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92.168.0.10\共有フォルダ\生活環境課\04.1下水道係\公共下水業務Ｈ29～（事務）\【○０】調査・報告\Ｒ３調査・報告\○Ｒ３未処理\【R4.1.27〆切】経営比較分析表\提出用\"/>
    </mc:Choice>
  </mc:AlternateContent>
  <xr:revisionPtr revIDLastSave="0" documentId="13_ncr:1_{C112C655-919C-4C6D-87FD-B370A771896F}" xr6:coauthVersionLast="43" xr6:coauthVersionMax="43" xr10:uidLastSave="{00000000-0000-0000-0000-000000000000}"/>
  <workbookProtection workbookAlgorithmName="SHA-512" workbookHashValue="dydoLPoFbUagyknVakb7y94hojfytEQgtRTHJB8AXBqPmRGciBGPnWEDXOzYkUdWojKfpHL0AYTLCcfpfaaJBw==" workbookSaltValue="lHhOWfCfGQCUZhrlE1UiTQ==" workbookSpinCount="100000" lockStructure="1"/>
  <bookViews>
    <workbookView xWindow="660" yWindow="270" windowWidth="20535"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BB10" i="4"/>
  <c r="AL10" i="4"/>
  <c r="W10" i="4"/>
  <c r="P10" i="4"/>
  <c r="B10" i="4"/>
  <c r="BB8" i="4"/>
  <c r="AT8" i="4"/>
  <c r="AD8" i="4"/>
  <c r="W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<sst xmlns="http://schemas.openxmlformats.org/spreadsheetml/2006/main" count="236" uniqueCount="120">
  <si>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</si>
  <si>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</si>
  <si>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</si>
  <si>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</si>
  <si>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</si>
  <si>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</si>
  <si>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</si>
  <si>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</si>
  <si>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</si>
  <si>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</si>
  <si>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</si>
  <si>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</si>
  <si>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</si>
  <si>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</si>
  <si>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</si>
  <si>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</si>
  <si>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</si>
  <si>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</si>
  <si>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</si>
  <si>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</si>
  <si>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</si>
  <si>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</si>
  <si>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</si>
  <si>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</si>
  <si>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</si>
  <si>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</si>
  <si>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</si>
  <si>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</si>
  <si>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</si>
  <si>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</si>
  <si>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</si>
  <si>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</si>
  <si>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</si>
  <si>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</si>
  <si>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</si>
  <si>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</si>
  <si>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</si>
  <si>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</si>
  <si>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</si>
  <si>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</si>
  <si>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</si>
  <si>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</si>
  <si>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</si>
  <si>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</si>
  <si>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</si>
  <si>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</si>
  <si>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</si>
  <si>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</si>
  <si>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</si>
  <si>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</si>
  <si>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</si>
  <si>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</si>
  <si>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</si>
  <si>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</si>
  <si>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</si>
  <si>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</si>
  <si>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</si>
  <si>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</si>
  <si>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</si>
  <si>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</si>
  <si>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</si>
  <si>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</si>
  <si>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</si>
  <si>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</si>
  <si>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</si>
  <si>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</si>
  <si>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</si>
  <si>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</si>
  <si>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</si>
  <si>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</si>
  <si>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</si>
  <si>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</si>
  <si>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</si>
  <si>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</si>
  <si>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</si>
  <si>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</si>
  <si>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</si>
  <si>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</si>
  <si>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</si>
  <si>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</si>
  <si>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</si>
  <si>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</si>
  <si>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</si>
  <si>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</si>
  <si>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</si>
  <si>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</si>
  <si>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</si>
  <si>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</si>
  <si>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</si>
  <si>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</si>
  <si>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</si>
  <si>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</si>
  <si>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</si>
  <si>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</si>
  <si>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</si>
  <si>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</si>
  <si>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</si>
  <si>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</si>
  <si>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南伊豆町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</si>
  <si>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</si>
  <si>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</si>
  <si>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</si>
  <si>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</si>
  <si>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</si>
  <si>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</si>
  <si>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</si>
  <si>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</si>
  <si>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</si>
  <si>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</si>
  <si>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</si>
  <si>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</si>
  <si>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</si>
  <si>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</si>
  <si>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</si>
  <si>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</si>
  <si>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</si>
  <si>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</si>
  <si>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接続率の向上については、広報誌への掲載や、供用開始区域内の方へ文書等を送付し、加入促進に努めるているが、引き続き広報誌等での加入促進を図るとともに、補助制度等の検討を行っていく必要がある。
　施設の改築更新については、平成24年度に策定した、長寿命化計画により対象とした施設の改築工事が平成29年度に終了したことから、以降は、ストックマネジメント計画を策定し、日常生活や社会活動に重大な影響を及ぼす事故発生や機能停止を未然に防止し、計画的な点検・調査及び修繕・改築を行うことにより持続的な下水道機能の確保とライフサイクルコストの低減を図っていく必要がある。</t>
    <phoneticPr fontId="4"/>
  </si>
  <si>
    <t>【収益的収支比率】
　直近４年間は、100％以上で推移しているが、一般会計繰入金により経常費用の不足分を補っていることから今後、接続率の向上を図り、使用料収入の増収による経営改善を図る必要がある。
【企業債残高対事業規模比率】
　類似団体と比較し、低い値である。
　地方債償還に要する資金の全額が一般会計繰出基準額となるため、平成27年度からは一般会計負担分に計上していることから比率が0％となっている。
　供用開始より20年が経過し、処理場の改築更新工事を適宜、実施しているが、今後はストックマネジメント計画を策定し、費用の平準化を図りながら改築更新工事を継続していく。
【経費回収率】
　接続率が54.7%と低迷しており、下水道使用料収入が低く経費回収率が低いため、一般会計繰入金により不足分を補っている。今後、接続率の向上を図り、使用料収入の増収による経営改善を図る必要がある。
【汚水処理原価】
　平成28年度からは、資本費の地方債元利償還金の全額を分流式下水道等に要する経費に計上したことにより原価が減少しているが、平成29年度から処理場の民間委託を包括委託に切り替えたことにより、委託費等の費用が増加し、汚水処理原価率も増加している。今後、公営企業会計の法適用化を進め、令和５年４月までに企業会計への移行を完了させ、経営の安定化、経営基盤の強化を図る。
【施設利用率】
　これまでは、類似団体と比較し高い値であったが、当年度は、低い数値となったため、人口減少に伴う汚水処理人口の減少を踏まえ、接続率向上を図る必要がある。
【水洗化率】
　当町の高齢化率は令和３年４月１日現在47.3%と高く、老人世帯で後継者がいないなど過疎地域特有の理由から接続率が低い為、類似団体と比較し、低い値となっている。
　加入促進に努め、接続率向上を図る必要がある。</t>
    <rPh sb="11" eb="13">
      <t>チョッキン</t>
    </rPh>
    <rPh sb="14" eb="15">
      <t>ネン</t>
    </rPh>
    <rPh sb="15" eb="16">
      <t>カン</t>
    </rPh>
    <rPh sb="253" eb="255">
      <t>ケイカク</t>
    </rPh>
    <rPh sb="256" eb="258">
      <t>サクテイ</t>
    </rPh>
    <rPh sb="556" eb="558">
      <t>イコウ</t>
    </rPh>
    <rPh sb="615" eb="618">
      <t>トウネンド</t>
    </rPh>
    <rPh sb="620" eb="621">
      <t>ヒク</t>
    </rPh>
    <rPh sb="622" eb="624">
      <t>スウチ</t>
    </rPh>
    <phoneticPr fontId="4"/>
  </si>
  <si>
    <t>【管渠改善率】
　管渠延長は約28㎞で、平成26年度より管渠内部のカメラ調査を順次行っている。
　平成30年度には調査結果により異常個所が発見されたため令和２年度に約745mの管渠更生を行った。
　今後も調査結果や現在策定中のストックマネジメント計画を基に、費用の平準化を図りながら計画的な更新等を行っていく。</t>
    <rPh sb="76" eb="78">
      <t>レイワ</t>
    </rPh>
    <rPh sb="79" eb="81">
      <t>ネンド</t>
    </rPh>
    <rPh sb="82" eb="83">
      <t>ヤク</t>
    </rPh>
    <rPh sb="107" eb="112">
      <t>ゲンザイサクテイチュウ</t>
    </rPh>
    <rPh sb="123" eb="125">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</si>
</sst>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2.5499999999999998</c:v>
                </c:pt>
              </c:numCache>
            </c:numRef>
          </c:val>
          <c:extLst>
            <c:ext xmlns:c16="http://schemas.microsoft.com/office/drawing/2014/chart" uri="{C3380CC4-5D6E-409C-BE32-E72D297353CC}">
              <c16:uniqueId val="{00000000-C792-4CF4-8F7D-381C89A36C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C792-4CF4-8F7D-381C89A36C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55.05</c:v>
                </c:pt>
                <c:pt idx="1">
                  <c:v>53.54</c:v>
                </c:pt>
                <c:pt idx="2">
                  <c:v>53.44</c:v>
                </c:pt>
                <c:pt idx="3">
                  <c:v>58.54</c:v>
                </c:pt>
                <c:pt idx="4">
                  <c:v>48.18</c:v>
                </c:pt>
              </c:numCache>
            </c:numRef>
          </c:val>
          <c:extLst>
            <c:ext xmlns:c16="http://schemas.microsoft.com/office/drawing/2014/chart" uri="{C3380CC4-5D6E-409C-BE32-E72D297353CC}">
              <c16:uniqueId val="{00000000-CCD5-4305-94F8-FF39807E5A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CCD5-4305-94F8-FF39807E5A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51.23</c:v>
                </c:pt>
                <c:pt idx="1">
                  <c:v>52.62</c:v>
                </c:pt>
                <c:pt idx="2">
                  <c:v>53.38</c:v>
                </c:pt>
                <c:pt idx="3">
                  <c:v>53.91</c:v>
                </c:pt>
                <c:pt idx="4">
                  <c:v>54.71</c:v>
                </c:pt>
              </c:numCache>
            </c:numRef>
          </c:val>
          <c:extLst>
            <c:ext xmlns:c16="http://schemas.microsoft.com/office/drawing/2014/chart" uri="{C3380CC4-5D6E-409C-BE32-E72D297353CC}">
              <c16:uniqueId val="{00000000-30F9-4D5B-AC1F-A1C6ED0861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30F9-4D5B-AC1F-A1C6ED0861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91.29</c:v>
                </c:pt>
                <c:pt idx="1">
                  <c:v>100.55</c:v>
                </c:pt>
                <c:pt idx="2">
                  <c:v>100.9</c:v>
                </c:pt>
                <c:pt idx="3">
                  <c:v>100</c:v>
                </c:pt>
                <c:pt idx="4">
                  <c:v>100</c:v>
                </c:pt>
              </c:numCache>
            </c:numRef>
          </c:val>
          <c:extLst>
            <c:ext xmlns:c16="http://schemas.microsoft.com/office/drawing/2014/chart" uri="{C3380CC4-5D6E-409C-BE32-E72D297353CC}">
              <c16:uniqueId val="{00000000-5807-40E1-8A34-253F301450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07-40E1-8A34-253F301450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3D-466F-B826-14B4487876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3D-466F-B826-14B4487876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DB-4A9A-ADE7-5A7607545D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B-4A9A-ADE7-5A7607545D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E1-4EF7-9BE3-62D8F74261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E1-4EF7-9BE3-62D8F74261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E-45B7-A9F3-5DC392F37AD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E-45B7-A9F3-5DC392F37AD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C8-4E7F-BE24-5D04EADD03E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D3C8-4E7F-BE24-5D04EADD03E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79.25</c:v>
                </c:pt>
                <c:pt idx="1">
                  <c:v>68.44</c:v>
                </c:pt>
                <c:pt idx="2">
                  <c:v>56.05</c:v>
                </c:pt>
                <c:pt idx="3">
                  <c:v>57.77</c:v>
                </c:pt>
                <c:pt idx="4">
                  <c:v>49.12</c:v>
                </c:pt>
              </c:numCache>
            </c:numRef>
          </c:val>
          <c:extLst>
            <c:ext xmlns:c16="http://schemas.microsoft.com/office/drawing/2014/chart" uri="{C3380CC4-5D6E-409C-BE32-E72D297353CC}">
              <c16:uniqueId val="{00000000-A4EB-4852-AB93-90F78E9752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A4EB-4852-AB93-90F78E9752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154.06</c:v>
                </c:pt>
                <c:pt idx="1">
                  <c:v>183.1</c:v>
                </c:pt>
                <c:pt idx="2">
                  <c:v>226.53</c:v>
                </c:pt>
                <c:pt idx="3">
                  <c:v>220.61</c:v>
                </c:pt>
                <c:pt idx="4">
                  <c:v>264.27999999999997</c:v>
                </c:pt>
              </c:numCache>
            </c:numRef>
          </c:val>
          <c:extLst>
            <c:ext xmlns:c16="http://schemas.microsoft.com/office/drawing/2014/chart" uri="{C3380CC4-5D6E-409C-BE32-E72D297353CC}">
              <c16:uniqueId val="{00000000-FAE3-4DAE-8E1C-EAAC16C735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FAE3-4DAE-8E1C-EAAC16C735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南伊豆町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8022</v>
      </c>
      <c r="AM8" s="51"/>
      <c r="AN8" s="51"/>
      <c r="AO8" s="51"/>
      <c r="AP8" s="51"/>
      <c r="AQ8" s="51"/>
      <c r="AR8" s="51"/>
      <c r="AS8" s="51"/>
      <c r="AT8" s="46">
        <f>データ!T6</f>
        <v>109.94</v>
      </c>
      <c r="AU8" s="46"/>
      <c r="AV8" s="46"/>
      <c r="AW8" s="46"/>
      <c r="AX8" s="46"/>
      <c r="AY8" s="46"/>
      <c r="AZ8" s="46"/>
      <c r="BA8" s="46"/>
      <c r="BB8" s="46">
        <f>データ!U6</f>
        <v>72.97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27.94</v>
      </c>
      <c r="Q10" s="46"/>
      <c r="R10" s="46"/>
      <c r="S10" s="46"/>
      <c r="T10" s="46"/>
      <c r="U10" s="46"/>
      <c r="V10" s="46"/>
      <c r="W10" s="46">
        <f>データ!Q6</f>
        <v>87.28</v>
      </c>
      <c r="X10" s="46"/>
      <c r="Y10" s="46"/>
      <c r="Z10" s="46"/>
      <c r="AA10" s="46"/>
      <c r="AB10" s="46"/>
      <c r="AC10" s="46"/>
      <c r="AD10" s="51">
        <f>データ!R6</f>
        <v>2268</v>
      </c>
      <c r="AE10" s="51"/>
      <c r="AF10" s="51"/>
      <c r="AG10" s="51"/>
      <c r="AH10" s="51"/>
      <c r="AI10" s="51"/>
      <c r="AJ10" s="51"/>
      <c r="AK10" s="2"/>
      <c r="AL10" s="51">
        <f>データ!V6</f>
        <v>2219</v>
      </c>
      <c r="AM10" s="51"/>
      <c r="AN10" s="51"/>
      <c r="AO10" s="51"/>
      <c r="AP10" s="51"/>
      <c r="AQ10" s="51"/>
      <c r="AR10" s="51"/>
      <c r="AS10" s="51"/>
      <c r="AT10" s="46">
        <f>データ!W6</f>
        <v>1.19</v>
      </c>
      <c r="AU10" s="46"/>
      <c r="AV10" s="46"/>
      <c r="AW10" s="46"/>
      <c r="AX10" s="46"/>
      <c r="AY10" s="46"/>
      <c r="AZ10" s="46"/>
      <c r="BA10" s="46"/>
      <c r="BB10" s="46">
        <f>データ!X6</f>
        <v>1864.71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RfOC4wceEPbd7jo2QmgG69JrvMqTn6D34c76gKLBn7XCyyPE20/rbwvgVgYOt01HVjsA0v4tZNSalE6X8uVrpQ==" saltValue="p5zU67H7hpCPwQ0pzeFD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223042</v>
      </c>
      <c r="D6" s="33">
        <f t="shared" si="3"/>
        <v>47</v>
      </c>
      <c r="E6" s="33">
        <f t="shared" si="3"/>
        <v>17</v>
      </c>
      <c r="F6" s="33">
        <f t="shared" si="3"/>
        <v>1</v>
      </c>
      <c r="G6" s="33">
        <f t="shared" si="3"/>
        <v>0</v>
      </c>
      <c r="H6" s="33" t="str">
        <f t="shared" si="3"/>
        <v>静岡県　南伊豆町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27.94</v>
      </c>
      <c r="Q6" s="34">
        <f t="shared" si="3"/>
        <v>87.28</v>
      </c>
      <c r="R6" s="34">
        <f t="shared" si="3"/>
        <v>2268</v>
      </c>
      <c r="S6" s="34">
        <f t="shared" si="3"/>
        <v>8022</v>
      </c>
      <c r="T6" s="34">
        <f t="shared" si="3"/>
        <v>109.94</v>
      </c>
      <c r="U6" s="34">
        <f t="shared" si="3"/>
        <v>72.97</v>
      </c>
      <c r="V6" s="34">
        <f t="shared" si="3"/>
        <v>2219</v>
      </c>
      <c r="W6" s="34">
        <f t="shared" si="3"/>
        <v>1.19</v>
      </c>
      <c r="X6" s="34">
        <f t="shared" si="3"/>
        <v>1864.71</v>
      </c>
      <c r="Y6" s="35">
        <f>IF(Y7="",NA(),Y7)</f>
        <v>91.29</v>
      </c>
      <c r="Z6" s="35">
        <f t="shared" ref="Z6:AH6" si="4">IF(Z7="",NA(),Z7)</f>
        <v>100.55</v>
      </c>
      <c r="AA6" s="35">
        <f t="shared" si="4"/>
        <v>100.9</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79.25</v>
      </c>
      <c r="BR6" s="35">
        <f t="shared" ref="BR6:BZ6" si="8">IF(BR7="",NA(),BR7)</f>
        <v>68.44</v>
      </c>
      <c r="BS6" s="35">
        <f t="shared" si="8"/>
        <v>56.05</v>
      </c>
      <c r="BT6" s="35">
        <f t="shared" si="8"/>
        <v>57.77</v>
      </c>
      <c r="BU6" s="35">
        <f t="shared" si="8"/>
        <v>49.12</v>
      </c>
      <c r="BV6" s="35">
        <f t="shared" si="8"/>
        <v>74.040000000000006</v>
      </c>
      <c r="BW6" s="35">
        <f t="shared" si="8"/>
        <v>80.58</v>
      </c>
      <c r="BX6" s="35">
        <f t="shared" si="8"/>
        <v>78.92</v>
      </c>
      <c r="BY6" s="35">
        <f t="shared" si="8"/>
        <v>74.17</v>
      </c>
      <c r="BZ6" s="35">
        <f t="shared" si="8"/>
        <v>79.77</v>
      </c>
      <c r="CA6" s="34" t="str">
        <f>IF(CA7="","",IF(CA7="-","【-】","【"&amp;SUBSTITUTE(TEXT(CA7,"#,##0.00"),"-","△")&amp;"】"))</f>
        <v>【98.96】</v>
      </c>
      <c r="CB6" s="35">
        <f>IF(CB7="",NA(),CB7)</f>
        <v>154.06</v>
      </c>
      <c r="CC6" s="35">
        <f t="shared" ref="CC6:CK6" si="9">IF(CC7="",NA(),CC7)</f>
        <v>183.1</v>
      </c>
      <c r="CD6" s="35">
        <f t="shared" si="9"/>
        <v>226.53</v>
      </c>
      <c r="CE6" s="35">
        <f t="shared" si="9"/>
        <v>220.61</v>
      </c>
      <c r="CF6" s="35">
        <f t="shared" si="9"/>
        <v>264.27999999999997</v>
      </c>
      <c r="CG6" s="35">
        <f t="shared" si="9"/>
        <v>235.61</v>
      </c>
      <c r="CH6" s="35">
        <f t="shared" si="9"/>
        <v>216.21</v>
      </c>
      <c r="CI6" s="35">
        <f t="shared" si="9"/>
        <v>220.31</v>
      </c>
      <c r="CJ6" s="35">
        <f t="shared" si="9"/>
        <v>230.95</v>
      </c>
      <c r="CK6" s="35">
        <f t="shared" si="9"/>
        <v>214.56</v>
      </c>
      <c r="CL6" s="34" t="str">
        <f>IF(CL7="","",IF(CL7="-","【-】","【"&amp;SUBSTITUTE(TEXT(CL7,"#,##0.00"),"-","△")&amp;"】"))</f>
        <v>【134.52】</v>
      </c>
      <c r="CM6" s="35">
        <f>IF(CM7="",NA(),CM7)</f>
        <v>55.05</v>
      </c>
      <c r="CN6" s="35">
        <f t="shared" ref="CN6:CV6" si="10">IF(CN7="",NA(),CN7)</f>
        <v>53.54</v>
      </c>
      <c r="CO6" s="35">
        <f t="shared" si="10"/>
        <v>53.44</v>
      </c>
      <c r="CP6" s="35">
        <f t="shared" si="10"/>
        <v>58.54</v>
      </c>
      <c r="CQ6" s="35">
        <f t="shared" si="10"/>
        <v>48.18</v>
      </c>
      <c r="CR6" s="35">
        <f t="shared" si="10"/>
        <v>49.25</v>
      </c>
      <c r="CS6" s="35">
        <f t="shared" si="10"/>
        <v>50.24</v>
      </c>
      <c r="CT6" s="35">
        <f t="shared" si="10"/>
        <v>49.68</v>
      </c>
      <c r="CU6" s="35">
        <f t="shared" si="10"/>
        <v>49.27</v>
      </c>
      <c r="CV6" s="35">
        <f t="shared" si="10"/>
        <v>49.47</v>
      </c>
      <c r="CW6" s="34" t="str">
        <f>IF(CW7="","",IF(CW7="-","【-】","【"&amp;SUBSTITUTE(TEXT(CW7,"#,##0.00"),"-","△")&amp;"】"))</f>
        <v>【59.57】</v>
      </c>
      <c r="CX6" s="35">
        <f>IF(CX7="",NA(),CX7)</f>
        <v>51.23</v>
      </c>
      <c r="CY6" s="35">
        <f t="shared" ref="CY6:DG6" si="11">IF(CY7="",NA(),CY7)</f>
        <v>52.62</v>
      </c>
      <c r="CZ6" s="35">
        <f t="shared" si="11"/>
        <v>53.38</v>
      </c>
      <c r="DA6" s="35">
        <f t="shared" si="11"/>
        <v>53.91</v>
      </c>
      <c r="DB6" s="35">
        <f t="shared" si="11"/>
        <v>54.71</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2.5499999999999998</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223042</v>
      </c>
      <c r="D7" s="37">
        <v>47</v>
      </c>
      <c r="E7" s="37">
        <v>17</v>
      </c>
      <c r="F7" s="37">
        <v>1</v>
      </c>
      <c r="G7" s="37">
        <v>0</v>
      </c>
      <c r="H7" s="37" t="s">
        <v>98</v>
      </c>
      <c r="I7" s="37" t="s">
        <v>99</v>
      </c>
      <c r="J7" s="37" t="s">
        <v>100</v>
      </c>
      <c r="K7" s="37" t="s">
        <v>101</v>
      </c>
      <c r="L7" s="37" t="s">
        <v>102</v>
      </c>
      <c r="M7" s="37" t="s">
        <v>103</v>
      </c>
      <c r="N7" s="38" t="s">
        <v>104</v>
      </c>
      <c r="O7" s="38" t="s">
        <v>105</v>
      </c>
      <c r="P7" s="38">
        <v>27.94</v>
      </c>
      <c r="Q7" s="38">
        <v>87.28</v>
      </c>
      <c r="R7" s="38">
        <v>2268</v>
      </c>
      <c r="S7" s="38">
        <v>8022</v>
      </c>
      <c r="T7" s="38">
        <v>109.94</v>
      </c>
      <c r="U7" s="38">
        <v>72.97</v>
      </c>
      <c r="V7" s="38">
        <v>2219</v>
      </c>
      <c r="W7" s="38">
        <v>1.19</v>
      </c>
      <c r="X7" s="38">
        <v>1864.71</v>
      </c>
      <c r="Y7" s="38">
        <v>91.29</v>
      </c>
      <c r="Z7" s="38">
        <v>100.55</v>
      </c>
      <c r="AA7" s="38">
        <v>100.9</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1047.6500000000001</v>
      </c>
      <c r="BL7" s="38">
        <v>1124.26</v>
      </c>
      <c r="BM7" s="38">
        <v>1048.23</v>
      </c>
      <c r="BN7" s="38">
        <v>1130.42</v>
      </c>
      <c r="BO7" s="38">
        <v>1245.0999999999999</v>
      </c>
      <c r="BP7" s="38">
        <v>705.21</v>
      </c>
      <c r="BQ7" s="38">
        <v>79.25</v>
      </c>
      <c r="BR7" s="38">
        <v>68.44</v>
      </c>
      <c r="BS7" s="38">
        <v>56.05</v>
      </c>
      <c r="BT7" s="38">
        <v>57.77</v>
      </c>
      <c r="BU7" s="38">
        <v>49.12</v>
      </c>
      <c r="BV7" s="38">
        <v>74.040000000000006</v>
      </c>
      <c r="BW7" s="38">
        <v>80.58</v>
      </c>
      <c r="BX7" s="38">
        <v>78.92</v>
      </c>
      <c r="BY7" s="38">
        <v>74.17</v>
      </c>
      <c r="BZ7" s="38">
        <v>79.77</v>
      </c>
      <c r="CA7" s="38">
        <v>98.96</v>
      </c>
      <c r="CB7" s="38">
        <v>154.06</v>
      </c>
      <c r="CC7" s="38">
        <v>183.1</v>
      </c>
      <c r="CD7" s="38">
        <v>226.53</v>
      </c>
      <c r="CE7" s="38">
        <v>220.61</v>
      </c>
      <c r="CF7" s="38">
        <v>264.27999999999997</v>
      </c>
      <c r="CG7" s="38">
        <v>235.61</v>
      </c>
      <c r="CH7" s="38">
        <v>216.21</v>
      </c>
      <c r="CI7" s="38">
        <v>220.31</v>
      </c>
      <c r="CJ7" s="38">
        <v>230.95</v>
      </c>
      <c r="CK7" s="38">
        <v>214.56</v>
      </c>
      <c r="CL7" s="38">
        <v>134.52000000000001</v>
      </c>
      <c r="CM7" s="38">
        <v>55.05</v>
      </c>
      <c r="CN7" s="38">
        <v>53.54</v>
      </c>
      <c r="CO7" s="38">
        <v>53.44</v>
      </c>
      <c r="CP7" s="38">
        <v>58.54</v>
      </c>
      <c r="CQ7" s="38">
        <v>48.18</v>
      </c>
      <c r="CR7" s="38">
        <v>49.25</v>
      </c>
      <c r="CS7" s="38">
        <v>50.24</v>
      </c>
      <c r="CT7" s="38">
        <v>49.68</v>
      </c>
      <c r="CU7" s="38">
        <v>49.27</v>
      </c>
      <c r="CV7" s="38">
        <v>49.47</v>
      </c>
      <c r="CW7" s="38">
        <v>59.57</v>
      </c>
      <c r="CX7" s="38">
        <v>51.23</v>
      </c>
      <c r="CY7" s="38">
        <v>52.62</v>
      </c>
      <c r="CZ7" s="38">
        <v>53.38</v>
      </c>
      <c r="DA7" s="38">
        <v>53.91</v>
      </c>
      <c r="DB7" s="38">
        <v>54.71</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2.5499999999999998</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2022-01-07T08:06:31Z</cp:lastPrinted>
  <dcterms:created xsi:type="dcterms:W3CDTF">2021-12-03T07:45:29Z</dcterms:created>
  <dcterms:modified xsi:type="dcterms:W3CDTF">2022-01-07T08:06:32Z</dcterms:modified>
  <cp:category/>
</cp:coreProperties>
</file>