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inami\Desktop\経営比較分析表（ダウンロード済み）\提出書類\"/>
    </mc:Choice>
  </mc:AlternateContent>
  <xr:revisionPtr revIDLastSave="0" documentId="13_ncr:1_{47E0A17F-89CA-4E96-9472-8964E88C7D68}" xr6:coauthVersionLast="43" xr6:coauthVersionMax="43" xr10:uidLastSave="{00000000-0000-0000-0000-000000000000}"/>
  <workbookProtection workbookAlgorithmName="SHA-512" workbookHashValue="FRX7xi8h3GyGARO9bpAAHtWkV7LFdbEs8aEbfCBLQvNdwiKRwl/cUlOyFrWqgR+P/VSOo1p5a4Q/TFROgn4vcA==" workbookSaltValue="hE12hZk+uCP8u1y/Pwx4z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W10" i="4"/>
  <c r="I10" i="4"/>
  <c r="B10" i="4"/>
  <c r="BB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<sst xmlns="http://schemas.openxmlformats.org/spreadsheetml/2006/main" count="236" uniqueCount="119">
  <si>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</si>
  <si>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</si>
  <si>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</si>
  <si>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</si>
  <si>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</si>
  <si>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</si>
  <si>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</si>
  <si>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</si>
  <si>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</si>
  <si>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</si>
  <si>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</si>
  <si>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</si>
  <si>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</si>
  <si>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</si>
  <si>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</si>
  <si>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</si>
  <si>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</si>
  <si>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</si>
  <si>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</si>
  <si>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</si>
  <si>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</si>
  <si>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</si>
  <si>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</si>
  <si>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</si>
  <si>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</si>
  <si>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</si>
  <si>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</si>
  <si>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</si>
  <si>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</si>
  <si>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</si>
  <si>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</si>
  <si>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</si>
  <si>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</si>
  <si>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</si>
  <si>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</si>
  <si>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</si>
  <si>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</si>
  <si>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</si>
  <si>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</si>
  <si>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</si>
  <si>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</si>
  <si>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</si>
  <si>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</si>
  <si>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</si>
  <si>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</si>
  <si>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</si>
  <si>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</si>
  <si>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</si>
  <si>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</si>
  <si>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</si>
  <si>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</si>
  <si>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</si>
  <si>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</si>
  <si>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</si>
  <si>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</si>
  <si>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</si>
  <si>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</si>
  <si>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</si>
  <si>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</si>
  <si>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</si>
  <si>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</si>
  <si>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</si>
  <si>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</si>
  <si>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</si>
  <si>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</si>
  <si>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</si>
  <si>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</si>
  <si>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</si>
  <si>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</si>
  <si>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</si>
  <si>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</si>
  <si>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</si>
  <si>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</si>
  <si>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</si>
  <si>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</si>
  <si>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</si>
  <si>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</si>
  <si>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</si>
  <si>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</si>
  <si>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</si>
  <si>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</si>
  <si>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</si>
  <si>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</si>
  <si>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</si>
  <si>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</si>
  <si>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</si>
  <si>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</si>
  <si>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</si>
  <si>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</si>
  <si>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</si>
  <si>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</si>
  <si>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</si>
  <si>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</si>
  <si>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</si>
  <si>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</si>
  <si>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</si>
  <si>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</si>
  <si>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南伊豆町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</si>
  <si>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</si>
  <si>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</si>
  <si>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</si>
  <si>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</si>
  <si>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</si>
  <si>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</si>
  <si>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</si>
  <si>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</si>
  <si>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</si>
  <si>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</si>
  <si>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</si>
  <si>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</si>
  <si>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</si>
  <si>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</si>
  <si>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</si>
  <si>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</si>
  <si>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</si>
  <si>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</si>
  <si>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【子浦漁業集落排水施設】
 平成８年４月に供用開始した。平成25年度に機能保全計画を策定し、平成28年度から令和元年度の４年間で改築更新を実施し、施設の長寿命化を図った。
【中木漁業集落排水施設】
 平成14年４月に供用開始した。令和元年度に機能保全計画を策定し、令和３年度から令和６年度までの４年間で改築更新を実施し、施設の長寿命化を図る。
【妻良漁業集落排水施設】
 平成21年度に供用開始した。令和元年度に機能保全計画を策定し、令和３年度から令和６年度までの４年間で改築更新を実施し、施設の長寿命化を図る。
【入間漁業集落排水施設】
　昭和62年12月に供用開始し、平成13年度に処理場の改築更新を実施している。今後は、令和２年度より施設の接続者に浄化槽を設置するための補助金を交付し、完了後に施設を廃止し、改築更新及び維持管理費の削減を図る。
</t>
    <rPh sb="14" eb="16">
      <t>ヘイセイ</t>
    </rPh>
    <rPh sb="17" eb="18">
      <t>ネン</t>
    </rPh>
    <rPh sb="19" eb="20">
      <t>ガツ</t>
    </rPh>
    <rPh sb="21" eb="23">
      <t>キョウヨウ</t>
    </rPh>
    <rPh sb="23" eb="25">
      <t>カイシ</t>
    </rPh>
    <rPh sb="28" eb="30">
      <t>ヘイセイ</t>
    </rPh>
    <rPh sb="32" eb="34">
      <t>ネンド</t>
    </rPh>
    <rPh sb="35" eb="37">
      <t>キノウ</t>
    </rPh>
    <rPh sb="37" eb="39">
      <t>ホゼン</t>
    </rPh>
    <rPh sb="39" eb="41">
      <t>ケイカク</t>
    </rPh>
    <rPh sb="42" eb="44">
      <t>サクテイ</t>
    </rPh>
    <rPh sb="46" eb="48">
      <t>ヘイセイ</t>
    </rPh>
    <rPh sb="50" eb="52">
      <t>ネンド</t>
    </rPh>
    <rPh sb="54" eb="56">
      <t>レイワ</t>
    </rPh>
    <rPh sb="56" eb="57">
      <t>モト</t>
    </rPh>
    <rPh sb="57" eb="59">
      <t>ネンド</t>
    </rPh>
    <rPh sb="61" eb="63">
      <t>ネンカン</t>
    </rPh>
    <rPh sb="64" eb="66">
      <t>カイチク</t>
    </rPh>
    <rPh sb="66" eb="68">
      <t>コウシン</t>
    </rPh>
    <rPh sb="69" eb="71">
      <t>ジッシ</t>
    </rPh>
    <rPh sb="73" eb="75">
      <t>シセツ</t>
    </rPh>
    <rPh sb="76" eb="80">
      <t>チョウジュミョウカ</t>
    </rPh>
    <rPh sb="81" eb="82">
      <t>ハカ</t>
    </rPh>
    <rPh sb="100" eb="102">
      <t>ヘイセイ</t>
    </rPh>
    <rPh sb="104" eb="105">
      <t>ネン</t>
    </rPh>
    <rPh sb="106" eb="107">
      <t>ガツ</t>
    </rPh>
    <rPh sb="108" eb="110">
      <t>キョウヨウ</t>
    </rPh>
    <rPh sb="110" eb="112">
      <t>カイシ</t>
    </rPh>
    <rPh sb="115" eb="117">
      <t>レイワ</t>
    </rPh>
    <rPh sb="117" eb="118">
      <t>モト</t>
    </rPh>
    <rPh sb="118" eb="120">
      <t>ネンド</t>
    </rPh>
    <rPh sb="121" eb="123">
      <t>キノウ</t>
    </rPh>
    <rPh sb="123" eb="125">
      <t>ホゼン</t>
    </rPh>
    <rPh sb="125" eb="127">
      <t>ケイカク</t>
    </rPh>
    <rPh sb="128" eb="130">
      <t>サクテイ</t>
    </rPh>
    <rPh sb="132" eb="134">
      <t>レイワ</t>
    </rPh>
    <rPh sb="135" eb="137">
      <t>ネンド</t>
    </rPh>
    <rPh sb="139" eb="141">
      <t>レイワ</t>
    </rPh>
    <rPh sb="142" eb="144">
      <t>ネンド</t>
    </rPh>
    <rPh sb="148" eb="149">
      <t>ネン</t>
    </rPh>
    <rPh sb="149" eb="150">
      <t>アイダ</t>
    </rPh>
    <rPh sb="151" eb="153">
      <t>カイチク</t>
    </rPh>
    <rPh sb="153" eb="155">
      <t>コウシン</t>
    </rPh>
    <rPh sb="156" eb="158">
      <t>ジッシ</t>
    </rPh>
    <rPh sb="186" eb="188">
      <t>ヘイセイ</t>
    </rPh>
    <rPh sb="190" eb="192">
      <t>ネンド</t>
    </rPh>
    <rPh sb="193" eb="195">
      <t>キョウヨウ</t>
    </rPh>
    <rPh sb="195" eb="197">
      <t>カイシ</t>
    </rPh>
    <rPh sb="238" eb="240">
      <t>コウシン</t>
    </rPh>
    <rPh sb="281" eb="283">
      <t>ショウワ</t>
    </rPh>
    <rPh sb="285" eb="286">
      <t>ネン</t>
    </rPh>
    <rPh sb="288" eb="289">
      <t>ガツ</t>
    </rPh>
    <rPh sb="290" eb="292">
      <t>キョウヨウ</t>
    </rPh>
    <rPh sb="292" eb="294">
      <t>カイシ</t>
    </rPh>
    <rPh sb="296" eb="298">
      <t>ヘイセイ</t>
    </rPh>
    <rPh sb="300" eb="302">
      <t>ネンド</t>
    </rPh>
    <rPh sb="303" eb="306">
      <t>ショリジョウ</t>
    </rPh>
    <rPh sb="307" eb="309">
      <t>カイチク</t>
    </rPh>
    <rPh sb="309" eb="311">
      <t>コンゴ</t>
    </rPh>
    <rPh sb="313" eb="315">
      <t>コウシン</t>
    </rPh>
    <rPh sb="316" eb="318">
      <t>ジッシ</t>
    </rPh>
    <rPh sb="323" eb="325">
      <t>レイワ</t>
    </rPh>
    <rPh sb="326" eb="328">
      <t>ネンド</t>
    </rPh>
    <rPh sb="331" eb="333">
      <t>シセツ</t>
    </rPh>
    <rPh sb="334" eb="336">
      <t>セツゾク</t>
    </rPh>
    <rPh sb="336" eb="337">
      <t>シャ</t>
    </rPh>
    <rPh sb="338" eb="341">
      <t>ジョウカソウ</t>
    </rPh>
    <rPh sb="341" eb="343">
      <t>セッチ</t>
    </rPh>
    <rPh sb="346" eb="348">
      <t>カンリョウ</t>
    </rPh>
    <rPh sb="348" eb="349">
      <t>ゴ</t>
    </rPh>
    <rPh sb="351" eb="353">
      <t>コウフ</t>
    </rPh>
    <rPh sb="357" eb="359">
      <t>カイチク</t>
    </rPh>
    <rPh sb="359" eb="361">
      <t>コウシン</t>
    </rPh>
    <rPh sb="361" eb="362">
      <t>オヨ</t>
    </rPh>
    <rPh sb="363" eb="365">
      <t>イジ</t>
    </rPh>
    <rPh sb="365" eb="367">
      <t>カンリ</t>
    </rPh>
    <rPh sb="367" eb="368">
      <t>ヒ</t>
    </rPh>
    <rPh sb="369" eb="371">
      <t>サクゲン</t>
    </rPh>
    <rPh sb="372" eb="373">
      <t>ハカ</t>
    </rPh>
    <rPh sb="374" eb="375">
      <t>ゴシセツハイシ</t>
    </rPh>
    <phoneticPr fontId="4"/>
  </si>
  <si>
    <t>【①収益的収支比率】
　令和２年度は公営企業会計移行に伴う費用が発生したため、前年度より比率が減少している。
　また、比率は100％を下回っているため、使用料の見直しを行う等、経営改善の取り組みが必要である。
　【④企業債残高対事業規模比率】
　地方債償還に要する資金の全額が一般会計繰出基準額となることから、一般会計から繰出しを受けたため、比率が0％となっている。今後は施設の老朽化による更新を実施することにより、企業債の増加が見込まれるため、使用料の見直しを行う等、経営改善の取り組みが必要である。
【⑤経費回収率】
　平均値と比較し高い値となっている。ただし、比率は100％を下回っており、一般会計からの繰入金で賄っているため、使用料の見直しを行う等、経営改善の取り組みが必要である。
【⑥汚水処理原価】
　平均値と比較して低い値となっている。ただし、今後は、人口減少及び施設の老朽化により汚水処理原価の増加が見込まれるため、使用料の見直しを行う等、経営改善の取り組みが必要である。
【⑦施設使用率】
　観光客の流動人口を考慮した施設となっているため、平均値と比較し低い値となっている。今後、施設の更新時に人口減少を考慮したダウンサイジング等の検討が必要である。
【⑧水栓化率】
　約99％で推移しているため特に問題はない。
　</t>
    <rPh sb="12" eb="14">
      <t>レイワ</t>
    </rPh>
    <rPh sb="15" eb="17">
      <t>ネンド</t>
    </rPh>
    <rPh sb="18" eb="20">
      <t>コウエイ</t>
    </rPh>
    <rPh sb="20" eb="22">
      <t>キギョウ</t>
    </rPh>
    <rPh sb="22" eb="24">
      <t>カイケイ</t>
    </rPh>
    <rPh sb="24" eb="26">
      <t>イコウ</t>
    </rPh>
    <rPh sb="27" eb="28">
      <t>トモナ</t>
    </rPh>
    <rPh sb="29" eb="31">
      <t>ヒヨウ</t>
    </rPh>
    <rPh sb="32" eb="34">
      <t>ハッセイ</t>
    </rPh>
    <rPh sb="39" eb="42">
      <t>ゼンネンド</t>
    </rPh>
    <rPh sb="44" eb="46">
      <t>ヒリツ</t>
    </rPh>
    <rPh sb="47" eb="49">
      <t>ゲンショウ</t>
    </rPh>
    <rPh sb="59" eb="61">
      <t>ヒリツ</t>
    </rPh>
    <rPh sb="67" eb="69">
      <t>シタマワ</t>
    </rPh>
    <rPh sb="76" eb="79">
      <t>シヨウリョウ</t>
    </rPh>
    <rPh sb="80" eb="82">
      <t>ミナオ</t>
    </rPh>
    <rPh sb="84" eb="85">
      <t>オコナ</t>
    </rPh>
    <rPh sb="86" eb="87">
      <t>トウ</t>
    </rPh>
    <rPh sb="88" eb="90">
      <t>ケイエイ</t>
    </rPh>
    <rPh sb="90" eb="92">
      <t>カイゼン</t>
    </rPh>
    <rPh sb="93" eb="94">
      <t>ト</t>
    </rPh>
    <rPh sb="95" eb="96">
      <t>ク</t>
    </rPh>
    <rPh sb="98" eb="100">
      <t>ヒツヨウ</t>
    </rPh>
    <rPh sb="155" eb="159">
      <t>イッパンカイケイ</t>
    </rPh>
    <rPh sb="161" eb="163">
      <t>クリダ</t>
    </rPh>
    <rPh sb="165" eb="166">
      <t>ウ</t>
    </rPh>
    <rPh sb="195" eb="197">
      <t>コウシン</t>
    </rPh>
    <rPh sb="198" eb="200">
      <t>ミコ</t>
    </rPh>
    <rPh sb="215" eb="217">
      <t>ミコ</t>
    </rPh>
    <rPh sb="260" eb="263">
      <t>ヘイキンチ</t>
    </rPh>
    <rPh sb="267" eb="268">
      <t>タカ</t>
    </rPh>
    <rPh sb="287" eb="289">
      <t>ヒリツ</t>
    </rPh>
    <rPh sb="357" eb="360">
      <t>ヘイキンチ</t>
    </rPh>
    <rPh sb="363" eb="364">
      <t>ヒク</t>
    </rPh>
    <rPh sb="371" eb="373">
      <t>コンゴ</t>
    </rPh>
    <rPh sb="379" eb="381">
      <t>コンゴ</t>
    </rPh>
    <rPh sb="383" eb="387">
      <t>ジンコウゲンショウ</t>
    </rPh>
    <rPh sb="387" eb="388">
      <t>オヨ</t>
    </rPh>
    <rPh sb="389" eb="391">
      <t>シセツ</t>
    </rPh>
    <rPh sb="392" eb="395">
      <t>ロウキュウカ</t>
    </rPh>
    <rPh sb="398" eb="402">
      <t>オスイショリ</t>
    </rPh>
    <rPh sb="402" eb="404">
      <t>ゲンカ</t>
    </rPh>
    <rPh sb="405" eb="407">
      <t>ゾウカ</t>
    </rPh>
    <rPh sb="408" eb="410">
      <t>ミコ</t>
    </rPh>
    <rPh sb="455" eb="458">
      <t>カンコウキャク</t>
    </rPh>
    <rPh sb="459" eb="461">
      <t>リュウドウ</t>
    </rPh>
    <rPh sb="461" eb="463">
      <t>ジンコウ</t>
    </rPh>
    <rPh sb="464" eb="466">
      <t>コウリョ</t>
    </rPh>
    <rPh sb="468" eb="470">
      <t>シセツ</t>
    </rPh>
    <rPh sb="479" eb="482">
      <t>ヘイキンチ</t>
    </rPh>
    <rPh sb="496" eb="498">
      <t>コンゴ</t>
    </rPh>
    <rPh sb="504" eb="508">
      <t>ジンコウゲンショウ</t>
    </rPh>
    <rPh sb="509" eb="511">
      <t>コウリョ</t>
    </rPh>
    <rPh sb="523" eb="525">
      <t>ケントウ</t>
    </rPh>
    <phoneticPr fontId="4"/>
  </si>
  <si>
    <t>　当町の漁業集落排水施設は、地区が点在し、地勢的に処理場の統合は不可能である。　
　また、各地区とも、高齢化、人口減少及び観光客の減少が進んでおり使用料収入は減少している。
　施設の維持管理については、各地区と指定管理の協定書を締結しており、必要最低限の費用で運営しているが、接続者の減少及び施設の老朽化により年々厳しい経営状況となっている。
　今後は、令和５年４月より公営企業会計に移行し、経営の見える化により、効率的・効果的に経営改善を図る必要がある。
　また、企業会計移行後は、汚水処理全体の平等性及び決算状況を反映させた中で使用料の見直しを行う等、経営改善の取り組みが必要である。
　</t>
    <rPh sb="1" eb="2">
      <t>トウ</t>
    </rPh>
    <rPh sb="2" eb="3">
      <t>マチ</t>
    </rPh>
    <rPh sb="4" eb="6">
      <t>ギョギョウ</t>
    </rPh>
    <rPh sb="8" eb="10">
      <t>ハイスイ</t>
    </rPh>
    <rPh sb="10" eb="12">
      <t>シセツ</t>
    </rPh>
    <rPh sb="14" eb="16">
      <t>チク</t>
    </rPh>
    <rPh sb="17" eb="19">
      <t>テンザイ</t>
    </rPh>
    <rPh sb="21" eb="22">
      <t>チ</t>
    </rPh>
    <rPh sb="45" eb="46">
      <t>カク</t>
    </rPh>
    <rPh sb="46" eb="48">
      <t>チク</t>
    </rPh>
    <rPh sb="51" eb="54">
      <t>コウレイカ</t>
    </rPh>
    <rPh sb="55" eb="57">
      <t>ジンコウ</t>
    </rPh>
    <rPh sb="57" eb="59">
      <t>ゲンショウ</t>
    </rPh>
    <rPh sb="59" eb="60">
      <t>オヨ</t>
    </rPh>
    <rPh sb="61" eb="64">
      <t>カンコウキャク</t>
    </rPh>
    <rPh sb="65" eb="67">
      <t>ゲンショウ</t>
    </rPh>
    <rPh sb="68" eb="69">
      <t>スス</t>
    </rPh>
    <rPh sb="73" eb="76">
      <t>シヨウリョウ</t>
    </rPh>
    <rPh sb="76" eb="78">
      <t>シュウニュウ</t>
    </rPh>
    <rPh sb="79" eb="81">
      <t>ゲンショウ</t>
    </rPh>
    <rPh sb="88" eb="90">
      <t>シセツ</t>
    </rPh>
    <rPh sb="91" eb="93">
      <t>イジ</t>
    </rPh>
    <rPh sb="93" eb="95">
      <t>カンリ</t>
    </rPh>
    <rPh sb="101" eb="102">
      <t>カク</t>
    </rPh>
    <rPh sb="102" eb="104">
      <t>チク</t>
    </rPh>
    <rPh sb="105" eb="107">
      <t>シテイ</t>
    </rPh>
    <rPh sb="107" eb="109">
      <t>カンリ</t>
    </rPh>
    <rPh sb="110" eb="112">
      <t>キョウテイ</t>
    </rPh>
    <rPh sb="112" eb="113">
      <t>ショ</t>
    </rPh>
    <rPh sb="114" eb="116">
      <t>テイケツ</t>
    </rPh>
    <rPh sb="121" eb="123">
      <t>ヒツヨウ</t>
    </rPh>
    <rPh sb="123" eb="126">
      <t>サイテイゲン</t>
    </rPh>
    <rPh sb="127" eb="129">
      <t>ヒヨウ</t>
    </rPh>
    <rPh sb="130" eb="132">
      <t>ウンエイ</t>
    </rPh>
    <rPh sb="138" eb="141">
      <t>セツゾクシャ</t>
    </rPh>
    <rPh sb="142" eb="144">
      <t>ゲンショウ</t>
    </rPh>
    <rPh sb="144" eb="145">
      <t>オヨ</t>
    </rPh>
    <rPh sb="146" eb="148">
      <t>シセツ</t>
    </rPh>
    <rPh sb="149" eb="152">
      <t>ロウキュウカ</t>
    </rPh>
    <rPh sb="155" eb="157">
      <t>ネンネン</t>
    </rPh>
    <rPh sb="157" eb="158">
      <t>キビ</t>
    </rPh>
    <rPh sb="160" eb="162">
      <t>ケイエイ</t>
    </rPh>
    <rPh sb="162" eb="164">
      <t>ジョウキョウ</t>
    </rPh>
    <rPh sb="173" eb="175">
      <t>コンゴ</t>
    </rPh>
    <rPh sb="207" eb="210">
      <t>コウリツテキ</t>
    </rPh>
    <rPh sb="211" eb="213">
      <t>コウカ</t>
    </rPh>
    <rPh sb="213" eb="214">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</si>
</sst>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D1-4460-AED0-71D6F02DA7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4DD1-4460-AED0-71D6F02DA7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19.440000000000001</c:v>
                </c:pt>
                <c:pt idx="1">
                  <c:v>19.440000000000001</c:v>
                </c:pt>
                <c:pt idx="2">
                  <c:v>18.010000000000002</c:v>
                </c:pt>
                <c:pt idx="3">
                  <c:v>18.010000000000002</c:v>
                </c:pt>
                <c:pt idx="4">
                  <c:v>17.05</c:v>
                </c:pt>
              </c:numCache>
            </c:numRef>
          </c:val>
          <c:extLst>
            <c:ext xmlns:c16="http://schemas.microsoft.com/office/drawing/2014/chart" uri="{C3380CC4-5D6E-409C-BE32-E72D297353CC}">
              <c16:uniqueId val="{00000000-BBFB-4299-B71E-C3729E2E73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BBFB-4299-B71E-C3729E2E73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99.02</c:v>
                </c:pt>
                <c:pt idx="1">
                  <c:v>98.99</c:v>
                </c:pt>
                <c:pt idx="2">
                  <c:v>98.96</c:v>
                </c:pt>
                <c:pt idx="3">
                  <c:v>98.93</c:v>
                </c:pt>
                <c:pt idx="4">
                  <c:v>98.9</c:v>
                </c:pt>
              </c:numCache>
            </c:numRef>
          </c:val>
          <c:extLst>
            <c:ext xmlns:c16="http://schemas.microsoft.com/office/drawing/2014/chart" uri="{C3380CC4-5D6E-409C-BE32-E72D297353CC}">
              <c16:uniqueId val="{00000000-5E1A-4658-9E69-A0AC94A7B2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5E1A-4658-9E69-A0AC94A7B2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82.22</c:v>
                </c:pt>
                <c:pt idx="1">
                  <c:v>82.54</c:v>
                </c:pt>
                <c:pt idx="2">
                  <c:v>99.19</c:v>
                </c:pt>
                <c:pt idx="3">
                  <c:v>98.79</c:v>
                </c:pt>
                <c:pt idx="4">
                  <c:v>83.13</c:v>
                </c:pt>
              </c:numCache>
            </c:numRef>
          </c:val>
          <c:extLst>
            <c:ext xmlns:c16="http://schemas.microsoft.com/office/drawing/2014/chart" uri="{C3380CC4-5D6E-409C-BE32-E72D297353CC}">
              <c16:uniqueId val="{00000000-B22A-435D-B4D8-005AEB43DE5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2A-435D-B4D8-005AEB43DE5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17-4C15-89F1-7F50278B8DA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17-4C15-89F1-7F50278B8DA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9A-4A08-B7B5-90D958E136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9A-4A08-B7B5-90D958E136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6F-440A-8616-8EC7D162AC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F-440A-8616-8EC7D162AC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8-4235-96DE-A306EBFF7F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8-4235-96DE-A306EBFF7F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7D-46D3-9906-176A14D513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237D-46D3-9906-176A14D513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92.78</c:v>
                </c:pt>
                <c:pt idx="1">
                  <c:v>87.48</c:v>
                </c:pt>
                <c:pt idx="2">
                  <c:v>94.21</c:v>
                </c:pt>
                <c:pt idx="3">
                  <c:v>36.159999999999997</c:v>
                </c:pt>
                <c:pt idx="4">
                  <c:v>57.94</c:v>
                </c:pt>
              </c:numCache>
            </c:numRef>
          </c:val>
          <c:extLst>
            <c:ext xmlns:c16="http://schemas.microsoft.com/office/drawing/2014/chart" uri="{C3380CC4-5D6E-409C-BE32-E72D297353CC}">
              <c16:uniqueId val="{00000000-237A-4EC5-AC01-99C57C88B3B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237A-4EC5-AC01-99C57C88B3B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177.96</c:v>
                </c:pt>
                <c:pt idx="1">
                  <c:v>185.42</c:v>
                </c:pt>
                <c:pt idx="2">
                  <c:v>182.11</c:v>
                </c:pt>
                <c:pt idx="3">
                  <c:v>445.05</c:v>
                </c:pt>
                <c:pt idx="4">
                  <c:v>295.63</c:v>
                </c:pt>
              </c:numCache>
            </c:numRef>
          </c:val>
          <c:extLst>
            <c:ext xmlns:c16="http://schemas.microsoft.com/office/drawing/2014/chart" uri="{C3380CC4-5D6E-409C-BE32-E72D297353CC}">
              <c16:uniqueId val="{00000000-81D5-4669-B39B-DDE4412E5F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81D5-4669-B39B-DDE4412E5F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63"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静岡県　南伊豆町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8022</v>
      </c>
      <c r="AM8" s="51"/>
      <c r="AN8" s="51"/>
      <c r="AO8" s="51"/>
      <c r="AP8" s="51"/>
      <c r="AQ8" s="51"/>
      <c r="AR8" s="51"/>
      <c r="AS8" s="51"/>
      <c r="AT8" s="46">
        <f>データ!T6</f>
        <v>109.94</v>
      </c>
      <c r="AU8" s="46"/>
      <c r="AV8" s="46"/>
      <c r="AW8" s="46"/>
      <c r="AX8" s="46"/>
      <c r="AY8" s="46"/>
      <c r="AZ8" s="46"/>
      <c r="BA8" s="46"/>
      <c r="BB8" s="46">
        <f>データ!U6</f>
        <v>72.97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6.88</v>
      </c>
      <c r="Q10" s="46"/>
      <c r="R10" s="46"/>
      <c r="S10" s="46"/>
      <c r="T10" s="46"/>
      <c r="U10" s="46"/>
      <c r="V10" s="46"/>
      <c r="W10" s="46">
        <f>データ!Q6</f>
        <v>100</v>
      </c>
      <c r="X10" s="46"/>
      <c r="Y10" s="46"/>
      <c r="Z10" s="46"/>
      <c r="AA10" s="46"/>
      <c r="AB10" s="46"/>
      <c r="AC10" s="46"/>
      <c r="AD10" s="51">
        <f>データ!R6</f>
        <v>2400</v>
      </c>
      <c r="AE10" s="51"/>
      <c r="AF10" s="51"/>
      <c r="AG10" s="51"/>
      <c r="AH10" s="51"/>
      <c r="AI10" s="51"/>
      <c r="AJ10" s="51"/>
      <c r="AK10" s="2"/>
      <c r="AL10" s="51">
        <f>データ!V6</f>
        <v>546</v>
      </c>
      <c r="AM10" s="51"/>
      <c r="AN10" s="51"/>
      <c r="AO10" s="51"/>
      <c r="AP10" s="51"/>
      <c r="AQ10" s="51"/>
      <c r="AR10" s="51"/>
      <c r="AS10" s="51"/>
      <c r="AT10" s="46">
        <f>データ!W6</f>
        <v>0.36</v>
      </c>
      <c r="AU10" s="46"/>
      <c r="AV10" s="46"/>
      <c r="AW10" s="46"/>
      <c r="AX10" s="46"/>
      <c r="AY10" s="46"/>
      <c r="AZ10" s="46"/>
      <c r="BA10" s="46"/>
      <c r="BB10" s="46">
        <f>データ!X6</f>
        <v>1516.67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43</v>
      </c>
      <c r="O86" s="26" t="str">
        <f>データ!EO6</f>
        <v>【1.09】</v>
      </c>
    </row>
  </sheetData>
  <sheetProtection algorithmName="SHA-512" hashValue="IM4QJrHGPz079BGzYZNjDvyu7HHb0+2KaBbKqZQEB6mKMRDMwS5JrdLa0Bu3DvgtPoP1SMrFp9WGqgbF4XzGIQ==" saltValue="UCdLNexDle3q0B2Bfknk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223042</v>
      </c>
      <c r="D6" s="33">
        <f t="shared" si="3"/>
        <v>47</v>
      </c>
      <c r="E6" s="33">
        <f t="shared" si="3"/>
        <v>17</v>
      </c>
      <c r="F6" s="33">
        <f t="shared" si="3"/>
        <v>6</v>
      </c>
      <c r="G6" s="33">
        <f t="shared" si="3"/>
        <v>0</v>
      </c>
      <c r="H6" s="33" t="str">
        <f t="shared" si="3"/>
        <v>静岡県　南伊豆町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6.88</v>
      </c>
      <c r="Q6" s="34">
        <f t="shared" si="3"/>
        <v>100</v>
      </c>
      <c r="R6" s="34">
        <f t="shared" si="3"/>
        <v>2400</v>
      </c>
      <c r="S6" s="34">
        <f t="shared" si="3"/>
        <v>8022</v>
      </c>
      <c r="T6" s="34">
        <f t="shared" si="3"/>
        <v>109.94</v>
      </c>
      <c r="U6" s="34">
        <f t="shared" si="3"/>
        <v>72.97</v>
      </c>
      <c r="V6" s="34">
        <f t="shared" si="3"/>
        <v>546</v>
      </c>
      <c r="W6" s="34">
        <f t="shared" si="3"/>
        <v>0.36</v>
      </c>
      <c r="X6" s="34">
        <f t="shared" si="3"/>
        <v>1516.67</v>
      </c>
      <c r="Y6" s="35">
        <f>IF(Y7="",NA(),Y7)</f>
        <v>82.22</v>
      </c>
      <c r="Z6" s="35">
        <f t="shared" ref="Z6:AH6" si="4">IF(Z7="",NA(),Z7)</f>
        <v>82.54</v>
      </c>
      <c r="AA6" s="35">
        <f t="shared" si="4"/>
        <v>99.19</v>
      </c>
      <c r="AB6" s="35">
        <f t="shared" si="4"/>
        <v>98.79</v>
      </c>
      <c r="AC6" s="35">
        <f t="shared" si="4"/>
        <v>83.13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92.78</v>
      </c>
      <c r="BR6" s="35">
        <f t="shared" ref="BR6:BZ6" si="8">IF(BR7="",NA(),BR7)</f>
        <v>87.48</v>
      </c>
      <c r="BS6" s="35">
        <f t="shared" si="8"/>
        <v>94.21</v>
      </c>
      <c r="BT6" s="35">
        <f t="shared" si="8"/>
        <v>36.159999999999997</v>
      </c>
      <c r="BU6" s="35">
        <f t="shared" si="8"/>
        <v>57.94</v>
      </c>
      <c r="BV6" s="35">
        <f t="shared" si="8"/>
        <v>46.26</v>
      </c>
      <c r="BW6" s="35">
        <f t="shared" si="8"/>
        <v>45.81</v>
      </c>
      <c r="BX6" s="35">
        <f t="shared" si="8"/>
        <v>43.43</v>
      </c>
      <c r="BY6" s="35">
        <f t="shared" si="8"/>
        <v>41.41</v>
      </c>
      <c r="BZ6" s="35">
        <f t="shared" si="8"/>
        <v>39.64</v>
      </c>
      <c r="CA6" s="34" t="str">
        <f>IF(CA7="","",IF(CA7="-","【-】","【"&amp;SUBSTITUTE(TEXT(CA7,"#,##0.00"),"-","△")&amp;"】"))</f>
        <v>【42.60】</v>
      </c>
      <c r="CB6" s="35">
        <f>IF(CB7="",NA(),CB7)</f>
        <v>177.96</v>
      </c>
      <c r="CC6" s="35">
        <f t="shared" ref="CC6:CK6" si="9">IF(CC7="",NA(),CC7)</f>
        <v>185.42</v>
      </c>
      <c r="CD6" s="35">
        <f t="shared" si="9"/>
        <v>182.11</v>
      </c>
      <c r="CE6" s="35">
        <f t="shared" si="9"/>
        <v>445.05</v>
      </c>
      <c r="CF6" s="35">
        <f t="shared" si="9"/>
        <v>295.63</v>
      </c>
      <c r="CG6" s="35">
        <f t="shared" si="9"/>
        <v>376.4</v>
      </c>
      <c r="CH6" s="35">
        <f t="shared" si="9"/>
        <v>383.92</v>
      </c>
      <c r="CI6" s="35">
        <f t="shared" si="9"/>
        <v>400.44</v>
      </c>
      <c r="CJ6" s="35">
        <f t="shared" si="9"/>
        <v>417.56</v>
      </c>
      <c r="CK6" s="35">
        <f t="shared" si="9"/>
        <v>449.72</v>
      </c>
      <c r="CL6" s="34" t="str">
        <f>IF(CL7="","",IF(CL7="-","【-】","【"&amp;SUBSTITUTE(TEXT(CL7,"#,##0.00"),"-","△")&amp;"】"))</f>
        <v>【410.22】</v>
      </c>
      <c r="CM6" s="35">
        <f>IF(CM7="",NA(),CM7)</f>
        <v>19.440000000000001</v>
      </c>
      <c r="CN6" s="35">
        <f t="shared" ref="CN6:CV6" si="10">IF(CN7="",NA(),CN7)</f>
        <v>19.440000000000001</v>
      </c>
      <c r="CO6" s="35">
        <f t="shared" si="10"/>
        <v>18.010000000000002</v>
      </c>
      <c r="CP6" s="35">
        <f t="shared" si="10"/>
        <v>18.010000000000002</v>
      </c>
      <c r="CQ6" s="35">
        <f t="shared" si="10"/>
        <v>17.05</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99.02</v>
      </c>
      <c r="CY6" s="35">
        <f t="shared" ref="CY6:DG6" si="11">IF(CY7="",NA(),CY7)</f>
        <v>98.99</v>
      </c>
      <c r="CZ6" s="35">
        <f t="shared" si="11"/>
        <v>98.96</v>
      </c>
      <c r="DA6" s="35">
        <f t="shared" si="11"/>
        <v>98.93</v>
      </c>
      <c r="DB6" s="35">
        <f t="shared" si="11"/>
        <v>98.9</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2">
      <c r="A7" s="28"/>
      <c r="B7" s="37">
        <v>2020</v>
      </c>
      <c r="C7" s="37">
        <v>223042</v>
      </c>
      <c r="D7" s="37">
        <v>47</v>
      </c>
      <c r="E7" s="37">
        <v>17</v>
      </c>
      <c r="F7" s="37">
        <v>6</v>
      </c>
      <c r="G7" s="37">
        <v>0</v>
      </c>
      <c r="H7" s="37" t="s">
        <v>97</v>
      </c>
      <c r="I7" s="37" t="s">
        <v>98</v>
      </c>
      <c r="J7" s="37" t="s">
        <v>99</v>
      </c>
      <c r="K7" s="37" t="s">
        <v>100</v>
      </c>
      <c r="L7" s="37" t="s">
        <v>101</v>
      </c>
      <c r="M7" s="37" t="s">
        <v>102</v>
      </c>
      <c r="N7" s="38" t="s">
        <v>103</v>
      </c>
      <c r="O7" s="38" t="s">
        <v>104</v>
      </c>
      <c r="P7" s="38">
        <v>6.88</v>
      </c>
      <c r="Q7" s="38">
        <v>100</v>
      </c>
      <c r="R7" s="38">
        <v>2400</v>
      </c>
      <c r="S7" s="38">
        <v>8022</v>
      </c>
      <c r="T7" s="38">
        <v>109.94</v>
      </c>
      <c r="U7" s="38">
        <v>72.97</v>
      </c>
      <c r="V7" s="38">
        <v>546</v>
      </c>
      <c r="W7" s="38">
        <v>0.36</v>
      </c>
      <c r="X7" s="38">
        <v>1516.67</v>
      </c>
      <c r="Y7" s="38">
        <v>82.22</v>
      </c>
      <c r="Z7" s="38">
        <v>82.54</v>
      </c>
      <c r="AA7" s="38">
        <v>99.19</v>
      </c>
      <c r="AB7" s="38">
        <v>98.79</v>
      </c>
      <c r="AC7" s="38">
        <v>83.13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998.42</v>
      </c>
      <c r="BO7" s="38">
        <v>1095.52</v>
      </c>
      <c r="BP7" s="38">
        <v>1042.3399999999999</v>
      </c>
      <c r="BQ7" s="38">
        <v>92.78</v>
      </c>
      <c r="BR7" s="38">
        <v>87.48</v>
      </c>
      <c r="BS7" s="38">
        <v>94.21</v>
      </c>
      <c r="BT7" s="38">
        <v>36.159999999999997</v>
      </c>
      <c r="BU7" s="38">
        <v>57.94</v>
      </c>
      <c r="BV7" s="38">
        <v>46.26</v>
      </c>
      <c r="BW7" s="38">
        <v>45.81</v>
      </c>
      <c r="BX7" s="38">
        <v>43.43</v>
      </c>
      <c r="BY7" s="38">
        <v>41.41</v>
      </c>
      <c r="BZ7" s="38">
        <v>39.64</v>
      </c>
      <c r="CA7" s="38">
        <v>42.6</v>
      </c>
      <c r="CB7" s="38">
        <v>177.96</v>
      </c>
      <c r="CC7" s="38">
        <v>185.42</v>
      </c>
      <c r="CD7" s="38">
        <v>182.11</v>
      </c>
      <c r="CE7" s="38">
        <v>445.05</v>
      </c>
      <c r="CF7" s="38">
        <v>295.63</v>
      </c>
      <c r="CG7" s="38">
        <v>376.4</v>
      </c>
      <c r="CH7" s="38">
        <v>383.92</v>
      </c>
      <c r="CI7" s="38">
        <v>400.44</v>
      </c>
      <c r="CJ7" s="38">
        <v>417.56</v>
      </c>
      <c r="CK7" s="38">
        <v>449.72</v>
      </c>
      <c r="CL7" s="38">
        <v>410.22</v>
      </c>
      <c r="CM7" s="38">
        <v>19.440000000000001</v>
      </c>
      <c r="CN7" s="38">
        <v>19.440000000000001</v>
      </c>
      <c r="CO7" s="38">
        <v>18.010000000000002</v>
      </c>
      <c r="CP7" s="38">
        <v>18.010000000000002</v>
      </c>
      <c r="CQ7" s="38">
        <v>17.05</v>
      </c>
      <c r="CR7" s="38">
        <v>33.729999999999997</v>
      </c>
      <c r="CS7" s="38">
        <v>33.21</v>
      </c>
      <c r="CT7" s="38">
        <v>32.229999999999997</v>
      </c>
      <c r="CU7" s="38">
        <v>32.479999999999997</v>
      </c>
      <c r="CV7" s="38">
        <v>30.19</v>
      </c>
      <c r="CW7" s="38">
        <v>32.979999999999997</v>
      </c>
      <c r="CX7" s="38">
        <v>99.02</v>
      </c>
      <c r="CY7" s="38">
        <v>98.99</v>
      </c>
      <c r="CZ7" s="38">
        <v>98.96</v>
      </c>
      <c r="DA7" s="38">
        <v>98.93</v>
      </c>
      <c r="DB7" s="38">
        <v>98.9</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2022-01-07T09:15:32Z</cp:lastPrinted>
  <dcterms:created xsi:type="dcterms:W3CDTF">2021-12-03T08:05:13Z</dcterms:created>
  <dcterms:modified xsi:type="dcterms:W3CDTF">2022-01-07T09:17:00Z</dcterms:modified>
  <cp:category/>
</cp:coreProperties>
</file>