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409133\水道課_土屋秀明_133\水道\8報告\経営比較分析\令和３年度【令和２年度決算分】\"/>
    </mc:Choice>
  </mc:AlternateContent>
  <workbookProtection workbookAlgorithmName="SHA-512" workbookHashValue="yFBUnX3YX0ISYKWKlI3XLDCwiJagoVLO7Op/5nsRBVl/7OQJkKrD5FLklQrFM1Z8w+Et54FcyrjPJCYe7wxdew==" workbookSaltValue="iLkPf+061xwTQMVAn5km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<sst xmlns="http://schemas.openxmlformats.org/spreadsheetml/2006/main" count="228" uniqueCount="114">
  <si>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</si>
  <si>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</si>
  <si>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</si>
  <si>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</si>
  <si>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</si>
  <si>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</si>
  <si>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</si>
  <si>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</si>
  <si>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</si>
  <si>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</si>
  <si>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</si>
  <si>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</si>
  <si>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</si>
  <si>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</si>
  <si>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</si>
  <si>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</si>
  <si>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</si>
  <si>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</si>
  <si>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</si>
  <si>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</si>
  <si>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</si>
  <si>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</si>
  <si>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</si>
  <si>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</si>
  <si>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</si>
  <si>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</si>
  <si>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</si>
  <si>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</si>
  <si>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</si>
  <si>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</si>
  <si>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</si>
  <si>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</si>
  <si>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</si>
  <si>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</si>
  <si>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</si>
  <si>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</si>
  <si>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</si>
  <si>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</si>
  <si>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</si>
  <si>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</si>
  <si>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</si>
  <si>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</si>
  <si>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</si>
  <si>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</si>
  <si>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</si>
  <si>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</si>
  <si>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</si>
  <si>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</si>
  <si>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</si>
  <si>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</si>
  <si>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</si>
  <si>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</si>
  <si>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</si>
  <si>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</si>
  <si>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</si>
  <si>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</si>
  <si>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</si>
  <si>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</si>
  <si>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</si>
  <si>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</si>
  <si>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</si>
  <si>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</si>
  <si>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</si>
  <si>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</si>
  <si>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</si>
  <si>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</si>
  <si>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</si>
  <si>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</si>
  <si>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</si>
  <si>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</si>
  <si>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</si>
  <si>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</si>
  <si>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</si>
  <si>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</si>
  <si>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</si>
  <si>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</si>
  <si>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</si>
  <si>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</si>
  <si>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</si>
  <si>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</si>
  <si>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</si>
  <si>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</si>
  <si>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</si>
  <si>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</si>
  <si>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</si>
  <si>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</si>
  <si>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</si>
  <si>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</si>
  <si>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</si>
  <si>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</si>
  <si>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</si>
  <si>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</si>
  <si>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</si>
  <si>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東伊豆町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</si>
  <si>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</si>
  <si>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</si>
  <si>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</si>
  <si>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</si>
  <si>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</si>
  <si>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</si>
  <si>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</si>
  <si>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</si>
  <si>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</si>
  <si>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</si>
  <si>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</si>
  <si>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</si>
  <si>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</si>
  <si>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</si>
  <si>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</si>
  <si>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</si>
  <si>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</si>
  <si>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「①有形固定資産減価償却率」「②管路経年化率」ともに類似団体平均を上回り、施設の更新・管路の更新が遅れている。
「③管路更新率」は本年度類似団体平均値を僅かに上回ったものの、施設・管路の更新が遅れていることから、施設整備計画に沿って計画的に更新していく必要がある。</t>
    <phoneticPr fontId="4"/>
  </si>
  <si>
    <t>「①経常収支比率」は１００％を上回り経営状況は健全な水準を保てたものの、比率は年々減少傾向である。施設・管路の老朽化への対応が必要な状況であるため、各計画に沿って施設・管路の更新を計画的に進めることで、ダウンサイジングなどコスト削減を図り、健全で効率的な経営を実現していくことが重要である。料金収入の減少、更新需要の増加という状況の中、中長期的な視点に立った経営戦略が重要であり、適切な資産管理を実施しながら収支改善に向けた料金水準の見直しなど経営基盤の強化にも取り組み、健全な経営に努めていく。</t>
    <phoneticPr fontId="4"/>
  </si>
  <si>
    <t>「①経常収支比率」は、１００％を上回り黒字を確保できたものの、新型コロナウイルス感染症による緊急事態宣言の影響等により、主要産業である観光業の水需要が減少した。また、令和元年度に発生した台風被害の対応経費が増加したことにより、比率が減少傾向にあるため今後留意が必要である。
「②累積欠損金比率」は０％であり良好な状態である。
「③流動比率」は減少傾向ではあるが、類似団体平均を大きく上回り、支払能力は高い水準である。
「④企業債残高対給水収益比率」は、新規発行を抑制していることから類似団体平均を下回っているが、老朽化の進んでいる施設・管路の更新が控えているため計画的な投資の検討が必要である。
「⑤料金回収率」は、主要産業である観光業の低迷による収益の減少と、維持管理費の費用増加により比率が１００％を下回った。
「⑥給水原価」は類似団体平均を下回っているが、コロナ禍の影響による水需要の減少や、令和元年度に発生した台風被害の対応経費増により増加した。
「⑦施設利用率」は、現状観光来遊客の水需要も考慮した施設規模となっているため、観光客の減少や人口減少を踏まえ、ダウンサイジングやスペックダウンを進めていく必要がある。
「⑧有収率」につては、類似団体の平均を下回っているため、順次漏水箇所の特定を急ぎ、管路の更新等も計画的に取り組んでいく。</t>
    <rPh sb="399" eb="40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</si>
</sst>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0.23</c:v>
                </c:pt>
                <c:pt idx="1">
                  <c:v>0.4</c:v>
                </c:pt>
                <c:pt idx="2">
                  <c:v>0.32</c:v>
                </c:pt>
                <c:pt idx="3">
                  <c:v>0.71</c:v>
                </c:pt>
                <c:pt idx="4">
                  <c:v>0.48</c:v>
                </c:pt>
              </c:numCache>
            </c:numRef>
          </c:val>
          <c:extLst>
            <c:ext xmlns:c16="http://schemas.microsoft.com/office/drawing/2014/chart" uri="{C3380CC4-5D6E-409C-BE32-E72D297353CC}">
              <c16:uniqueId val="{00000000-8709-46C5-B6F9-8BE92317F5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8709-46C5-B6F9-8BE92317F5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40.01</c:v>
                </c:pt>
                <c:pt idx="1">
                  <c:v>39.44</c:v>
                </c:pt>
                <c:pt idx="2">
                  <c:v>39.369999999999997</c:v>
                </c:pt>
                <c:pt idx="3">
                  <c:v>38.200000000000003</c:v>
                </c:pt>
                <c:pt idx="4">
                  <c:v>35.799999999999997</c:v>
                </c:pt>
              </c:numCache>
            </c:numRef>
          </c:val>
          <c:extLst>
            <c:ext xmlns:c16="http://schemas.microsoft.com/office/drawing/2014/chart" uri="{C3380CC4-5D6E-409C-BE32-E72D297353CC}">
              <c16:uniqueId val="{00000000-9266-45AB-857C-B77A17FC4A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9266-45AB-857C-B77A17FC4A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68.47</c:v>
                </c:pt>
                <c:pt idx="1">
                  <c:v>67.459999999999994</c:v>
                </c:pt>
                <c:pt idx="2">
                  <c:v>66.91</c:v>
                </c:pt>
                <c:pt idx="3">
                  <c:v>66.34</c:v>
                </c:pt>
                <c:pt idx="4">
                  <c:v>67.77</c:v>
                </c:pt>
              </c:numCache>
            </c:numRef>
          </c:val>
          <c:extLst>
            <c:ext xmlns:c16="http://schemas.microsoft.com/office/drawing/2014/chart" uri="{C3380CC4-5D6E-409C-BE32-E72D297353CC}">
              <c16:uniqueId val="{00000000-E738-472C-97D1-FEE108D57B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738-472C-97D1-FEE108D57B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110.05</c:v>
                </c:pt>
                <c:pt idx="1">
                  <c:v>109.8</c:v>
                </c:pt>
                <c:pt idx="2">
                  <c:v>107.71</c:v>
                </c:pt>
                <c:pt idx="3">
                  <c:v>103.48</c:v>
                </c:pt>
                <c:pt idx="4">
                  <c:v>101.05</c:v>
                </c:pt>
              </c:numCache>
            </c:numRef>
          </c:val>
          <c:extLst>
            <c:ext xmlns:c16="http://schemas.microsoft.com/office/drawing/2014/chart" uri="{C3380CC4-5D6E-409C-BE32-E72D297353CC}">
              <c16:uniqueId val="{00000000-304C-4020-9384-478A111238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304C-4020-9384-478A111238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60.57</c:v>
                </c:pt>
                <c:pt idx="1">
                  <c:v>61.85</c:v>
                </c:pt>
                <c:pt idx="2">
                  <c:v>63.18</c:v>
                </c:pt>
                <c:pt idx="3">
                  <c:v>64.260000000000005</c:v>
                </c:pt>
                <c:pt idx="4">
                  <c:v>65.58</c:v>
                </c:pt>
              </c:numCache>
            </c:numRef>
          </c:val>
          <c:extLst>
            <c:ext xmlns:c16="http://schemas.microsoft.com/office/drawing/2014/chart" uri="{C3380CC4-5D6E-409C-BE32-E72D297353CC}">
              <c16:uniqueId val="{00000000-F6C4-42AA-B236-7A1DD4ACCC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F6C4-42AA-B236-7A1DD4ACCC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33.1</c:v>
                </c:pt>
                <c:pt idx="1">
                  <c:v>33.51</c:v>
                </c:pt>
                <c:pt idx="2">
                  <c:v>34.450000000000003</c:v>
                </c:pt>
                <c:pt idx="3">
                  <c:v>37.119999999999997</c:v>
                </c:pt>
                <c:pt idx="4">
                  <c:v>38.369999999999997</c:v>
                </c:pt>
              </c:numCache>
            </c:numRef>
          </c:val>
          <c:extLst>
            <c:ext xmlns:c16="http://schemas.microsoft.com/office/drawing/2014/chart" uri="{C3380CC4-5D6E-409C-BE32-E72D297353CC}">
              <c16:uniqueId val="{00000000-FE97-4D50-BD16-C303E4703E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FE97-4D50-BD16-C303E4703E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8C-49BA-BA59-F6326A9269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7F8C-49BA-BA59-F6326A9269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755.05</c:v>
                </c:pt>
                <c:pt idx="1">
                  <c:v>726.9</c:v>
                </c:pt>
                <c:pt idx="2">
                  <c:v>719.49</c:v>
                </c:pt>
                <c:pt idx="3">
                  <c:v>668.21</c:v>
                </c:pt>
                <c:pt idx="4">
                  <c:v>555.49</c:v>
                </c:pt>
              </c:numCache>
            </c:numRef>
          </c:val>
          <c:extLst>
            <c:ext xmlns:c16="http://schemas.microsoft.com/office/drawing/2014/chart" uri="{C3380CC4-5D6E-409C-BE32-E72D297353CC}">
              <c16:uniqueId val="{00000000-5FA6-4EDE-B209-55D2879BD1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5FA6-4EDE-B209-55D2879BD1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248.41</c:v>
                </c:pt>
                <c:pt idx="1">
                  <c:v>231.77</c:v>
                </c:pt>
                <c:pt idx="2">
                  <c:v>210.93</c:v>
                </c:pt>
                <c:pt idx="3">
                  <c:v>192.26</c:v>
                </c:pt>
                <c:pt idx="4">
                  <c:v>173.78</c:v>
                </c:pt>
              </c:numCache>
            </c:numRef>
          </c:val>
          <c:extLst>
            <c:ext xmlns:c16="http://schemas.microsoft.com/office/drawing/2014/chart" uri="{C3380CC4-5D6E-409C-BE32-E72D297353CC}">
              <c16:uniqueId val="{00000000-842A-481F-9179-33DE3DB6B5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842A-481F-9179-33DE3DB6B5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109.69</c:v>
                </c:pt>
                <c:pt idx="1">
                  <c:v>108.76</c:v>
                </c:pt>
                <c:pt idx="2">
                  <c:v>106.72</c:v>
                </c:pt>
                <c:pt idx="3">
                  <c:v>102.39</c:v>
                </c:pt>
                <c:pt idx="4">
                  <c:v>99.93</c:v>
                </c:pt>
              </c:numCache>
            </c:numRef>
          </c:val>
          <c:extLst>
            <c:ext xmlns:c16="http://schemas.microsoft.com/office/drawing/2014/chart" uri="{C3380CC4-5D6E-409C-BE32-E72D297353CC}">
              <c16:uniqueId val="{00000000-DCD5-4C72-B5E5-4318322A91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DCD5-4C72-B5E5-4318322A91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145.11000000000001</c:v>
                </c:pt>
                <c:pt idx="1">
                  <c:v>147.13999999999999</c:v>
                </c:pt>
                <c:pt idx="2">
                  <c:v>149.77000000000001</c:v>
                </c:pt>
                <c:pt idx="3">
                  <c:v>157.31</c:v>
                </c:pt>
                <c:pt idx="4">
                  <c:v>162.18</c:v>
                </c:pt>
              </c:numCache>
            </c:numRef>
          </c:val>
          <c:extLst>
            <c:ext xmlns:c16="http://schemas.microsoft.com/office/drawing/2014/chart" uri="{C3380CC4-5D6E-409C-BE32-E72D297353CC}">
              <c16:uniqueId val="{00000000-99CE-4281-9387-31E0EED199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99CE-4281-9387-31E0EED199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東伊豆町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11817</v>
      </c>
      <c r="AM8" s="71"/>
      <c r="AN8" s="71"/>
      <c r="AO8" s="71"/>
      <c r="AP8" s="71"/>
      <c r="AQ8" s="71"/>
      <c r="AR8" s="71"/>
      <c r="AS8" s="71"/>
      <c r="AT8" s="67">
        <f>データ!$S$6</f>
        <v>77.81</v>
      </c>
      <c r="AU8" s="68"/>
      <c r="AV8" s="68"/>
      <c r="AW8" s="68"/>
      <c r="AX8" s="68"/>
      <c r="AY8" s="68"/>
      <c r="AZ8" s="68"/>
      <c r="BA8" s="68"/>
      <c r="BB8" s="70">
        <f>データ!$T$6</f>
        <v>151.87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84.81</v>
      </c>
      <c r="J10" s="68"/>
      <c r="K10" s="68"/>
      <c r="L10" s="68"/>
      <c r="M10" s="68"/>
      <c r="N10" s="68"/>
      <c r="O10" s="69"/>
      <c r="P10" s="70">
        <f>データ!$P$6</f>
        <v>97.62</v>
      </c>
      <c r="Q10" s="70"/>
      <c r="R10" s="70"/>
      <c r="S10" s="70"/>
      <c r="T10" s="70"/>
      <c r="U10" s="70"/>
      <c r="V10" s="70"/>
      <c r="W10" s="71">
        <f>データ!$Q$6</f>
        <v>2849</v>
      </c>
      <c r="X10" s="71"/>
      <c r="Y10" s="71"/>
      <c r="Z10" s="71"/>
      <c r="AA10" s="71"/>
      <c r="AB10" s="71"/>
      <c r="AC10" s="71"/>
      <c r="AD10" s="2"/>
      <c r="AE10" s="2"/>
      <c r="AF10" s="2"/>
      <c r="AG10" s="2"/>
      <c r="AH10" s="4"/>
      <c r="AI10" s="4"/>
      <c r="AJ10" s="4"/>
      <c r="AK10" s="4"/>
      <c r="AL10" s="71">
        <f>データ!$U$6</f>
        <v>11512</v>
      </c>
      <c r="AM10" s="71"/>
      <c r="AN10" s="71"/>
      <c r="AO10" s="71"/>
      <c r="AP10" s="71"/>
      <c r="AQ10" s="71"/>
      <c r="AR10" s="71"/>
      <c r="AS10" s="71"/>
      <c r="AT10" s="67">
        <f>データ!$V$6</f>
        <v>16.22</v>
      </c>
      <c r="AU10" s="68"/>
      <c r="AV10" s="68"/>
      <c r="AW10" s="68"/>
      <c r="AX10" s="68"/>
      <c r="AY10" s="68"/>
      <c r="AZ10" s="68"/>
      <c r="BA10" s="68"/>
      <c r="BB10" s="70">
        <f>データ!$W$6</f>
        <v>709.74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K3uWd5w3Jy3ojaym1ylAVsb1oFFwke030oZjBSiJlDqUWFQ/J2R+MoOo4f/oq43l48hkGmyZlEkQbbDmDufbg==" saltValue="AX/ZA3dVRR4mlqux8U5P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223018</v>
      </c>
      <c r="D6" s="34">
        <f t="shared" si="3"/>
        <v>46</v>
      </c>
      <c r="E6" s="34">
        <f t="shared" si="3"/>
        <v>1</v>
      </c>
      <c r="F6" s="34">
        <f t="shared" si="3"/>
        <v>0</v>
      </c>
      <c r="G6" s="34">
        <f t="shared" si="3"/>
        <v>1</v>
      </c>
      <c r="H6" s="34" t="str">
        <f t="shared" si="3"/>
        <v>静岡県　東伊豆町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84.81</v>
      </c>
      <c r="P6" s="35">
        <f t="shared" si="3"/>
        <v>97.62</v>
      </c>
      <c r="Q6" s="35">
        <f t="shared" si="3"/>
        <v>2849</v>
      </c>
      <c r="R6" s="35">
        <f t="shared" si="3"/>
        <v>11817</v>
      </c>
      <c r="S6" s="35">
        <f t="shared" si="3"/>
        <v>77.81</v>
      </c>
      <c r="T6" s="35">
        <f t="shared" si="3"/>
        <v>151.87</v>
      </c>
      <c r="U6" s="35">
        <f t="shared" si="3"/>
        <v>11512</v>
      </c>
      <c r="V6" s="35">
        <f t="shared" si="3"/>
        <v>16.22</v>
      </c>
      <c r="W6" s="35">
        <f t="shared" si="3"/>
        <v>709.74</v>
      </c>
      <c r="X6" s="36">
        <f>IF(X7="",NA(),X7)</f>
        <v>110.05</v>
      </c>
      <c r="Y6" s="36">
        <f t="shared" ref="Y6:AG6" si="4">IF(Y7="",NA(),Y7)</f>
        <v>109.8</v>
      </c>
      <c r="Z6" s="36">
        <f t="shared" si="4"/>
        <v>107.71</v>
      </c>
      <c r="AA6" s="36">
        <f t="shared" si="4"/>
        <v>103.48</v>
      </c>
      <c r="AB6" s="36">
        <f t="shared" si="4"/>
        <v>101.05</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755.05</v>
      </c>
      <c r="AU6" s="36">
        <f t="shared" ref="AU6:BC6" si="6">IF(AU7="",NA(),AU7)</f>
        <v>726.9</v>
      </c>
      <c r="AV6" s="36">
        <f t="shared" si="6"/>
        <v>719.49</v>
      </c>
      <c r="AW6" s="36">
        <f t="shared" si="6"/>
        <v>668.21</v>
      </c>
      <c r="AX6" s="36">
        <f t="shared" si="6"/>
        <v>555.49</v>
      </c>
      <c r="AY6" s="36">
        <f t="shared" si="6"/>
        <v>388.67</v>
      </c>
      <c r="AZ6" s="36">
        <f t="shared" si="6"/>
        <v>355.27</v>
      </c>
      <c r="BA6" s="36">
        <f t="shared" si="6"/>
        <v>359.7</v>
      </c>
      <c r="BB6" s="36">
        <f t="shared" si="6"/>
        <v>362.93</v>
      </c>
      <c r="BC6" s="36">
        <f t="shared" si="6"/>
        <v>371.81</v>
      </c>
      <c r="BD6" s="35" t="str">
        <f>IF(BD7="","",IF(BD7="-","【-】","【"&amp;SUBSTITUTE(TEXT(BD7,"#,##0.00"),"-","△")&amp;"】"))</f>
        <v>【260.31】</v>
      </c>
      <c r="BE6" s="36">
        <f>IF(BE7="",NA(),BE7)</f>
        <v>248.41</v>
      </c>
      <c r="BF6" s="36">
        <f t="shared" ref="BF6:BN6" si="7">IF(BF7="",NA(),BF7)</f>
        <v>231.77</v>
      </c>
      <c r="BG6" s="36">
        <f t="shared" si="7"/>
        <v>210.93</v>
      </c>
      <c r="BH6" s="36">
        <f t="shared" si="7"/>
        <v>192.26</v>
      </c>
      <c r="BI6" s="36">
        <f t="shared" si="7"/>
        <v>173.78</v>
      </c>
      <c r="BJ6" s="36">
        <f t="shared" si="7"/>
        <v>422.5</v>
      </c>
      <c r="BK6" s="36">
        <f t="shared" si="7"/>
        <v>458.27</v>
      </c>
      <c r="BL6" s="36">
        <f t="shared" si="7"/>
        <v>447.01</v>
      </c>
      <c r="BM6" s="36">
        <f t="shared" si="7"/>
        <v>439.05</v>
      </c>
      <c r="BN6" s="36">
        <f t="shared" si="7"/>
        <v>465.85</v>
      </c>
      <c r="BO6" s="35" t="str">
        <f>IF(BO7="","",IF(BO7="-","【-】","【"&amp;SUBSTITUTE(TEXT(BO7,"#,##0.00"),"-","△")&amp;"】"))</f>
        <v>【275.67】</v>
      </c>
      <c r="BP6" s="36">
        <f>IF(BP7="",NA(),BP7)</f>
        <v>109.69</v>
      </c>
      <c r="BQ6" s="36">
        <f t="shared" ref="BQ6:BY6" si="8">IF(BQ7="",NA(),BQ7)</f>
        <v>108.76</v>
      </c>
      <c r="BR6" s="36">
        <f t="shared" si="8"/>
        <v>106.72</v>
      </c>
      <c r="BS6" s="36">
        <f t="shared" si="8"/>
        <v>102.39</v>
      </c>
      <c r="BT6" s="36">
        <f t="shared" si="8"/>
        <v>99.93</v>
      </c>
      <c r="BU6" s="36">
        <f t="shared" si="8"/>
        <v>101.64</v>
      </c>
      <c r="BV6" s="36">
        <f t="shared" si="8"/>
        <v>96.77</v>
      </c>
      <c r="BW6" s="36">
        <f t="shared" si="8"/>
        <v>95.81</v>
      </c>
      <c r="BX6" s="36">
        <f t="shared" si="8"/>
        <v>95.26</v>
      </c>
      <c r="BY6" s="36">
        <f t="shared" si="8"/>
        <v>92.39</v>
      </c>
      <c r="BZ6" s="35" t="str">
        <f>IF(BZ7="","",IF(BZ7="-","【-】","【"&amp;SUBSTITUTE(TEXT(BZ7,"#,##0.00"),"-","△")&amp;"】"))</f>
        <v>【100.05】</v>
      </c>
      <c r="CA6" s="36">
        <f>IF(CA7="",NA(),CA7)</f>
        <v>145.11000000000001</v>
      </c>
      <c r="CB6" s="36">
        <f t="shared" ref="CB6:CJ6" si="9">IF(CB7="",NA(),CB7)</f>
        <v>147.13999999999999</v>
      </c>
      <c r="CC6" s="36">
        <f t="shared" si="9"/>
        <v>149.77000000000001</v>
      </c>
      <c r="CD6" s="36">
        <f t="shared" si="9"/>
        <v>157.31</v>
      </c>
      <c r="CE6" s="36">
        <f t="shared" si="9"/>
        <v>162.18</v>
      </c>
      <c r="CF6" s="36">
        <f t="shared" si="9"/>
        <v>179.16</v>
      </c>
      <c r="CG6" s="36">
        <f t="shared" si="9"/>
        <v>187.18</v>
      </c>
      <c r="CH6" s="36">
        <f t="shared" si="9"/>
        <v>189.58</v>
      </c>
      <c r="CI6" s="36">
        <f t="shared" si="9"/>
        <v>192.82</v>
      </c>
      <c r="CJ6" s="36">
        <f t="shared" si="9"/>
        <v>192.98</v>
      </c>
      <c r="CK6" s="35" t="str">
        <f>IF(CK7="","",IF(CK7="-","【-】","【"&amp;SUBSTITUTE(TEXT(CK7,"#,##0.00"),"-","△")&amp;"】"))</f>
        <v>【166.40】</v>
      </c>
      <c r="CL6" s="36">
        <f>IF(CL7="",NA(),CL7)</f>
        <v>40.01</v>
      </c>
      <c r="CM6" s="36">
        <f t="shared" ref="CM6:CU6" si="10">IF(CM7="",NA(),CM7)</f>
        <v>39.44</v>
      </c>
      <c r="CN6" s="36">
        <f t="shared" si="10"/>
        <v>39.369999999999997</v>
      </c>
      <c r="CO6" s="36">
        <f t="shared" si="10"/>
        <v>38.200000000000003</v>
      </c>
      <c r="CP6" s="36">
        <f t="shared" si="10"/>
        <v>35.799999999999997</v>
      </c>
      <c r="CQ6" s="36">
        <f t="shared" si="10"/>
        <v>54.24</v>
      </c>
      <c r="CR6" s="36">
        <f t="shared" si="10"/>
        <v>55.88</v>
      </c>
      <c r="CS6" s="36">
        <f t="shared" si="10"/>
        <v>55.22</v>
      </c>
      <c r="CT6" s="36">
        <f t="shared" si="10"/>
        <v>54.05</v>
      </c>
      <c r="CU6" s="36">
        <f t="shared" si="10"/>
        <v>54.43</v>
      </c>
      <c r="CV6" s="35" t="str">
        <f>IF(CV7="","",IF(CV7="-","【-】","【"&amp;SUBSTITUTE(TEXT(CV7,"#,##0.00"),"-","△")&amp;"】"))</f>
        <v>【60.69】</v>
      </c>
      <c r="CW6" s="36">
        <f>IF(CW7="",NA(),CW7)</f>
        <v>68.47</v>
      </c>
      <c r="CX6" s="36">
        <f t="shared" ref="CX6:DF6" si="11">IF(CX7="",NA(),CX7)</f>
        <v>67.459999999999994</v>
      </c>
      <c r="CY6" s="36">
        <f t="shared" si="11"/>
        <v>66.91</v>
      </c>
      <c r="CZ6" s="36">
        <f t="shared" si="11"/>
        <v>66.34</v>
      </c>
      <c r="DA6" s="36">
        <f t="shared" si="11"/>
        <v>67.77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60.57</v>
      </c>
      <c r="DI6" s="36">
        <f t="shared" ref="DI6:DQ6" si="12">IF(DI7="",NA(),DI7)</f>
        <v>61.85</v>
      </c>
      <c r="DJ6" s="36">
        <f t="shared" si="12"/>
        <v>63.18</v>
      </c>
      <c r="DK6" s="36">
        <f t="shared" si="12"/>
        <v>64.260000000000005</v>
      </c>
      <c r="DL6" s="36">
        <f t="shared" si="12"/>
        <v>65.58</v>
      </c>
      <c r="DM6" s="36">
        <f t="shared" si="12"/>
        <v>48.14</v>
      </c>
      <c r="DN6" s="36">
        <f t="shared" si="12"/>
        <v>46.61</v>
      </c>
      <c r="DO6" s="36">
        <f t="shared" si="12"/>
        <v>47.97</v>
      </c>
      <c r="DP6" s="36">
        <f t="shared" si="12"/>
        <v>49.12</v>
      </c>
      <c r="DQ6" s="36">
        <f t="shared" si="12"/>
        <v>49.39</v>
      </c>
      <c r="DR6" s="35" t="str">
        <f>IF(DR7="","",IF(DR7="-","【-】","【"&amp;SUBSTITUTE(TEXT(DR7,"#,##0.00"),"-","△")&amp;"】"))</f>
        <v>【50.19】</v>
      </c>
      <c r="DS6" s="36">
        <f>IF(DS7="",NA(),DS7)</f>
        <v>33.1</v>
      </c>
      <c r="DT6" s="36">
        <f t="shared" ref="DT6:EB6" si="13">IF(DT7="",NA(),DT7)</f>
        <v>33.51</v>
      </c>
      <c r="DU6" s="36">
        <f t="shared" si="13"/>
        <v>34.450000000000003</v>
      </c>
      <c r="DV6" s="36">
        <f t="shared" si="13"/>
        <v>37.119999999999997</v>
      </c>
      <c r="DW6" s="36">
        <f t="shared" si="13"/>
        <v>38.369999999999997</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0.23</v>
      </c>
      <c r="EE6" s="36">
        <f t="shared" ref="EE6:EM6" si="14">IF(EE7="",NA(),EE7)</f>
        <v>0.4</v>
      </c>
      <c r="EF6" s="36">
        <f t="shared" si="14"/>
        <v>0.32</v>
      </c>
      <c r="EG6" s="36">
        <f t="shared" si="14"/>
        <v>0.71</v>
      </c>
      <c r="EH6" s="36">
        <f t="shared" si="14"/>
        <v>0.48</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223018</v>
      </c>
      <c r="D7" s="38">
        <v>46</v>
      </c>
      <c r="E7" s="38">
        <v>1</v>
      </c>
      <c r="F7" s="38">
        <v>0</v>
      </c>
      <c r="G7" s="38">
        <v>1</v>
      </c>
      <c r="H7" s="38" t="s">
        <v>93</v>
      </c>
      <c r="I7" s="38" t="s">
        <v>94</v>
      </c>
      <c r="J7" s="38" t="s">
        <v>95</v>
      </c>
      <c r="K7" s="38" t="s">
        <v>96</v>
      </c>
      <c r="L7" s="38" t="s">
        <v>97</v>
      </c>
      <c r="M7" s="38" t="s">
        <v>98</v>
      </c>
      <c r="N7" s="39" t="s">
        <v>99</v>
      </c>
      <c r="O7" s="39">
        <v>84.81</v>
      </c>
      <c r="P7" s="39">
        <v>97.62</v>
      </c>
      <c r="Q7" s="39">
        <v>2849</v>
      </c>
      <c r="R7" s="39">
        <v>11817</v>
      </c>
      <c r="S7" s="39">
        <v>77.81</v>
      </c>
      <c r="T7" s="39">
        <v>151.87</v>
      </c>
      <c r="U7" s="39">
        <v>11512</v>
      </c>
      <c r="V7" s="39">
        <v>16.22</v>
      </c>
      <c r="W7" s="39">
        <v>709.74</v>
      </c>
      <c r="X7" s="39">
        <v>110.05</v>
      </c>
      <c r="Y7" s="39">
        <v>109.8</v>
      </c>
      <c r="Z7" s="39">
        <v>107.71</v>
      </c>
      <c r="AA7" s="39">
        <v>103.48</v>
      </c>
      <c r="AB7" s="39">
        <v>101.05</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755.05</v>
      </c>
      <c r="AU7" s="39">
        <v>726.9</v>
      </c>
      <c r="AV7" s="39">
        <v>719.49</v>
      </c>
      <c r="AW7" s="39">
        <v>668.21</v>
      </c>
      <c r="AX7" s="39">
        <v>555.49</v>
      </c>
      <c r="AY7" s="39">
        <v>388.67</v>
      </c>
      <c r="AZ7" s="39">
        <v>355.27</v>
      </c>
      <c r="BA7" s="39">
        <v>359.7</v>
      </c>
      <c r="BB7" s="39">
        <v>362.93</v>
      </c>
      <c r="BC7" s="39">
        <v>371.81</v>
      </c>
      <c r="BD7" s="39">
        <v>260.31</v>
      </c>
      <c r="BE7" s="39">
        <v>248.41</v>
      </c>
      <c r="BF7" s="39">
        <v>231.77</v>
      </c>
      <c r="BG7" s="39">
        <v>210.93</v>
      </c>
      <c r="BH7" s="39">
        <v>192.26</v>
      </c>
      <c r="BI7" s="39">
        <v>173.78</v>
      </c>
      <c r="BJ7" s="39">
        <v>422.5</v>
      </c>
      <c r="BK7" s="39">
        <v>458.27</v>
      </c>
      <c r="BL7" s="39">
        <v>447.01</v>
      </c>
      <c r="BM7" s="39">
        <v>439.05</v>
      </c>
      <c r="BN7" s="39">
        <v>465.85</v>
      </c>
      <c r="BO7" s="39">
        <v>275.67</v>
      </c>
      <c r="BP7" s="39">
        <v>109.69</v>
      </c>
      <c r="BQ7" s="39">
        <v>108.76</v>
      </c>
      <c r="BR7" s="39">
        <v>106.72</v>
      </c>
      <c r="BS7" s="39">
        <v>102.39</v>
      </c>
      <c r="BT7" s="39">
        <v>99.93</v>
      </c>
      <c r="BU7" s="39">
        <v>101.64</v>
      </c>
      <c r="BV7" s="39">
        <v>96.77</v>
      </c>
      <c r="BW7" s="39">
        <v>95.81</v>
      </c>
      <c r="BX7" s="39">
        <v>95.26</v>
      </c>
      <c r="BY7" s="39">
        <v>92.39</v>
      </c>
      <c r="BZ7" s="39">
        <v>100.05</v>
      </c>
      <c r="CA7" s="39">
        <v>145.11000000000001</v>
      </c>
      <c r="CB7" s="39">
        <v>147.13999999999999</v>
      </c>
      <c r="CC7" s="39">
        <v>149.77000000000001</v>
      </c>
      <c r="CD7" s="39">
        <v>157.31</v>
      </c>
      <c r="CE7" s="39">
        <v>162.18</v>
      </c>
      <c r="CF7" s="39">
        <v>179.16</v>
      </c>
      <c r="CG7" s="39">
        <v>187.18</v>
      </c>
      <c r="CH7" s="39">
        <v>189.58</v>
      </c>
      <c r="CI7" s="39">
        <v>192.82</v>
      </c>
      <c r="CJ7" s="39">
        <v>192.98</v>
      </c>
      <c r="CK7" s="39">
        <v>166.4</v>
      </c>
      <c r="CL7" s="39">
        <v>40.01</v>
      </c>
      <c r="CM7" s="39">
        <v>39.44</v>
      </c>
      <c r="CN7" s="39">
        <v>39.369999999999997</v>
      </c>
      <c r="CO7" s="39">
        <v>38.200000000000003</v>
      </c>
      <c r="CP7" s="39">
        <v>35.799999999999997</v>
      </c>
      <c r="CQ7" s="39">
        <v>54.24</v>
      </c>
      <c r="CR7" s="39">
        <v>55.88</v>
      </c>
      <c r="CS7" s="39">
        <v>55.22</v>
      </c>
      <c r="CT7" s="39">
        <v>54.05</v>
      </c>
      <c r="CU7" s="39">
        <v>54.43</v>
      </c>
      <c r="CV7" s="39">
        <v>60.69</v>
      </c>
      <c r="CW7" s="39">
        <v>68.47</v>
      </c>
      <c r="CX7" s="39">
        <v>67.459999999999994</v>
      </c>
      <c r="CY7" s="39">
        <v>66.91</v>
      </c>
      <c r="CZ7" s="39">
        <v>66.34</v>
      </c>
      <c r="DA7" s="39">
        <v>67.77</v>
      </c>
      <c r="DB7" s="39">
        <v>81.680000000000007</v>
      </c>
      <c r="DC7" s="39">
        <v>80.989999999999995</v>
      </c>
      <c r="DD7" s="39">
        <v>80.930000000000007</v>
      </c>
      <c r="DE7" s="39">
        <v>80.510000000000005</v>
      </c>
      <c r="DF7" s="39">
        <v>79.44</v>
      </c>
      <c r="DG7" s="39">
        <v>89.82</v>
      </c>
      <c r="DH7" s="39">
        <v>60.57</v>
      </c>
      <c r="DI7" s="39">
        <v>61.85</v>
      </c>
      <c r="DJ7" s="39">
        <v>63.18</v>
      </c>
      <c r="DK7" s="39">
        <v>64.260000000000005</v>
      </c>
      <c r="DL7" s="39">
        <v>65.58</v>
      </c>
      <c r="DM7" s="39">
        <v>48.14</v>
      </c>
      <c r="DN7" s="39">
        <v>46.61</v>
      </c>
      <c r="DO7" s="39">
        <v>47.97</v>
      </c>
      <c r="DP7" s="39">
        <v>49.12</v>
      </c>
      <c r="DQ7" s="39">
        <v>49.39</v>
      </c>
      <c r="DR7" s="39">
        <v>50.19</v>
      </c>
      <c r="DS7" s="39">
        <v>33.1</v>
      </c>
      <c r="DT7" s="39">
        <v>33.51</v>
      </c>
      <c r="DU7" s="39">
        <v>34.450000000000003</v>
      </c>
      <c r="DV7" s="39">
        <v>37.119999999999997</v>
      </c>
      <c r="DW7" s="39">
        <v>38.369999999999997</v>
      </c>
      <c r="DX7" s="39">
        <v>11.13</v>
      </c>
      <c r="DY7" s="39">
        <v>10.84</v>
      </c>
      <c r="DZ7" s="39">
        <v>15.33</v>
      </c>
      <c r="EA7" s="39">
        <v>16.760000000000002</v>
      </c>
      <c r="EB7" s="39">
        <v>18.57</v>
      </c>
      <c r="EC7" s="39">
        <v>20.63</v>
      </c>
      <c r="ED7" s="39">
        <v>0.23</v>
      </c>
      <c r="EE7" s="39">
        <v>0.4</v>
      </c>
      <c r="EF7" s="39">
        <v>0.32</v>
      </c>
      <c r="EG7" s="39">
        <v>0.71</v>
      </c>
      <c r="EH7" s="39">
        <v>0.48</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東伊豆町役場(No2909133)</cp:lastModifiedBy>
  <cp:lastPrinted>2022-01-23T03:23:23Z</cp:lastPrinted>
  <dcterms:created xsi:type="dcterms:W3CDTF">2021-12-03T06:51:10Z</dcterms:created>
  <dcterms:modified xsi:type="dcterms:W3CDTF">2022-01-26T06:17:56Z</dcterms:modified>
  <cp:category/>
</cp:coreProperties>
</file>