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Ws2901y222267\榛原庁舎ﾃﾞｰﾀ\水道課\☆業務係\渥美\調査・報告\R03\庁舎内\財政課\20220128　経営比較分析表\"/>
    </mc:Choice>
  </mc:AlternateContent>
  <xr:revisionPtr revIDLastSave="0" documentId="13_ncr:1_{FDDA64C4-C275-4420-BD32-D09F35885653}" xr6:coauthVersionLast="45" xr6:coauthVersionMax="45" xr10:uidLastSave="{00000000-0000-0000-0000-000000000000}"/>
  <workbookProtection workbookAlgorithmName="SHA-512" workbookHashValue="6NpB9MS95gB1xr/jLYBxMMxtHzh9tyS3TEFpmDty6Heb64SCm7u850WqzKCIW8sWTSD1PQU3LoYOqFnHCeXhtw==" workbookSaltValue="SfZl4GuwRDsGXx/lYwcoYg==" workbookSpinCount="100000" lockStructure="1"/>
  <bookViews>
    <workbookView xWindow="-120" yWindow="-120" windowWidth="20730" windowHeight="1131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O6" i="5"/>
  <c r="I10" i="4" s="1"/>
  <c r="N6" i="5"/>
  <c r="B10" i="4" s="1"/>
  <c r="M6" i="5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G85" i="4"/>
  <c r="E85" i="4"/>
  <c r="BB10" i="4"/>
  <c r="AT10" i="4"/>
  <c r="AL10" i="4"/>
  <c r="W10" i="4"/>
  <c r="P10" i="4"/>
  <c r="AT8" i="4"/>
  <c r="AL8" i="4"/>
  <c r="AD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<sst xmlns="http://schemas.openxmlformats.org/spreadsheetml/2006/main" count="228" uniqueCount="113">
  <si>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</si>
  <si>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</si>
  <si>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</si>
  <si>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</si>
  <si>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</si>
  <si>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</si>
  <si>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</si>
  <si>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</si>
  <si>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</si>
  <si>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</si>
  <si>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</si>
  <si>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</si>
  <si>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</si>
  <si>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</si>
  <si>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</si>
  <si>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</si>
  <si>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</si>
  <si>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</si>
  <si>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</si>
  <si>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</si>
  <si>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</si>
  <si>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</si>
  <si>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</si>
  <si>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</si>
  <si>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</si>
  <si>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</si>
  <si>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</si>
  <si>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</si>
  <si>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</si>
  <si>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</si>
  <si>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</si>
  <si>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</si>
  <si>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</si>
  <si>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</si>
  <si>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</si>
  <si>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</si>
  <si>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</si>
  <si>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</si>
  <si>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</si>
  <si>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</si>
  <si>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</si>
  <si>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</si>
  <si>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</si>
  <si>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</si>
  <si>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</si>
  <si>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</si>
  <si>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</si>
  <si>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</si>
  <si>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</si>
  <si>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</si>
  <si>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</si>
  <si>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</si>
  <si>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</si>
  <si>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</si>
  <si>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</si>
  <si>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</si>
  <si>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</si>
  <si>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</si>
  <si>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</si>
  <si>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</si>
  <si>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</si>
  <si>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</si>
  <si>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</si>
  <si>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</si>
  <si>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</si>
  <si>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</si>
  <si>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</si>
  <si>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</si>
  <si>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</si>
  <si>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</si>
  <si>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</si>
  <si>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</si>
  <si>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</si>
  <si>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</si>
  <si>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</si>
  <si>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</si>
  <si>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</si>
  <si>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</si>
  <si>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</si>
  <si>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</si>
  <si>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</si>
  <si>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</si>
  <si>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</si>
  <si>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</si>
  <si>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</si>
  <si>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</si>
  <si>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</si>
  <si>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</si>
  <si>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</si>
  <si>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</si>
  <si>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</si>
  <si>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</si>
  <si>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</si>
  <si>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牧之原市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</si>
  <si>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</si>
  <si>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</si>
  <si>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</si>
  <si>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</si>
  <si>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</si>
  <si>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</si>
  <si>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</si>
  <si>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</si>
  <si>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</si>
  <si>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</si>
  <si>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</si>
  <si>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</si>
  <si>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</si>
  <si>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</si>
  <si>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</si>
  <si>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</si>
  <si>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経常収支比率及び料金回収率は100%を超えており、黒字であるが、今後も健全経営を続けていくために、更なる費用削減等の改善点の分析が必要である。
　次に、流動比率を見ると、100％を超えており、支払能力には問題はない。
　施設利用率については、全国平均を少し超えているが、最大稼働率や負荷率と併せて更なる分析を行い、施設規模が適正であるか検討していくべきである。
　有収率については、全国平均に比べ低い水準であり、更に年々減少している。その原因としては漏水が考えられる。早急に管路等の調査を行い、有収率の向上対策を講じる必要がある。
　今後、有収水量は、人口減少に伴い、年々減少していくものと思われる。このことは同時に給水原価が年々上がっていくということである。当市は、既に給水原価が全国平均より高い水準であるであることから、更なる経費削減等の対策を講じる必要がある。</t>
    <phoneticPr fontId="4"/>
  </si>
  <si>
    <t>　有形固定資産減価償却率、管路経年化率とともに、平均値より良い数値であるため、今後も更新計画に沿って適切に更新を行っていく。ただし、R02の更新率は1％を下回っており、更新に100年以上かかってしまう計算となり、更新速度をあげ迅速に事業を行っていく必要がある。なお、H28年度の管路更新率は、新配水池建設のため、一時的に低い数値になったものである。</t>
    <phoneticPr fontId="4"/>
  </si>
  <si>
    <t>　経常収支比率及び料金回収率は100%を上回っており近年は黒字となっているが、人口減少や節水意識の向上により、今後収入の減少が見込まれるため、常に経営状況を分析し、必要な段階で料金改定等の対策を早めに講じる必要がある。
　また、有収率の値が著しく低いため、早急に向上対策を講じるべきである。
　施設については耐震化や規模の縮小も含めて、今後の財政状況を見通しながら、計画的かつ迅速に更新を行っていくべきである。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</si>
</sst>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0.48</c:v>
                </c:pt>
                <c:pt idx="2">
                  <c:v>1.33</c:v>
                </c:pt>
                <c:pt idx="3">
                  <c:v>0.78</c:v>
                </c:pt>
                <c:pt idx="4">
                  <c:v>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0-4A23-A79A-3099A82B1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0.51</c:v>
                </c:pt>
                <c:pt idx="2">
                  <c:v>0.57999999999999996</c:v>
                </c:pt>
                <c:pt idx="3">
                  <c:v>0.54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0-4A23-A79A-3099A82B1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60.05</c:v>
                </c:pt>
                <c:pt idx="1">
                  <c:v>62.32</c:v>
                </c:pt>
                <c:pt idx="2">
                  <c:v>61.59</c:v>
                </c:pt>
                <c:pt idx="3">
                  <c:v>60.33</c:v>
                </c:pt>
                <c:pt idx="4">
                  <c:v>60.96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0-4145-9CC1-B546750E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60.03</c:v>
                </c:pt>
                <c:pt idx="2">
                  <c:v>59.74</c:v>
                </c:pt>
                <c:pt idx="3">
                  <c:v>59.67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90-4145-9CC1-B546750EA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78.83</c:v>
                </c:pt>
                <c:pt idx="1">
                  <c:v>76.83</c:v>
                </c:pt>
                <c:pt idx="2">
                  <c:v>76.78</c:v>
                </c:pt>
                <c:pt idx="3">
                  <c:v>75.89</c:v>
                </c:pt>
                <c:pt idx="4">
                  <c:v>74.37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D-49C4-B983-F631E1915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85.37</c:v>
                </c:pt>
                <c:pt idx="1">
                  <c:v>84.81</c:v>
                </c:pt>
                <c:pt idx="2">
                  <c:v>84.8</c:v>
                </c:pt>
                <c:pt idx="3">
                  <c:v>84.6</c:v>
                </c:pt>
                <c:pt idx="4">
                  <c:v>84.24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FD-49C4-B983-F631E1915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104.15</c:v>
                </c:pt>
                <c:pt idx="1">
                  <c:v>109.66</c:v>
                </c:pt>
                <c:pt idx="2">
                  <c:v>106.45</c:v>
                </c:pt>
                <c:pt idx="3">
                  <c:v>104.44</c:v>
                </c:pt>
                <c:pt idx="4">
                  <c:v>103.43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D-456A-80A2-EC1883D73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110.95</c:v>
                </c:pt>
                <c:pt idx="1">
                  <c:v>110.68</c:v>
                </c:pt>
                <c:pt idx="2">
                  <c:v>110.66</c:v>
                </c:pt>
                <c:pt idx="3">
                  <c:v>109.01</c:v>
                </c:pt>
                <c:pt idx="4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D-456A-80A2-EC1883D73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46.3</c:v>
                </c:pt>
                <c:pt idx="1">
                  <c:v>43.62</c:v>
                </c:pt>
                <c:pt idx="2">
                  <c:v>44.66</c:v>
                </c:pt>
                <c:pt idx="3">
                  <c:v>45.96</c:v>
                </c:pt>
                <c:pt idx="4">
                  <c:v>47.25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5-4E48-A3AE-6BAB5E36B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47.28</c:v>
                </c:pt>
                <c:pt idx="2">
                  <c:v>47.66</c:v>
                </c:pt>
                <c:pt idx="3">
                  <c:v>48.17</c:v>
                </c:pt>
                <c:pt idx="4">
                  <c:v>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5-4E48-A3AE-6BAB5E36B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12.04</c:v>
                </c:pt>
                <c:pt idx="1">
                  <c:v>12.97</c:v>
                </c:pt>
                <c:pt idx="2">
                  <c:v>13.9</c:v>
                </c:pt>
                <c:pt idx="3">
                  <c:v>13.17</c:v>
                </c:pt>
                <c:pt idx="4">
                  <c:v>11.95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D-4E19-8F37-316E6152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12.19</c:v>
                </c:pt>
                <c:pt idx="2">
                  <c:v>15.1</c:v>
                </c:pt>
                <c:pt idx="3">
                  <c:v>17.12</c:v>
                </c:pt>
                <c:pt idx="4">
                  <c:v>18.18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D-4E19-8F37-316E6152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F-4D8E-A94A-6AA95A130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3.91</c:v>
                </c:pt>
                <c:pt idx="1">
                  <c:v>3.56</c:v>
                </c:pt>
                <c:pt idx="2">
                  <c:v>2.74</c:v>
                </c:pt>
                <c:pt idx="3">
                  <c:v>3.7</c:v>
                </c:pt>
                <c:pt idx="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F-4D8E-A94A-6AA95A130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257.52999999999997</c:v>
                </c:pt>
                <c:pt idx="1">
                  <c:v>182.82</c:v>
                </c:pt>
                <c:pt idx="2">
                  <c:v>271.2</c:v>
                </c:pt>
                <c:pt idx="3">
                  <c:v>382.61</c:v>
                </c:pt>
                <c:pt idx="4">
                  <c:v>428.46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2-430E-9043-E0B711DFA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377.63</c:v>
                </c:pt>
                <c:pt idx="1">
                  <c:v>357.34</c:v>
                </c:pt>
                <c:pt idx="2">
                  <c:v>366.03</c:v>
                </c:pt>
                <c:pt idx="3">
                  <c:v>365.18</c:v>
                </c:pt>
                <c:pt idx="4">
                  <c:v>327.77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2-430E-9043-E0B711DFA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200.98</c:v>
                </c:pt>
                <c:pt idx="1">
                  <c:v>247.98</c:v>
                </c:pt>
                <c:pt idx="2">
                  <c:v>254.28</c:v>
                </c:pt>
                <c:pt idx="3">
                  <c:v>261.33999999999997</c:v>
                </c:pt>
                <c:pt idx="4">
                  <c:v>262.91000000000003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1-4676-9A18-611490A79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364.71</c:v>
                </c:pt>
                <c:pt idx="1">
                  <c:v>373.69</c:v>
                </c:pt>
                <c:pt idx="2">
                  <c:v>370.12</c:v>
                </c:pt>
                <c:pt idx="3">
                  <c:v>371.65</c:v>
                </c:pt>
                <c:pt idx="4">
                  <c:v>397.1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1-4676-9A18-611490A79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103.65</c:v>
                </c:pt>
                <c:pt idx="1">
                  <c:v>109.79</c:v>
                </c:pt>
                <c:pt idx="2">
                  <c:v>106.08</c:v>
                </c:pt>
                <c:pt idx="3">
                  <c:v>104.38</c:v>
                </c:pt>
                <c:pt idx="4">
                  <c:v>103.37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1-4EB9-A834-FAA264041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99.87</c:v>
                </c:pt>
                <c:pt idx="2">
                  <c:v>100.42</c:v>
                </c:pt>
                <c:pt idx="3">
                  <c:v>98.77</c:v>
                </c:pt>
                <c:pt idx="4">
                  <c:v>95.79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61-4EB9-A834-FAA264041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182.93</c:v>
                </c:pt>
                <c:pt idx="1">
                  <c:v>173.08</c:v>
                </c:pt>
                <c:pt idx="2">
                  <c:v>178.99</c:v>
                </c:pt>
                <c:pt idx="3">
                  <c:v>182.18</c:v>
                </c:pt>
                <c:pt idx="4">
                  <c:v>183.3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E-461E-B478-7E95EAB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170.19</c:v>
                </c:pt>
                <c:pt idx="1">
                  <c:v>171.81</c:v>
                </c:pt>
                <c:pt idx="2">
                  <c:v>171.67</c:v>
                </c:pt>
                <c:pt idx="3">
                  <c:v>173.67</c:v>
                </c:pt>
                <c:pt idx="4">
                  <c:v>171.13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E-461E-B478-7E95EABD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静岡県　牧之原市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44775</v>
      </c>
      <c r="AM8" s="71"/>
      <c r="AN8" s="71"/>
      <c r="AO8" s="71"/>
      <c r="AP8" s="71"/>
      <c r="AQ8" s="71"/>
      <c r="AR8" s="71"/>
      <c r="AS8" s="71"/>
      <c r="AT8" s="67">
        <f>データ!$S$6</f>
        <v>111.69</v>
      </c>
      <c r="AU8" s="68"/>
      <c r="AV8" s="68"/>
      <c r="AW8" s="68"/>
      <c r="AX8" s="68"/>
      <c r="AY8" s="68"/>
      <c r="AZ8" s="68"/>
      <c r="BA8" s="68"/>
      <c r="BB8" s="70">
        <f>データ!$T$6</f>
        <v>400.89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68.73</v>
      </c>
      <c r="J10" s="68"/>
      <c r="K10" s="68"/>
      <c r="L10" s="68"/>
      <c r="M10" s="68"/>
      <c r="N10" s="68"/>
      <c r="O10" s="69"/>
      <c r="P10" s="70">
        <f>データ!$P$6</f>
        <v>83.34</v>
      </c>
      <c r="Q10" s="70"/>
      <c r="R10" s="70"/>
      <c r="S10" s="70"/>
      <c r="T10" s="70"/>
      <c r="U10" s="70"/>
      <c r="V10" s="70"/>
      <c r="W10" s="71">
        <f>データ!$Q$6</f>
        <v>3685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37135</v>
      </c>
      <c r="AM10" s="71"/>
      <c r="AN10" s="71"/>
      <c r="AO10" s="71"/>
      <c r="AP10" s="71"/>
      <c r="AQ10" s="71"/>
      <c r="AR10" s="71"/>
      <c r="AS10" s="71"/>
      <c r="AT10" s="67">
        <f>データ!$V$6</f>
        <v>48.84</v>
      </c>
      <c r="AU10" s="68"/>
      <c r="AV10" s="68"/>
      <c r="AW10" s="68"/>
      <c r="AX10" s="68"/>
      <c r="AY10" s="68"/>
      <c r="AZ10" s="68"/>
      <c r="BA10" s="68"/>
      <c r="BB10" s="70">
        <f>データ!$W$6</f>
        <v>760.34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110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Oi49TWAQnpe1Tb2YpU3UZcxPr9hDT7DjUNhSKTY12RgjSTxCHsoDthkFPL8Fct5ieXBuCmazlHSgi9uNwiURsg==" saltValue="1k06n0Zz0b74WX0095kTN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222267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静岡県　牧之原市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68.73</v>
      </c>
      <c r="P6" s="35">
        <f t="shared" si="3"/>
        <v>83.34</v>
      </c>
      <c r="Q6" s="35">
        <f t="shared" si="3"/>
        <v>3685</v>
      </c>
      <c r="R6" s="35">
        <f t="shared" si="3"/>
        <v>44775</v>
      </c>
      <c r="S6" s="35">
        <f t="shared" si="3"/>
        <v>111.69</v>
      </c>
      <c r="T6" s="35">
        <f t="shared" si="3"/>
        <v>400.89</v>
      </c>
      <c r="U6" s="35">
        <f t="shared" si="3"/>
        <v>37135</v>
      </c>
      <c r="V6" s="35">
        <f t="shared" si="3"/>
        <v>48.84</v>
      </c>
      <c r="W6" s="35">
        <f t="shared" si="3"/>
        <v>760.34</v>
      </c>
      <c r="X6" s="36">
        <f>IF(X7="",NA(),X7)</f>
        <v>104.15</v>
      </c>
      <c r="Y6" s="36">
        <f t="shared" ref="Y6:AG6" si="4">IF(Y7="",NA(),Y7)</f>
        <v>109.66</v>
      </c>
      <c r="Z6" s="36">
        <f t="shared" si="4"/>
        <v>106.45</v>
      </c>
      <c r="AA6" s="36">
        <f t="shared" si="4"/>
        <v>104.44</v>
      </c>
      <c r="AB6" s="36">
        <f t="shared" si="4"/>
        <v>103.43</v>
      </c>
      <c r="AC6" s="36">
        <f t="shared" si="4"/>
        <v>110.95</v>
      </c>
      <c r="AD6" s="36">
        <f t="shared" si="4"/>
        <v>110.68</v>
      </c>
      <c r="AE6" s="36">
        <f t="shared" si="4"/>
        <v>110.66</v>
      </c>
      <c r="AF6" s="36">
        <f t="shared" si="4"/>
        <v>109.01</v>
      </c>
      <c r="AG6" s="36">
        <f t="shared" si="4"/>
        <v>108.83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3.91</v>
      </c>
      <c r="AO6" s="36">
        <f t="shared" si="5"/>
        <v>3.56</v>
      </c>
      <c r="AP6" s="36">
        <f t="shared" si="5"/>
        <v>2.74</v>
      </c>
      <c r="AQ6" s="36">
        <f t="shared" si="5"/>
        <v>3.7</v>
      </c>
      <c r="AR6" s="36">
        <f t="shared" si="5"/>
        <v>4.34</v>
      </c>
      <c r="AS6" s="35" t="str">
        <f>IF(AS7="","",IF(AS7="-","【-】","【"&amp;SUBSTITUTE(TEXT(AS7,"#,##0.00"),"-","△")&amp;"】"))</f>
        <v>【1.15】</v>
      </c>
      <c r="AT6" s="36">
        <f>IF(AT7="",NA(),AT7)</f>
        <v>257.52999999999997</v>
      </c>
      <c r="AU6" s="36">
        <f t="shared" ref="AU6:BC6" si="6">IF(AU7="",NA(),AU7)</f>
        <v>182.82</v>
      </c>
      <c r="AV6" s="36">
        <f t="shared" si="6"/>
        <v>271.2</v>
      </c>
      <c r="AW6" s="36">
        <f t="shared" si="6"/>
        <v>382.61</v>
      </c>
      <c r="AX6" s="36">
        <f t="shared" si="6"/>
        <v>428.46</v>
      </c>
      <c r="AY6" s="36">
        <f t="shared" si="6"/>
        <v>377.63</v>
      </c>
      <c r="AZ6" s="36">
        <f t="shared" si="6"/>
        <v>357.34</v>
      </c>
      <c r="BA6" s="36">
        <f t="shared" si="6"/>
        <v>366.03</v>
      </c>
      <c r="BB6" s="36">
        <f t="shared" si="6"/>
        <v>365.18</v>
      </c>
      <c r="BC6" s="36">
        <f t="shared" si="6"/>
        <v>327.77</v>
      </c>
      <c r="BD6" s="35" t="str">
        <f>IF(BD7="","",IF(BD7="-","【-】","【"&amp;SUBSTITUTE(TEXT(BD7,"#,##0.00"),"-","△")&amp;"】"))</f>
        <v>【260.31】</v>
      </c>
      <c r="BE6" s="36">
        <f>IF(BE7="",NA(),BE7)</f>
        <v>200.98</v>
      </c>
      <c r="BF6" s="36">
        <f t="shared" ref="BF6:BN6" si="7">IF(BF7="",NA(),BF7)</f>
        <v>247.98</v>
      </c>
      <c r="BG6" s="36">
        <f t="shared" si="7"/>
        <v>254.28</v>
      </c>
      <c r="BH6" s="36">
        <f t="shared" si="7"/>
        <v>261.33999999999997</v>
      </c>
      <c r="BI6" s="36">
        <f t="shared" si="7"/>
        <v>262.91000000000003</v>
      </c>
      <c r="BJ6" s="36">
        <f t="shared" si="7"/>
        <v>364.71</v>
      </c>
      <c r="BK6" s="36">
        <f t="shared" si="7"/>
        <v>373.69</v>
      </c>
      <c r="BL6" s="36">
        <f t="shared" si="7"/>
        <v>370.12</v>
      </c>
      <c r="BM6" s="36">
        <f t="shared" si="7"/>
        <v>371.65</v>
      </c>
      <c r="BN6" s="36">
        <f t="shared" si="7"/>
        <v>397.1</v>
      </c>
      <c r="BO6" s="35" t="str">
        <f>IF(BO7="","",IF(BO7="-","【-】","【"&amp;SUBSTITUTE(TEXT(BO7,"#,##0.00"),"-","△")&amp;"】"))</f>
        <v>【275.67】</v>
      </c>
      <c r="BP6" s="36">
        <f>IF(BP7="",NA(),BP7)</f>
        <v>103.65</v>
      </c>
      <c r="BQ6" s="36">
        <f t="shared" ref="BQ6:BY6" si="8">IF(BQ7="",NA(),BQ7)</f>
        <v>109.79</v>
      </c>
      <c r="BR6" s="36">
        <f t="shared" si="8"/>
        <v>106.08</v>
      </c>
      <c r="BS6" s="36">
        <f t="shared" si="8"/>
        <v>104.38</v>
      </c>
      <c r="BT6" s="36">
        <f t="shared" si="8"/>
        <v>103.37</v>
      </c>
      <c r="BU6" s="36">
        <f t="shared" si="8"/>
        <v>100.65</v>
      </c>
      <c r="BV6" s="36">
        <f t="shared" si="8"/>
        <v>99.87</v>
      </c>
      <c r="BW6" s="36">
        <f t="shared" si="8"/>
        <v>100.42</v>
      </c>
      <c r="BX6" s="36">
        <f t="shared" si="8"/>
        <v>98.77</v>
      </c>
      <c r="BY6" s="36">
        <f t="shared" si="8"/>
        <v>95.79</v>
      </c>
      <c r="BZ6" s="35" t="str">
        <f>IF(BZ7="","",IF(BZ7="-","【-】","【"&amp;SUBSTITUTE(TEXT(BZ7,"#,##0.00"),"-","△")&amp;"】"))</f>
        <v>【100.05】</v>
      </c>
      <c r="CA6" s="36">
        <f>IF(CA7="",NA(),CA7)</f>
        <v>182.93</v>
      </c>
      <c r="CB6" s="36">
        <f t="shared" ref="CB6:CJ6" si="9">IF(CB7="",NA(),CB7)</f>
        <v>173.08</v>
      </c>
      <c r="CC6" s="36">
        <f t="shared" si="9"/>
        <v>178.99</v>
      </c>
      <c r="CD6" s="36">
        <f t="shared" si="9"/>
        <v>182.18</v>
      </c>
      <c r="CE6" s="36">
        <f t="shared" si="9"/>
        <v>183.3</v>
      </c>
      <c r="CF6" s="36">
        <f t="shared" si="9"/>
        <v>170.19</v>
      </c>
      <c r="CG6" s="36">
        <f t="shared" si="9"/>
        <v>171.81</v>
      </c>
      <c r="CH6" s="36">
        <f t="shared" si="9"/>
        <v>171.67</v>
      </c>
      <c r="CI6" s="36">
        <f t="shared" si="9"/>
        <v>173.67</v>
      </c>
      <c r="CJ6" s="36">
        <f t="shared" si="9"/>
        <v>171.13</v>
      </c>
      <c r="CK6" s="35" t="str">
        <f>IF(CK7="","",IF(CK7="-","【-】","【"&amp;SUBSTITUTE(TEXT(CK7,"#,##0.00"),"-","△")&amp;"】"))</f>
        <v>【166.40】</v>
      </c>
      <c r="CL6" s="36">
        <f>IF(CL7="",NA(),CL7)</f>
        <v>60.05</v>
      </c>
      <c r="CM6" s="36">
        <f t="shared" ref="CM6:CU6" si="10">IF(CM7="",NA(),CM7)</f>
        <v>62.32</v>
      </c>
      <c r="CN6" s="36">
        <f t="shared" si="10"/>
        <v>61.59</v>
      </c>
      <c r="CO6" s="36">
        <f t="shared" si="10"/>
        <v>60.33</v>
      </c>
      <c r="CP6" s="36">
        <f t="shared" si="10"/>
        <v>60.96</v>
      </c>
      <c r="CQ6" s="36">
        <f t="shared" si="10"/>
        <v>59.01</v>
      </c>
      <c r="CR6" s="36">
        <f t="shared" si="10"/>
        <v>60.03</v>
      </c>
      <c r="CS6" s="36">
        <f t="shared" si="10"/>
        <v>59.74</v>
      </c>
      <c r="CT6" s="36">
        <f t="shared" si="10"/>
        <v>59.67</v>
      </c>
      <c r="CU6" s="36">
        <f t="shared" si="10"/>
        <v>60.12</v>
      </c>
      <c r="CV6" s="35" t="str">
        <f>IF(CV7="","",IF(CV7="-","【-】","【"&amp;SUBSTITUTE(TEXT(CV7,"#,##0.00"),"-","△")&amp;"】"))</f>
        <v>【60.69】</v>
      </c>
      <c r="CW6" s="36">
        <f>IF(CW7="",NA(),CW7)</f>
        <v>78.83</v>
      </c>
      <c r="CX6" s="36">
        <f t="shared" ref="CX6:DF6" si="11">IF(CX7="",NA(),CX7)</f>
        <v>76.83</v>
      </c>
      <c r="CY6" s="36">
        <f t="shared" si="11"/>
        <v>76.78</v>
      </c>
      <c r="CZ6" s="36">
        <f t="shared" si="11"/>
        <v>75.89</v>
      </c>
      <c r="DA6" s="36">
        <f t="shared" si="11"/>
        <v>74.37</v>
      </c>
      <c r="DB6" s="36">
        <f t="shared" si="11"/>
        <v>85.37</v>
      </c>
      <c r="DC6" s="36">
        <f t="shared" si="11"/>
        <v>84.81</v>
      </c>
      <c r="DD6" s="36">
        <f t="shared" si="11"/>
        <v>84.8</v>
      </c>
      <c r="DE6" s="36">
        <f t="shared" si="11"/>
        <v>84.6</v>
      </c>
      <c r="DF6" s="36">
        <f t="shared" si="11"/>
        <v>84.24</v>
      </c>
      <c r="DG6" s="35" t="str">
        <f>IF(DG7="","",IF(DG7="-","【-】","【"&amp;SUBSTITUTE(TEXT(DG7,"#,##0.00"),"-","△")&amp;"】"))</f>
        <v>【89.82】</v>
      </c>
      <c r="DH6" s="36">
        <f>IF(DH7="",NA(),DH7)</f>
        <v>46.3</v>
      </c>
      <c r="DI6" s="36">
        <f t="shared" ref="DI6:DQ6" si="12">IF(DI7="",NA(),DI7)</f>
        <v>43.62</v>
      </c>
      <c r="DJ6" s="36">
        <f t="shared" si="12"/>
        <v>44.66</v>
      </c>
      <c r="DK6" s="36">
        <f t="shared" si="12"/>
        <v>45.96</v>
      </c>
      <c r="DL6" s="36">
        <f t="shared" si="12"/>
        <v>47.25</v>
      </c>
      <c r="DM6" s="36">
        <f t="shared" si="12"/>
        <v>46.9</v>
      </c>
      <c r="DN6" s="36">
        <f t="shared" si="12"/>
        <v>47.28</v>
      </c>
      <c r="DO6" s="36">
        <f t="shared" si="12"/>
        <v>47.66</v>
      </c>
      <c r="DP6" s="36">
        <f t="shared" si="12"/>
        <v>48.17</v>
      </c>
      <c r="DQ6" s="36">
        <f t="shared" si="12"/>
        <v>48.83</v>
      </c>
      <c r="DR6" s="35" t="str">
        <f>IF(DR7="","",IF(DR7="-","【-】","【"&amp;SUBSTITUTE(TEXT(DR7,"#,##0.00"),"-","△")&amp;"】"))</f>
        <v>【50.19】</v>
      </c>
      <c r="DS6" s="36">
        <f>IF(DS7="",NA(),DS7)</f>
        <v>12.04</v>
      </c>
      <c r="DT6" s="36">
        <f t="shared" ref="DT6:EB6" si="13">IF(DT7="",NA(),DT7)</f>
        <v>12.97</v>
      </c>
      <c r="DU6" s="36">
        <f t="shared" si="13"/>
        <v>13.9</v>
      </c>
      <c r="DV6" s="36">
        <f t="shared" si="13"/>
        <v>13.17</v>
      </c>
      <c r="DW6" s="36">
        <f t="shared" si="13"/>
        <v>11.95</v>
      </c>
      <c r="DX6" s="36">
        <f t="shared" si="13"/>
        <v>12.03</v>
      </c>
      <c r="DY6" s="36">
        <f t="shared" si="13"/>
        <v>12.19</v>
      </c>
      <c r="DZ6" s="36">
        <f t="shared" si="13"/>
        <v>15.1</v>
      </c>
      <c r="EA6" s="36">
        <f t="shared" si="13"/>
        <v>17.12</v>
      </c>
      <c r="EB6" s="36">
        <f t="shared" si="13"/>
        <v>18.18</v>
      </c>
      <c r="EC6" s="35" t="str">
        <f>IF(EC7="","",IF(EC7="-","【-】","【"&amp;SUBSTITUTE(TEXT(EC7,"#,##0.00"),"-","△")&amp;"】"))</f>
        <v>【20.63】</v>
      </c>
      <c r="ED6" s="36">
        <f>IF(ED7="",NA(),ED7)</f>
        <v>0.08</v>
      </c>
      <c r="EE6" s="36">
        <f t="shared" ref="EE6:EM6" si="14">IF(EE7="",NA(),EE7)</f>
        <v>0.48</v>
      </c>
      <c r="EF6" s="36">
        <f t="shared" si="14"/>
        <v>1.33</v>
      </c>
      <c r="EG6" s="36">
        <f t="shared" si="14"/>
        <v>0.78</v>
      </c>
      <c r="EH6" s="36">
        <f t="shared" si="14"/>
        <v>0.89</v>
      </c>
      <c r="EI6" s="36">
        <f t="shared" si="14"/>
        <v>0.61</v>
      </c>
      <c r="EJ6" s="36">
        <f t="shared" si="14"/>
        <v>0.51</v>
      </c>
      <c r="EK6" s="36">
        <f t="shared" si="14"/>
        <v>0.57999999999999996</v>
      </c>
      <c r="EL6" s="36">
        <f t="shared" si="14"/>
        <v>0.54</v>
      </c>
      <c r="EM6" s="36">
        <f t="shared" si="14"/>
        <v>0.56999999999999995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222267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68.73</v>
      </c>
      <c r="P7" s="39">
        <v>83.34</v>
      </c>
      <c r="Q7" s="39">
        <v>3685</v>
      </c>
      <c r="R7" s="39">
        <v>44775</v>
      </c>
      <c r="S7" s="39">
        <v>111.69</v>
      </c>
      <c r="T7" s="39">
        <v>400.89</v>
      </c>
      <c r="U7" s="39">
        <v>37135</v>
      </c>
      <c r="V7" s="39">
        <v>48.84</v>
      </c>
      <c r="W7" s="39">
        <v>760.34</v>
      </c>
      <c r="X7" s="39">
        <v>104.15</v>
      </c>
      <c r="Y7" s="39">
        <v>109.66</v>
      </c>
      <c r="Z7" s="39">
        <v>106.45</v>
      </c>
      <c r="AA7" s="39">
        <v>104.44</v>
      </c>
      <c r="AB7" s="39">
        <v>103.43</v>
      </c>
      <c r="AC7" s="39">
        <v>110.95</v>
      </c>
      <c r="AD7" s="39">
        <v>110.68</v>
      </c>
      <c r="AE7" s="39">
        <v>110.66</v>
      </c>
      <c r="AF7" s="39">
        <v>109.01</v>
      </c>
      <c r="AG7" s="39">
        <v>108.83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3.91</v>
      </c>
      <c r="AO7" s="39">
        <v>3.56</v>
      </c>
      <c r="AP7" s="39">
        <v>2.74</v>
      </c>
      <c r="AQ7" s="39">
        <v>3.7</v>
      </c>
      <c r="AR7" s="39">
        <v>4.34</v>
      </c>
      <c r="AS7" s="39">
        <v>1.1499999999999999</v>
      </c>
      <c r="AT7" s="39">
        <v>257.52999999999997</v>
      </c>
      <c r="AU7" s="39">
        <v>182.82</v>
      </c>
      <c r="AV7" s="39">
        <v>271.2</v>
      </c>
      <c r="AW7" s="39">
        <v>382.61</v>
      </c>
      <c r="AX7" s="39">
        <v>428.46</v>
      </c>
      <c r="AY7" s="39">
        <v>377.63</v>
      </c>
      <c r="AZ7" s="39">
        <v>357.34</v>
      </c>
      <c r="BA7" s="39">
        <v>366.03</v>
      </c>
      <c r="BB7" s="39">
        <v>365.18</v>
      </c>
      <c r="BC7" s="39">
        <v>327.77</v>
      </c>
      <c r="BD7" s="39">
        <v>260.31</v>
      </c>
      <c r="BE7" s="39">
        <v>200.98</v>
      </c>
      <c r="BF7" s="39">
        <v>247.98</v>
      </c>
      <c r="BG7" s="39">
        <v>254.28</v>
      </c>
      <c r="BH7" s="39">
        <v>261.33999999999997</v>
      </c>
      <c r="BI7" s="39">
        <v>262.91000000000003</v>
      </c>
      <c r="BJ7" s="39">
        <v>364.71</v>
      </c>
      <c r="BK7" s="39">
        <v>373.69</v>
      </c>
      <c r="BL7" s="39">
        <v>370.12</v>
      </c>
      <c r="BM7" s="39">
        <v>371.65</v>
      </c>
      <c r="BN7" s="39">
        <v>397.1</v>
      </c>
      <c r="BO7" s="39">
        <v>275.67</v>
      </c>
      <c r="BP7" s="39">
        <v>103.65</v>
      </c>
      <c r="BQ7" s="39">
        <v>109.79</v>
      </c>
      <c r="BR7" s="39">
        <v>106.08</v>
      </c>
      <c r="BS7" s="39">
        <v>104.38</v>
      </c>
      <c r="BT7" s="39">
        <v>103.37</v>
      </c>
      <c r="BU7" s="39">
        <v>100.65</v>
      </c>
      <c r="BV7" s="39">
        <v>99.87</v>
      </c>
      <c r="BW7" s="39">
        <v>100.42</v>
      </c>
      <c r="BX7" s="39">
        <v>98.77</v>
      </c>
      <c r="BY7" s="39">
        <v>95.79</v>
      </c>
      <c r="BZ7" s="39">
        <v>100.05</v>
      </c>
      <c r="CA7" s="39">
        <v>182.93</v>
      </c>
      <c r="CB7" s="39">
        <v>173.08</v>
      </c>
      <c r="CC7" s="39">
        <v>178.99</v>
      </c>
      <c r="CD7" s="39">
        <v>182.18</v>
      </c>
      <c r="CE7" s="39">
        <v>183.3</v>
      </c>
      <c r="CF7" s="39">
        <v>170.19</v>
      </c>
      <c r="CG7" s="39">
        <v>171.81</v>
      </c>
      <c r="CH7" s="39">
        <v>171.67</v>
      </c>
      <c r="CI7" s="39">
        <v>173.67</v>
      </c>
      <c r="CJ7" s="39">
        <v>171.13</v>
      </c>
      <c r="CK7" s="39">
        <v>166.4</v>
      </c>
      <c r="CL7" s="39">
        <v>60.05</v>
      </c>
      <c r="CM7" s="39">
        <v>62.32</v>
      </c>
      <c r="CN7" s="39">
        <v>61.59</v>
      </c>
      <c r="CO7" s="39">
        <v>60.33</v>
      </c>
      <c r="CP7" s="39">
        <v>60.96</v>
      </c>
      <c r="CQ7" s="39">
        <v>59.01</v>
      </c>
      <c r="CR7" s="39">
        <v>60.03</v>
      </c>
      <c r="CS7" s="39">
        <v>59.74</v>
      </c>
      <c r="CT7" s="39">
        <v>59.67</v>
      </c>
      <c r="CU7" s="39">
        <v>60.12</v>
      </c>
      <c r="CV7" s="39">
        <v>60.69</v>
      </c>
      <c r="CW7" s="39">
        <v>78.83</v>
      </c>
      <c r="CX7" s="39">
        <v>76.83</v>
      </c>
      <c r="CY7" s="39">
        <v>76.78</v>
      </c>
      <c r="CZ7" s="39">
        <v>75.89</v>
      </c>
      <c r="DA7" s="39">
        <v>74.37</v>
      </c>
      <c r="DB7" s="39">
        <v>85.37</v>
      </c>
      <c r="DC7" s="39">
        <v>84.81</v>
      </c>
      <c r="DD7" s="39">
        <v>84.8</v>
      </c>
      <c r="DE7" s="39">
        <v>84.6</v>
      </c>
      <c r="DF7" s="39">
        <v>84.24</v>
      </c>
      <c r="DG7" s="39">
        <v>89.82</v>
      </c>
      <c r="DH7" s="39">
        <v>46.3</v>
      </c>
      <c r="DI7" s="39">
        <v>43.62</v>
      </c>
      <c r="DJ7" s="39">
        <v>44.66</v>
      </c>
      <c r="DK7" s="39">
        <v>45.96</v>
      </c>
      <c r="DL7" s="39">
        <v>47.25</v>
      </c>
      <c r="DM7" s="39">
        <v>46.9</v>
      </c>
      <c r="DN7" s="39">
        <v>47.28</v>
      </c>
      <c r="DO7" s="39">
        <v>47.66</v>
      </c>
      <c r="DP7" s="39">
        <v>48.17</v>
      </c>
      <c r="DQ7" s="39">
        <v>48.83</v>
      </c>
      <c r="DR7" s="39">
        <v>50.19</v>
      </c>
      <c r="DS7" s="39">
        <v>12.04</v>
      </c>
      <c r="DT7" s="39">
        <v>12.97</v>
      </c>
      <c r="DU7" s="39">
        <v>13.9</v>
      </c>
      <c r="DV7" s="39">
        <v>13.17</v>
      </c>
      <c r="DW7" s="39">
        <v>11.95</v>
      </c>
      <c r="DX7" s="39">
        <v>12.03</v>
      </c>
      <c r="DY7" s="39">
        <v>12.19</v>
      </c>
      <c r="DZ7" s="39">
        <v>15.1</v>
      </c>
      <c r="EA7" s="39">
        <v>17.12</v>
      </c>
      <c r="EB7" s="39">
        <v>18.18</v>
      </c>
      <c r="EC7" s="39">
        <v>20.63</v>
      </c>
      <c r="ED7" s="39">
        <v>0.08</v>
      </c>
      <c r="EE7" s="39">
        <v>0.48</v>
      </c>
      <c r="EF7" s="39">
        <v>1.33</v>
      </c>
      <c r="EG7" s="39">
        <v>0.78</v>
      </c>
      <c r="EH7" s="39">
        <v>0.89</v>
      </c>
      <c r="EI7" s="39">
        <v>0.61</v>
      </c>
      <c r="EJ7" s="39">
        <v>0.51</v>
      </c>
      <c r="EK7" s="39">
        <v>0.57999999999999996</v>
      </c>
      <c r="EL7" s="39">
        <v>0.54</v>
      </c>
      <c r="EM7" s="39">
        <v>0.56999999999999995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U21903</cp:lastModifiedBy>
  <cp:lastPrinted>2022-01-07T06:20:49Z</cp:lastPrinted>
  <dcterms:created xsi:type="dcterms:W3CDTF">2021-12-03T06:51:09Z</dcterms:created>
  <dcterms:modified xsi:type="dcterms:W3CDTF">2022-01-07T06:26:07Z</dcterms:modified>
  <cp:category/>
</cp:coreProperties>
</file>