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s2902y222267\相良庁舎ﾃﾞｰﾀ\お茶振興室\03基盤整備係\2-1 農業集落排水事業\9 調査報告\経営比較分析\R3\提出\"/>
    </mc:Choice>
  </mc:AlternateContent>
  <xr:revisionPtr revIDLastSave="0" documentId="13_ncr:1_{65B738E7-2554-4A8C-965B-12DBCA303CD0}" xr6:coauthVersionLast="45" xr6:coauthVersionMax="45" xr10:uidLastSave="{00000000-0000-0000-0000-000000000000}"/>
  <workbookProtection workbookAlgorithmName="SHA-512" workbookHashValue="9PnsCti1Xqls1aNNVRGLA/v4OMwXJpOyPQczzdPNpKBaCo0/le1oSNqu0p574NiRJOmfEjVs+PeJYBR0BeTY2Q==" workbookSaltValue="An13VYJRrF8j6W4dpLk/2Q==" workbookSpinCount="100000" lockStructure="1"/>
  <bookViews>
    <workbookView xWindow="-108" yWindow="-108" windowWidth="23256" windowHeight="12576" xr2:uid="{00000000-000D-0000-FFFF-FFFF00000000}"/>
  </bookViews>
  <sheets>
    <sheet name="法非適用_下水道事業" sheetId="4" r:id="rId1"/>
    <sheet name="データ" sheetId="5" state="hidden" r:id="rId2"/>
  </sheets>
  <calcPr calcId="191029"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<sst xmlns="http://schemas.openxmlformats.org/spreadsheetml/2006/main" count="236" uniqueCount="122">
  <si>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</si>
  <si>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</si>
  <si>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</si>
  <si>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</si>
  <si>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</si>
  <si>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</si>
  <si>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</si>
  <si>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</si>
  <si>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</si>
  <si>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</si>
  <si>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</si>
  <si>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</si>
  <si>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</si>
  <si>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</si>
  <si>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</si>
  <si>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</si>
  <si>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</si>
  <si>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</si>
  <si>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</si>
  <si>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</si>
  <si>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</si>
  <si>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</si>
  <si>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</si>
  <si>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</si>
  <si>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</si>
  <si>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</si>
  <si>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</si>
  <si>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</si>
  <si>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</si>
  <si>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</si>
  <si>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</si>
  <si>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</si>
  <si>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</si>
  <si>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</si>
  <si>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</si>
  <si>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</si>
  <si>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</si>
  <si>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</si>
  <si>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</si>
  <si>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</si>
  <si>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</si>
  <si>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</si>
  <si>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</si>
  <si>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</si>
  <si>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</si>
  <si>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</si>
  <si>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</si>
  <si>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</si>
  <si>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</si>
  <si>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</si>
  <si>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</si>
  <si>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</si>
  <si>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</si>
  <si>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</si>
  <si>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</si>
  <si>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</si>
  <si>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</si>
  <si>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</si>
  <si>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</si>
  <si>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</si>
  <si>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</si>
  <si>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</si>
  <si>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</si>
  <si>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</si>
  <si>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</si>
  <si>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</si>
  <si>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</si>
  <si>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</si>
  <si>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</si>
  <si>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</si>
  <si>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</si>
  <si>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</si>
  <si>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</si>
  <si>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</si>
  <si>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</si>
  <si>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</si>
  <si>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</si>
  <si>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</si>
  <si>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</si>
  <si>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</si>
  <si>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</si>
  <si>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</si>
  <si>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</si>
  <si>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</si>
  <si>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</si>
  <si>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</si>
  <si>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</si>
  <si>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</si>
  <si>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</si>
  <si>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</si>
  <si>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</si>
  <si>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</si>
  <si>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</si>
  <si>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</si>
  <si>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</si>
  <si>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</si>
  <si>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</si>
  <si>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</si>
  <si>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</si>
  <si>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</si>
  <si>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牧之原市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</si>
  <si>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</si>
  <si>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</si>
  <si>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</si>
  <si>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</si>
  <si>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</si>
  <si>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</si>
  <si>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</si>
  <si>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</si>
  <si>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</si>
  <si>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</si>
  <si>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</si>
  <si>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</si>
  <si>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</si>
  <si>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</si>
  <si>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</si>
  <si>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</si>
  <si>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</si>
  <si>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</si>
  <si>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牧之原市の農業集落排水処理施設があるのは、1地区のみの約60世帯の供用なため、どうしても効率は落ちる。
今後区域を拡げる等の予定もないため、、現状のやり方で効率よく運営していく必要がある。
施設は、供用開始から20年以上経過しているため老朽化が進んでいる。それを踏まえた日々の点検と適切な使用料金設定、滞納者への督促の強化等を行い、より健全な運営に心掛けていきたい。</t>
    <phoneticPr fontId="4"/>
  </si>
  <si>
    <t>供用開始から20年以上経過しているため施設の老朽化が進んでいる。
老朽化の著しい箇所や不具合があった箇所をその都度修繕しており、予算の関係上安定しておらず、平均値を下回っている。
令和元年度に実施した機能診断と令和2年度実施の最適整備構想策定から今後の維持管理体制について、計画的に整備していく。</t>
    <rPh sb="105" eb="107">
      <t>レイワ</t>
    </rPh>
    <rPh sb="108" eb="110">
      <t>ネンド</t>
    </rPh>
    <rPh sb="110" eb="112">
      <t>ジッシ</t>
    </rPh>
    <rPh sb="123" eb="125">
      <t>コンゴ</t>
    </rPh>
    <rPh sb="137" eb="140">
      <t>ケイカクテキ</t>
    </rPh>
    <rPh sb="141" eb="143">
      <t>セイビ</t>
    </rPh>
    <phoneticPr fontId="4"/>
  </si>
  <si>
    <t>①収益的収支比率はここ5年間は50％を下回っている。
100％を下回っている理由として、全ての使用者から使用料金を回収できていないことがあげられる。
令和2年度は前年度比0.8増加しているが、これは
令和2年度の一般会計からの繰入金の増加が要因である。
④企業債残高対事業規模比率について、分母である営業収益・受託工事収益・雨水処理負担金が0なため、地方債償還金があるが0となっている。
⑤経費回収率は、平成28年度に徴収権が消滅した過年度分の使用料を不納欠損したことで数値が上がり始めたが、令和元年度と令和2年度は施設の修繕と業務委託を実施したことで前年度比が減少している。経費を使用料で賄うことはできておらず、100％を下回っているため、一般会計からの繰入をしている。
⑥汚水処理原価においては、令和2年度は施設修繕と最適整備構想策定業務委託を実施したことで前年より97.35円増加している。
事業全体としては、常に赤字であり経費の削減も難しいため、使用料の改定の検討や、地方債償還が終了するまでは現状維持で運営していく等の方向で考えているが、施設の廃止も視野に入れている。</t>
    <rPh sb="106" eb="110">
      <t>イッパンカイケイ</t>
    </rPh>
    <rPh sb="113" eb="116">
      <t>クリイレキン</t>
    </rPh>
    <rPh sb="117" eb="119">
      <t>ゾウカ</t>
    </rPh>
    <rPh sb="120" eb="121">
      <t>ヨウ</t>
    </rPh>
    <rPh sb="252" eb="254">
      <t>レイワ</t>
    </rPh>
    <rPh sb="255" eb="257">
      <t>ネンド</t>
    </rPh>
    <rPh sb="361" eb="365">
      <t>サイテキセイビ</t>
    </rPh>
    <rPh sb="365" eb="367">
      <t>コウソウ</t>
    </rPh>
    <rPh sb="367" eb="369">
      <t>サクテイ</t>
    </rPh>
    <rPh sb="474" eb="476">
      <t>シセツ</t>
    </rPh>
    <rPh sb="477" eb="479">
      <t>ハイシ</t>
    </rPh>
    <rPh sb="480" eb="482">
      <t>シヤ</t>
    </rPh>
    <rPh sb="483" eb="484">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</si>
</sst>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C7-4134-B626-35FD6233965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7CC7-4134-B626-35FD6233965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62.82</c:v>
                </c:pt>
                <c:pt idx="1">
                  <c:v>61.54</c:v>
                </c:pt>
                <c:pt idx="2">
                  <c:v>60.26</c:v>
                </c:pt>
                <c:pt idx="3">
                  <c:v>61.54</c:v>
                </c:pt>
                <c:pt idx="4">
                  <c:v>57.69</c:v>
                </c:pt>
              </c:numCache>
            </c:numRef>
          </c:val>
          <c:extLst>
            <c:ext xmlns:c16="http://schemas.microsoft.com/office/drawing/2014/chart" uri="{C3380CC4-5D6E-409C-BE32-E72D297353CC}">
              <c16:uniqueId val="{00000000-E5C8-4E02-897D-A665E792B38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E5C8-4E02-897D-A665E792B38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9E7-44CA-B5AC-B574A153F44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29E7-44CA-B5AC-B574A153F44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46.26</c:v>
                </c:pt>
                <c:pt idx="1">
                  <c:v>46.1</c:v>
                </c:pt>
                <c:pt idx="2">
                  <c:v>41.47</c:v>
                </c:pt>
                <c:pt idx="3">
                  <c:v>47.99</c:v>
                </c:pt>
                <c:pt idx="4">
                  <c:v>48.79</c:v>
                </c:pt>
              </c:numCache>
            </c:numRef>
          </c:val>
          <c:extLst>
            <c:ext xmlns:c16="http://schemas.microsoft.com/office/drawing/2014/chart" uri="{C3380CC4-5D6E-409C-BE32-E72D297353CC}">
              <c16:uniqueId val="{00000000-EF0F-4083-8747-5EDBC7AE896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F0F-4083-8747-5EDBC7AE896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25-42C3-B1B7-AD1DEAA19A1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25-42C3-B1B7-AD1DEAA19A1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F7-4931-9FC5-714CF6EF2F5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F7-4931-9FC5-714CF6EF2F5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A25-4F49-AD2A-F0D00AC330A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A25-4F49-AD2A-F0D00AC330A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B2-474F-9137-207D137AEEC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B2-474F-9137-207D137AEEC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77-4600-B7BA-3A210CCE9D1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6777-4600-B7BA-3A210CCE9D1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69.63</c:v>
                </c:pt>
                <c:pt idx="1">
                  <c:v>62.75</c:v>
                </c:pt>
                <c:pt idx="2">
                  <c:v>70.19</c:v>
                </c:pt>
                <c:pt idx="3">
                  <c:v>41.25</c:v>
                </c:pt>
                <c:pt idx="4">
                  <c:v>30.73</c:v>
                </c:pt>
              </c:numCache>
            </c:numRef>
          </c:val>
          <c:extLst>
            <c:ext xmlns:c16="http://schemas.microsoft.com/office/drawing/2014/chart" uri="{C3380CC4-5D6E-409C-BE32-E72D297353CC}">
              <c16:uniqueId val="{00000000-EF7A-45A4-B949-759666C4799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EF7A-45A4-B949-759666C4799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172.99</c:v>
                </c:pt>
                <c:pt idx="1">
                  <c:v>195.24</c:v>
                </c:pt>
                <c:pt idx="2">
                  <c:v>177.9</c:v>
                </c:pt>
                <c:pt idx="3">
                  <c:v>304.14</c:v>
                </c:pt>
                <c:pt idx="4">
                  <c:v>401.49</c:v>
                </c:pt>
              </c:numCache>
            </c:numRef>
          </c:val>
          <c:extLst>
            <c:ext xmlns:c16="http://schemas.microsoft.com/office/drawing/2014/chart" uri="{C3380CC4-5D6E-409C-BE32-E72D297353CC}">
              <c16:uniqueId val="{00000000-49EB-41D2-B525-84E8A2CA136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49EB-41D2-B525-84E8A2CA136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9" zoomScale="70" zoomScaleNormal="7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静岡県　牧之原市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44775</v>
      </c>
      <c r="AM8" s="51"/>
      <c r="AN8" s="51"/>
      <c r="AO8" s="51"/>
      <c r="AP8" s="51"/>
      <c r="AQ8" s="51"/>
      <c r="AR8" s="51"/>
      <c r="AS8" s="51"/>
      <c r="AT8" s="46">
        <f>データ!T6</f>
        <v>111.69</v>
      </c>
      <c r="AU8" s="46"/>
      <c r="AV8" s="46"/>
      <c r="AW8" s="46"/>
      <c r="AX8" s="46"/>
      <c r="AY8" s="46"/>
      <c r="AZ8" s="46"/>
      <c r="BA8" s="46"/>
      <c r="BB8" s="46">
        <f>データ!U6</f>
        <v>400.89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0.44</v>
      </c>
      <c r="Q10" s="46"/>
      <c r="R10" s="46"/>
      <c r="S10" s="46"/>
      <c r="T10" s="46"/>
      <c r="U10" s="46"/>
      <c r="V10" s="46"/>
      <c r="W10" s="46">
        <f>データ!Q6</f>
        <v>89.7</v>
      </c>
      <c r="X10" s="46"/>
      <c r="Y10" s="46"/>
      <c r="Z10" s="46"/>
      <c r="AA10" s="46"/>
      <c r="AB10" s="46"/>
      <c r="AC10" s="46"/>
      <c r="AD10" s="51">
        <f>データ!R6</f>
        <v>2160</v>
      </c>
      <c r="AE10" s="51"/>
      <c r="AF10" s="51"/>
      <c r="AG10" s="51"/>
      <c r="AH10" s="51"/>
      <c r="AI10" s="51"/>
      <c r="AJ10" s="51"/>
      <c r="AK10" s="2"/>
      <c r="AL10" s="51">
        <f>データ!V6</f>
        <v>196</v>
      </c>
      <c r="AM10" s="51"/>
      <c r="AN10" s="51"/>
      <c r="AO10" s="51"/>
      <c r="AP10" s="51"/>
      <c r="AQ10" s="51"/>
      <c r="AR10" s="51"/>
      <c r="AS10" s="51"/>
      <c r="AT10" s="46">
        <f>データ!W6</f>
        <v>7.0000000000000007E-2</v>
      </c>
      <c r="AU10" s="46"/>
      <c r="AV10" s="46"/>
      <c r="AW10" s="46"/>
      <c r="AX10" s="46"/>
      <c r="AY10" s="46"/>
      <c r="AZ10" s="46"/>
      <c r="BA10" s="46"/>
      <c r="BB10" s="46">
        <f>データ!X6</f>
        <v>2800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121</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【832.52】</v>
      </c>
      <c r="I86" s="26" t="str">
        <f>データ!CA6</f>
        <v>【60.94】</v>
      </c>
      <c r="J86" s="26" t="str">
        <f>データ!CL6</f>
        <v>【253.04】</v>
      </c>
      <c r="K86" s="26" t="str">
        <f>データ!CW6</f>
        <v>【54.84】</v>
      </c>
      <c r="L86" s="26" t="str">
        <f>データ!DH6</f>
        <v>【86.60】</v>
      </c>
      <c r="M86" s="26" t="s">
        <v>45</v>
      </c>
      <c r="N86" s="26" t="s">
        <v>46</v>
      </c>
      <c r="O86" s="26" t="str">
        <f>データ!EO6</f>
        <v>【0.16】</v>
      </c>
    </row>
  </sheetData>
  <sheetProtection algorithmName="SHA-512" hashValue="rIX0KfS1EVW2xWyxsQIvGjlDQ1LYHdRj96CdmMMW62XXfAf5fVU3NX15X6Z5NJ/K+c2FZv7w0nqsnFY/ajFmug==" saltValue="DOctmILKlCcMFzs2JmTL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49</v>
      </c>
      <c r="B3" s="29" t="s">
        <v>50</v>
      </c>
      <c r="C3" s="29" t="s">
        <v>51</v>
      </c>
      <c r="D3" s="29" t="s">
        <v>52</v>
      </c>
      <c r="E3" s="29" t="s">
        <v>53</v>
      </c>
      <c r="F3" s="29" t="s">
        <v>54</v>
      </c>
      <c r="G3" s="29" t="s">
        <v>55</v>
      </c>
      <c r="H3" s="77" t="s">
        <v>56</v>
      </c>
      <c r="I3" s="78"/>
      <c r="J3" s="78"/>
      <c r="K3" s="78"/>
      <c r="L3" s="78"/>
      <c r="M3" s="78"/>
      <c r="N3" s="78"/>
      <c r="O3" s="78"/>
      <c r="P3" s="78"/>
      <c r="Q3" s="78"/>
      <c r="R3" s="78"/>
      <c r="S3" s="78"/>
      <c r="T3" s="78"/>
      <c r="U3" s="78"/>
      <c r="V3" s="78"/>
      <c r="W3" s="78"/>
      <c r="X3" s="79"/>
      <c r="Y3" s="83" t="s">
        <v>57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59</v>
      </c>
      <c r="B4" s="30"/>
      <c r="C4" s="30"/>
      <c r="D4" s="30"/>
      <c r="E4" s="30"/>
      <c r="F4" s="30"/>
      <c r="G4" s="30"/>
      <c r="H4" s="80"/>
      <c r="I4" s="81"/>
      <c r="J4" s="81"/>
      <c r="K4" s="81"/>
      <c r="L4" s="81"/>
      <c r="M4" s="81"/>
      <c r="N4" s="81"/>
      <c r="O4" s="81"/>
      <c r="P4" s="81"/>
      <c r="Q4" s="81"/>
      <c r="R4" s="81"/>
      <c r="S4" s="81"/>
      <c r="T4" s="81"/>
      <c r="U4" s="81"/>
      <c r="V4" s="81"/>
      <c r="W4" s="81"/>
      <c r="X4" s="82"/>
      <c r="Y4" s="76" t="s">
        <v>60</v>
      </c>
      <c r="Z4" s="76"/>
      <c r="AA4" s="76"/>
      <c r="AB4" s="76"/>
      <c r="AC4" s="76"/>
      <c r="AD4" s="76"/>
      <c r="AE4" s="76"/>
      <c r="AF4" s="76"/>
      <c r="AG4" s="76"/>
      <c r="AH4" s="76"/>
      <c r="AI4" s="76"/>
      <c r="AJ4" s="76" t="s">
        <v>61</v>
      </c>
      <c r="AK4" s="76"/>
      <c r="AL4" s="76"/>
      <c r="AM4" s="76"/>
      <c r="AN4" s="76"/>
      <c r="AO4" s="76"/>
      <c r="AP4" s="76"/>
      <c r="AQ4" s="76"/>
      <c r="AR4" s="76"/>
      <c r="AS4" s="76"/>
      <c r="AT4" s="76"/>
      <c r="AU4" s="76" t="s">
        <v>62</v>
      </c>
      <c r="AV4" s="76"/>
      <c r="AW4" s="76"/>
      <c r="AX4" s="76"/>
      <c r="AY4" s="76"/>
      <c r="AZ4" s="76"/>
      <c r="BA4" s="76"/>
      <c r="BB4" s="76"/>
      <c r="BC4" s="76"/>
      <c r="BD4" s="76"/>
      <c r="BE4" s="76"/>
      <c r="BF4" s="76" t="s">
        <v>63</v>
      </c>
      <c r="BG4" s="76"/>
      <c r="BH4" s="76"/>
      <c r="BI4" s="76"/>
      <c r="BJ4" s="76"/>
      <c r="BK4" s="76"/>
      <c r="BL4" s="76"/>
      <c r="BM4" s="76"/>
      <c r="BN4" s="76"/>
      <c r="BO4" s="76"/>
      <c r="BP4" s="76"/>
      <c r="BQ4" s="76" t="s">
        <v>64</v>
      </c>
      <c r="BR4" s="76"/>
      <c r="BS4" s="76"/>
      <c r="BT4" s="76"/>
      <c r="BU4" s="76"/>
      <c r="BV4" s="76"/>
      <c r="BW4" s="76"/>
      <c r="BX4" s="76"/>
      <c r="BY4" s="76"/>
      <c r="BZ4" s="76"/>
      <c r="CA4" s="76"/>
      <c r="CB4" s="76" t="s">
        <v>65</v>
      </c>
      <c r="CC4" s="76"/>
      <c r="CD4" s="76"/>
      <c r="CE4" s="76"/>
      <c r="CF4" s="76"/>
      <c r="CG4" s="76"/>
      <c r="CH4" s="76"/>
      <c r="CI4" s="76"/>
      <c r="CJ4" s="76"/>
      <c r="CK4" s="76"/>
      <c r="CL4" s="76"/>
      <c r="CM4" s="76" t="s">
        <v>66</v>
      </c>
      <c r="CN4" s="76"/>
      <c r="CO4" s="76"/>
      <c r="CP4" s="76"/>
      <c r="CQ4" s="76"/>
      <c r="CR4" s="76"/>
      <c r="CS4" s="76"/>
      <c r="CT4" s="76"/>
      <c r="CU4" s="76"/>
      <c r="CV4" s="76"/>
      <c r="CW4" s="76"/>
      <c r="CX4" s="76" t="s">
        <v>67</v>
      </c>
      <c r="CY4" s="76"/>
      <c r="CZ4" s="76"/>
      <c r="DA4" s="76"/>
      <c r="DB4" s="76"/>
      <c r="DC4" s="76"/>
      <c r="DD4" s="76"/>
      <c r="DE4" s="76"/>
      <c r="DF4" s="76"/>
      <c r="DG4" s="76"/>
      <c r="DH4" s="76"/>
      <c r="DI4" s="76" t="s">
        <v>68</v>
      </c>
      <c r="DJ4" s="76"/>
      <c r="DK4" s="76"/>
      <c r="DL4" s="76"/>
      <c r="DM4" s="76"/>
      <c r="DN4" s="76"/>
      <c r="DO4" s="76"/>
      <c r="DP4" s="76"/>
      <c r="DQ4" s="76"/>
      <c r="DR4" s="76"/>
      <c r="DS4" s="76"/>
      <c r="DT4" s="76" t="s">
        <v>69</v>
      </c>
      <c r="DU4" s="76"/>
      <c r="DV4" s="76"/>
      <c r="DW4" s="76"/>
      <c r="DX4" s="76"/>
      <c r="DY4" s="76"/>
      <c r="DZ4" s="76"/>
      <c r="EA4" s="76"/>
      <c r="EB4" s="76"/>
      <c r="EC4" s="76"/>
      <c r="ED4" s="76"/>
      <c r="EE4" s="76" t="s">
        <v>70</v>
      </c>
      <c r="EF4" s="76"/>
      <c r="EG4" s="76"/>
      <c r="EH4" s="76"/>
      <c r="EI4" s="76"/>
      <c r="EJ4" s="76"/>
      <c r="EK4" s="76"/>
      <c r="EL4" s="76"/>
      <c r="EM4" s="76"/>
      <c r="EN4" s="76"/>
      <c r="EO4" s="76"/>
    </row>
    <row r="5" spans="1:145" x14ac:dyDescent="0.2">
      <c r="A5" s="28" t="s">
        <v>71</v>
      </c>
      <c r="B5" s="31"/>
      <c r="C5" s="31"/>
      <c r="D5" s="31"/>
      <c r="E5" s="31"/>
      <c r="F5" s="31"/>
      <c r="G5" s="31"/>
      <c r="H5" s="32" t="s">
        <v>72</v>
      </c>
      <c r="I5" s="32" t="s">
        <v>73</v>
      </c>
      <c r="J5" s="32" t="s">
        <v>74</v>
      </c>
      <c r="K5" s="32" t="s">
        <v>75</v>
      </c>
      <c r="L5" s="32" t="s">
        <v>76</v>
      </c>
      <c r="M5" s="32" t="s">
        <v>5</v>
      </c>
      <c r="N5" s="32" t="s">
        <v>77</v>
      </c>
      <c r="O5" s="32" t="s">
        <v>78</v>
      </c>
      <c r="P5" s="32" t="s">
        <v>79</v>
      </c>
      <c r="Q5" s="32" t="s">
        <v>80</v>
      </c>
      <c r="R5" s="32" t="s">
        <v>81</v>
      </c>
      <c r="S5" s="32" t="s">
        <v>82</v>
      </c>
      <c r="T5" s="32" t="s">
        <v>83</v>
      </c>
      <c r="U5" s="32" t="s">
        <v>84</v>
      </c>
      <c r="V5" s="32" t="s">
        <v>85</v>
      </c>
      <c r="W5" s="32" t="s">
        <v>86</v>
      </c>
      <c r="X5" s="32" t="s">
        <v>87</v>
      </c>
      <c r="Y5" s="32" t="s">
        <v>88</v>
      </c>
      <c r="Z5" s="32" t="s">
        <v>89</v>
      </c>
      <c r="AA5" s="32" t="s">
        <v>90</v>
      </c>
      <c r="AB5" s="32" t="s">
        <v>91</v>
      </c>
      <c r="AC5" s="32" t="s">
        <v>92</v>
      </c>
      <c r="AD5" s="32" t="s">
        <v>93</v>
      </c>
      <c r="AE5" s="32" t="s">
        <v>94</v>
      </c>
      <c r="AF5" s="32" t="s">
        <v>95</v>
      </c>
      <c r="AG5" s="32" t="s">
        <v>96</v>
      </c>
      <c r="AH5" s="32" t="s">
        <v>97</v>
      </c>
      <c r="AI5" s="32" t="s">
        <v>31</v>
      </c>
      <c r="AJ5" s="32" t="s">
        <v>88</v>
      </c>
      <c r="AK5" s="32" t="s">
        <v>89</v>
      </c>
      <c r="AL5" s="32" t="s">
        <v>90</v>
      </c>
      <c r="AM5" s="32" t="s">
        <v>91</v>
      </c>
      <c r="AN5" s="32" t="s">
        <v>92</v>
      </c>
      <c r="AO5" s="32" t="s">
        <v>93</v>
      </c>
      <c r="AP5" s="32" t="s">
        <v>94</v>
      </c>
      <c r="AQ5" s="32" t="s">
        <v>95</v>
      </c>
      <c r="AR5" s="32" t="s">
        <v>96</v>
      </c>
      <c r="AS5" s="32" t="s">
        <v>97</v>
      </c>
      <c r="AT5" s="32" t="s">
        <v>98</v>
      </c>
      <c r="AU5" s="32" t="s">
        <v>88</v>
      </c>
      <c r="AV5" s="32" t="s">
        <v>89</v>
      </c>
      <c r="AW5" s="32" t="s">
        <v>90</v>
      </c>
      <c r="AX5" s="32" t="s">
        <v>91</v>
      </c>
      <c r="AY5" s="32" t="s">
        <v>92</v>
      </c>
      <c r="AZ5" s="32" t="s">
        <v>93</v>
      </c>
      <c r="BA5" s="32" t="s">
        <v>94</v>
      </c>
      <c r="BB5" s="32" t="s">
        <v>95</v>
      </c>
      <c r="BC5" s="32" t="s">
        <v>96</v>
      </c>
      <c r="BD5" s="32" t="s">
        <v>97</v>
      </c>
      <c r="BE5" s="32" t="s">
        <v>98</v>
      </c>
      <c r="BF5" s="32" t="s">
        <v>88</v>
      </c>
      <c r="BG5" s="32" t="s">
        <v>89</v>
      </c>
      <c r="BH5" s="32" t="s">
        <v>90</v>
      </c>
      <c r="BI5" s="32" t="s">
        <v>91</v>
      </c>
      <c r="BJ5" s="32" t="s">
        <v>92</v>
      </c>
      <c r="BK5" s="32" t="s">
        <v>93</v>
      </c>
      <c r="BL5" s="32" t="s">
        <v>94</v>
      </c>
      <c r="BM5" s="32" t="s">
        <v>95</v>
      </c>
      <c r="BN5" s="32" t="s">
        <v>96</v>
      </c>
      <c r="BO5" s="32" t="s">
        <v>97</v>
      </c>
      <c r="BP5" s="32" t="s">
        <v>98</v>
      </c>
      <c r="BQ5" s="32" t="s">
        <v>88</v>
      </c>
      <c r="BR5" s="32" t="s">
        <v>89</v>
      </c>
      <c r="BS5" s="32" t="s">
        <v>90</v>
      </c>
      <c r="BT5" s="32" t="s">
        <v>91</v>
      </c>
      <c r="BU5" s="32" t="s">
        <v>92</v>
      </c>
      <c r="BV5" s="32" t="s">
        <v>93</v>
      </c>
      <c r="BW5" s="32" t="s">
        <v>94</v>
      </c>
      <c r="BX5" s="32" t="s">
        <v>95</v>
      </c>
      <c r="BY5" s="32" t="s">
        <v>96</v>
      </c>
      <c r="BZ5" s="32" t="s">
        <v>97</v>
      </c>
      <c r="CA5" s="32" t="s">
        <v>98</v>
      </c>
      <c r="CB5" s="32" t="s">
        <v>88</v>
      </c>
      <c r="CC5" s="32" t="s">
        <v>89</v>
      </c>
      <c r="CD5" s="32" t="s">
        <v>90</v>
      </c>
      <c r="CE5" s="32" t="s">
        <v>91</v>
      </c>
      <c r="CF5" s="32" t="s">
        <v>92</v>
      </c>
      <c r="CG5" s="32" t="s">
        <v>93</v>
      </c>
      <c r="CH5" s="32" t="s">
        <v>94</v>
      </c>
      <c r="CI5" s="32" t="s">
        <v>95</v>
      </c>
      <c r="CJ5" s="32" t="s">
        <v>96</v>
      </c>
      <c r="CK5" s="32" t="s">
        <v>97</v>
      </c>
      <c r="CL5" s="32" t="s">
        <v>98</v>
      </c>
      <c r="CM5" s="32" t="s">
        <v>88</v>
      </c>
      <c r="CN5" s="32" t="s">
        <v>89</v>
      </c>
      <c r="CO5" s="32" t="s">
        <v>90</v>
      </c>
      <c r="CP5" s="32" t="s">
        <v>91</v>
      </c>
      <c r="CQ5" s="32" t="s">
        <v>92</v>
      </c>
      <c r="CR5" s="32" t="s">
        <v>93</v>
      </c>
      <c r="CS5" s="32" t="s">
        <v>94</v>
      </c>
      <c r="CT5" s="32" t="s">
        <v>95</v>
      </c>
      <c r="CU5" s="32" t="s">
        <v>96</v>
      </c>
      <c r="CV5" s="32" t="s">
        <v>97</v>
      </c>
      <c r="CW5" s="32" t="s">
        <v>98</v>
      </c>
      <c r="CX5" s="32" t="s">
        <v>88</v>
      </c>
      <c r="CY5" s="32" t="s">
        <v>89</v>
      </c>
      <c r="CZ5" s="32" t="s">
        <v>90</v>
      </c>
      <c r="DA5" s="32" t="s">
        <v>91</v>
      </c>
      <c r="DB5" s="32" t="s">
        <v>92</v>
      </c>
      <c r="DC5" s="32" t="s">
        <v>93</v>
      </c>
      <c r="DD5" s="32" t="s">
        <v>94</v>
      </c>
      <c r="DE5" s="32" t="s">
        <v>95</v>
      </c>
      <c r="DF5" s="32" t="s">
        <v>96</v>
      </c>
      <c r="DG5" s="32" t="s">
        <v>97</v>
      </c>
      <c r="DH5" s="32" t="s">
        <v>98</v>
      </c>
      <c r="DI5" s="32" t="s">
        <v>88</v>
      </c>
      <c r="DJ5" s="32" t="s">
        <v>89</v>
      </c>
      <c r="DK5" s="32" t="s">
        <v>90</v>
      </c>
      <c r="DL5" s="32" t="s">
        <v>91</v>
      </c>
      <c r="DM5" s="32" t="s">
        <v>92</v>
      </c>
      <c r="DN5" s="32" t="s">
        <v>93</v>
      </c>
      <c r="DO5" s="32" t="s">
        <v>94</v>
      </c>
      <c r="DP5" s="32" t="s">
        <v>95</v>
      </c>
      <c r="DQ5" s="32" t="s">
        <v>96</v>
      </c>
      <c r="DR5" s="32" t="s">
        <v>97</v>
      </c>
      <c r="DS5" s="32" t="s">
        <v>98</v>
      </c>
      <c r="DT5" s="32" t="s">
        <v>88</v>
      </c>
      <c r="DU5" s="32" t="s">
        <v>89</v>
      </c>
      <c r="DV5" s="32" t="s">
        <v>90</v>
      </c>
      <c r="DW5" s="32" t="s">
        <v>91</v>
      </c>
      <c r="DX5" s="32" t="s">
        <v>92</v>
      </c>
      <c r="DY5" s="32" t="s">
        <v>93</v>
      </c>
      <c r="DZ5" s="32" t="s">
        <v>94</v>
      </c>
      <c r="EA5" s="32" t="s">
        <v>95</v>
      </c>
      <c r="EB5" s="32" t="s">
        <v>96</v>
      </c>
      <c r="EC5" s="32" t="s">
        <v>97</v>
      </c>
      <c r="ED5" s="32" t="s">
        <v>98</v>
      </c>
      <c r="EE5" s="32" t="s">
        <v>88</v>
      </c>
      <c r="EF5" s="32" t="s">
        <v>89</v>
      </c>
      <c r="EG5" s="32" t="s">
        <v>90</v>
      </c>
      <c r="EH5" s="32" t="s">
        <v>91</v>
      </c>
      <c r="EI5" s="32" t="s">
        <v>92</v>
      </c>
      <c r="EJ5" s="32" t="s">
        <v>93</v>
      </c>
      <c r="EK5" s="32" t="s">
        <v>94</v>
      </c>
      <c r="EL5" s="32" t="s">
        <v>95</v>
      </c>
      <c r="EM5" s="32" t="s">
        <v>96</v>
      </c>
      <c r="EN5" s="32" t="s">
        <v>97</v>
      </c>
      <c r="EO5" s="32" t="s">
        <v>98</v>
      </c>
    </row>
    <row r="6" spans="1:145" s="36" customFormat="1" x14ac:dyDescent="0.2">
      <c r="A6" s="28" t="s">
        <v>99</v>
      </c>
      <c r="B6" s="33">
        <f>B7</f>
        <v>2020</v>
      </c>
      <c r="C6" s="33">
        <f t="shared" ref="C6:X6" si="3">C7</f>
        <v>222267</v>
      </c>
      <c r="D6" s="33">
        <f t="shared" si="3"/>
        <v>47</v>
      </c>
      <c r="E6" s="33">
        <f t="shared" si="3"/>
        <v>17</v>
      </c>
      <c r="F6" s="33">
        <f t="shared" si="3"/>
        <v>5</v>
      </c>
      <c r="G6" s="33">
        <f t="shared" si="3"/>
        <v>0</v>
      </c>
      <c r="H6" s="33" t="str">
        <f t="shared" si="3"/>
        <v>静岡県　牧之原市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0.44</v>
      </c>
      <c r="Q6" s="34">
        <f t="shared" si="3"/>
        <v>89.7</v>
      </c>
      <c r="R6" s="34">
        <f t="shared" si="3"/>
        <v>2160</v>
      </c>
      <c r="S6" s="34">
        <f t="shared" si="3"/>
        <v>44775</v>
      </c>
      <c r="T6" s="34">
        <f t="shared" si="3"/>
        <v>111.69</v>
      </c>
      <c r="U6" s="34">
        <f t="shared" si="3"/>
        <v>400.89</v>
      </c>
      <c r="V6" s="34">
        <f t="shared" si="3"/>
        <v>196</v>
      </c>
      <c r="W6" s="34">
        <f t="shared" si="3"/>
        <v>7.0000000000000007E-2</v>
      </c>
      <c r="X6" s="34">
        <f t="shared" si="3"/>
        <v>2800</v>
      </c>
      <c r="Y6" s="35">
        <f>IF(Y7="",NA(),Y7)</f>
        <v>46.26</v>
      </c>
      <c r="Z6" s="35">
        <f t="shared" ref="Z6:AH6" si="4">IF(Z7="",NA(),Z7)</f>
        <v>46.1</v>
      </c>
      <c r="AA6" s="35">
        <f t="shared" si="4"/>
        <v>41.47</v>
      </c>
      <c r="AB6" s="35">
        <f t="shared" si="4"/>
        <v>47.99</v>
      </c>
      <c r="AC6" s="35">
        <f t="shared" si="4"/>
        <v>48.79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974.93</v>
      </c>
      <c r="BL6" s="35">
        <f t="shared" si="7"/>
        <v>855.8</v>
      </c>
      <c r="BM6" s="35">
        <f t="shared" si="7"/>
        <v>789.46</v>
      </c>
      <c r="BN6" s="35">
        <f t="shared" si="7"/>
        <v>826.83</v>
      </c>
      <c r="BO6" s="35">
        <f t="shared" si="7"/>
        <v>867.83</v>
      </c>
      <c r="BP6" s="34" t="str">
        <f>IF(BP7="","",IF(BP7="-","【-】","【"&amp;SUBSTITUTE(TEXT(BP7,"#,##0.00"),"-","△")&amp;"】"))</f>
        <v>【832.52】</v>
      </c>
      <c r="BQ6" s="35">
        <f>IF(BQ7="",NA(),BQ7)</f>
        <v>69.63</v>
      </c>
      <c r="BR6" s="35">
        <f t="shared" ref="BR6:BZ6" si="8">IF(BR7="",NA(),BR7)</f>
        <v>62.75</v>
      </c>
      <c r="BS6" s="35">
        <f t="shared" si="8"/>
        <v>70.19</v>
      </c>
      <c r="BT6" s="35">
        <f t="shared" si="8"/>
        <v>41.25</v>
      </c>
      <c r="BU6" s="35">
        <f t="shared" si="8"/>
        <v>30.73</v>
      </c>
      <c r="BV6" s="35">
        <f t="shared" si="8"/>
        <v>55.32</v>
      </c>
      <c r="BW6" s="35">
        <f t="shared" si="8"/>
        <v>59.8</v>
      </c>
      <c r="BX6" s="35">
        <f t="shared" si="8"/>
        <v>57.77</v>
      </c>
      <c r="BY6" s="35">
        <f t="shared" si="8"/>
        <v>57.31</v>
      </c>
      <c r="BZ6" s="35">
        <f t="shared" si="8"/>
        <v>57.08</v>
      </c>
      <c r="CA6" s="34" t="str">
        <f>IF(CA7="","",IF(CA7="-","【-】","【"&amp;SUBSTITUTE(TEXT(CA7,"#,##0.00"),"-","△")&amp;"】"))</f>
        <v>【60.94】</v>
      </c>
      <c r="CB6" s="35">
        <f>IF(CB7="",NA(),CB7)</f>
        <v>172.99</v>
      </c>
      <c r="CC6" s="35">
        <f t="shared" ref="CC6:CK6" si="9">IF(CC7="",NA(),CC7)</f>
        <v>195.24</v>
      </c>
      <c r="CD6" s="35">
        <f t="shared" si="9"/>
        <v>177.9</v>
      </c>
      <c r="CE6" s="35">
        <f t="shared" si="9"/>
        <v>304.14</v>
      </c>
      <c r="CF6" s="35">
        <f t="shared" si="9"/>
        <v>401.49</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62.82</v>
      </c>
      <c r="CN6" s="35">
        <f t="shared" ref="CN6:CV6" si="10">IF(CN7="",NA(),CN7)</f>
        <v>61.54</v>
      </c>
      <c r="CO6" s="35">
        <f t="shared" si="10"/>
        <v>60.26</v>
      </c>
      <c r="CP6" s="35">
        <f t="shared" si="10"/>
        <v>61.54</v>
      </c>
      <c r="CQ6" s="35">
        <f t="shared" si="10"/>
        <v>57.69</v>
      </c>
      <c r="CR6" s="35">
        <f t="shared" si="10"/>
        <v>60.65</v>
      </c>
      <c r="CS6" s="35">
        <f t="shared" si="10"/>
        <v>51.75</v>
      </c>
      <c r="CT6" s="35">
        <f t="shared" si="10"/>
        <v>50.68</v>
      </c>
      <c r="CU6" s="35">
        <f t="shared" si="10"/>
        <v>50.14</v>
      </c>
      <c r="CV6" s="35">
        <f t="shared" si="10"/>
        <v>54.83</v>
      </c>
      <c r="CW6" s="34" t="str">
        <f>IF(CW7="","",IF(CW7="-","【-】","【"&amp;SUBSTITUTE(TEXT(CW7,"#,##0.00"),"-","△")&amp;"】"))</f>
        <v>【54.84】</v>
      </c>
      <c r="CX6" s="35">
        <f>IF(CX7="",NA(),CX7)</f>
        <v>100</v>
      </c>
      <c r="CY6" s="35">
        <f t="shared" ref="CY6:DG6" si="11">IF(CY7="",NA(),CY7)</f>
        <v>100</v>
      </c>
      <c r="CZ6" s="35">
        <f t="shared" si="11"/>
        <v>100</v>
      </c>
      <c r="DA6" s="35">
        <f t="shared" si="11"/>
        <v>100</v>
      </c>
      <c r="DB6" s="35">
        <f t="shared" si="11"/>
        <v>100</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2">
      <c r="A7" s="28"/>
      <c r="B7" s="37">
        <v>2020</v>
      </c>
      <c r="C7" s="37">
        <v>222267</v>
      </c>
      <c r="D7" s="37">
        <v>47</v>
      </c>
      <c r="E7" s="37">
        <v>17</v>
      </c>
      <c r="F7" s="37">
        <v>5</v>
      </c>
      <c r="G7" s="37">
        <v>0</v>
      </c>
      <c r="H7" s="37" t="s">
        <v>100</v>
      </c>
      <c r="I7" s="37" t="s">
        <v>101</v>
      </c>
      <c r="J7" s="37" t="s">
        <v>102</v>
      </c>
      <c r="K7" s="37" t="s">
        <v>103</v>
      </c>
      <c r="L7" s="37" t="s">
        <v>104</v>
      </c>
      <c r="M7" s="37" t="s">
        <v>105</v>
      </c>
      <c r="N7" s="38" t="s">
        <v>106</v>
      </c>
      <c r="O7" s="38" t="s">
        <v>107</v>
      </c>
      <c r="P7" s="38">
        <v>0.44</v>
      </c>
      <c r="Q7" s="38">
        <v>89.7</v>
      </c>
      <c r="R7" s="38">
        <v>2160</v>
      </c>
      <c r="S7" s="38">
        <v>44775</v>
      </c>
      <c r="T7" s="38">
        <v>111.69</v>
      </c>
      <c r="U7" s="38">
        <v>400.89</v>
      </c>
      <c r="V7" s="38">
        <v>196</v>
      </c>
      <c r="W7" s="38">
        <v>7.0000000000000007E-2</v>
      </c>
      <c r="X7" s="38">
        <v>2800</v>
      </c>
      <c r="Y7" s="38">
        <v>46.26</v>
      </c>
      <c r="Z7" s="38">
        <v>46.1</v>
      </c>
      <c r="AA7" s="38">
        <v>41.47</v>
      </c>
      <c r="AB7" s="38">
        <v>47.99</v>
      </c>
      <c r="AC7" s="38">
        <v>48.79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974.93</v>
      </c>
      <c r="BL7" s="38">
        <v>855.8</v>
      </c>
      <c r="BM7" s="38">
        <v>789.46</v>
      </c>
      <c r="BN7" s="38">
        <v>826.83</v>
      </c>
      <c r="BO7" s="38">
        <v>867.83</v>
      </c>
      <c r="BP7" s="38">
        <v>832.52</v>
      </c>
      <c r="BQ7" s="38">
        <v>69.63</v>
      </c>
      <c r="BR7" s="38">
        <v>62.75</v>
      </c>
      <c r="BS7" s="38">
        <v>70.19</v>
      </c>
      <c r="BT7" s="38">
        <v>41.25</v>
      </c>
      <c r="BU7" s="38">
        <v>30.73</v>
      </c>
      <c r="BV7" s="38">
        <v>55.32</v>
      </c>
      <c r="BW7" s="38">
        <v>59.8</v>
      </c>
      <c r="BX7" s="38">
        <v>57.77</v>
      </c>
      <c r="BY7" s="38">
        <v>57.31</v>
      </c>
      <c r="BZ7" s="38">
        <v>57.08</v>
      </c>
      <c r="CA7" s="38">
        <v>60.94</v>
      </c>
      <c r="CB7" s="38">
        <v>172.99</v>
      </c>
      <c r="CC7" s="38">
        <v>195.24</v>
      </c>
      <c r="CD7" s="38">
        <v>177.9</v>
      </c>
      <c r="CE7" s="38">
        <v>304.14</v>
      </c>
      <c r="CF7" s="38">
        <v>401.49</v>
      </c>
      <c r="CG7" s="38">
        <v>283.17</v>
      </c>
      <c r="CH7" s="38">
        <v>263.76</v>
      </c>
      <c r="CI7" s="38">
        <v>274.35000000000002</v>
      </c>
      <c r="CJ7" s="38">
        <v>273.52</v>
      </c>
      <c r="CK7" s="38">
        <v>274.99</v>
      </c>
      <c r="CL7" s="38">
        <v>253.04</v>
      </c>
      <c r="CM7" s="38">
        <v>62.82</v>
      </c>
      <c r="CN7" s="38">
        <v>61.54</v>
      </c>
      <c r="CO7" s="38">
        <v>60.26</v>
      </c>
      <c r="CP7" s="38">
        <v>61.54</v>
      </c>
      <c r="CQ7" s="38">
        <v>57.69</v>
      </c>
      <c r="CR7" s="38">
        <v>60.65</v>
      </c>
      <c r="CS7" s="38">
        <v>51.75</v>
      </c>
      <c r="CT7" s="38">
        <v>50.68</v>
      </c>
      <c r="CU7" s="38">
        <v>50.14</v>
      </c>
      <c r="CV7" s="38">
        <v>54.83</v>
      </c>
      <c r="CW7" s="38">
        <v>54.84</v>
      </c>
      <c r="CX7" s="38">
        <v>100</v>
      </c>
      <c r="CY7" s="38">
        <v>100</v>
      </c>
      <c r="CZ7" s="38">
        <v>100</v>
      </c>
      <c r="DA7" s="38">
        <v>100</v>
      </c>
      <c r="DB7" s="38">
        <v>100</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108</v>
      </c>
      <c r="C9" s="40" t="s">
        <v>109</v>
      </c>
      <c r="D9" s="40" t="s">
        <v>110</v>
      </c>
      <c r="E9" s="40" t="s">
        <v>111</v>
      </c>
      <c r="F9" s="40" t="s">
        <v>112</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50</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2">
      <c r="B11">
        <v>4</v>
      </c>
      <c r="C11">
        <v>3</v>
      </c>
      <c r="D11">
        <v>2</v>
      </c>
      <c r="E11">
        <v>1</v>
      </c>
      <c r="F11">
        <v>0</v>
      </c>
      <c r="G11" t="s">
        <v>113</v>
      </c>
    </row>
    <row r="12" spans="1:145" x14ac:dyDescent="0.2">
      <c r="B12">
        <v>1</v>
      </c>
      <c r="C12">
        <v>1</v>
      </c>
      <c r="D12">
        <v>1</v>
      </c>
      <c r="E12">
        <v>1</v>
      </c>
      <c r="F12">
        <v>2</v>
      </c>
      <c r="G12" t="s">
        <v>114</v>
      </c>
    </row>
    <row r="13" spans="1:145" x14ac:dyDescent="0.2">
      <c r="B13" t="s">
        <v>115</v>
      </c>
      <c r="C13" t="s">
        <v>115</v>
      </c>
      <c r="D13" t="s">
        <v>116</v>
      </c>
      <c r="E13" t="s">
        <v>117</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U21746</cp:lastModifiedBy>
  <dcterms:created xsi:type="dcterms:W3CDTF">2021-12-03T07:59:18Z</dcterms:created>
  <dcterms:modified xsi:type="dcterms:W3CDTF">2022-01-18T02:51:10Z</dcterms:modified>
  <cp:category/>
</cp:coreProperties>
</file>