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j-4001s\UserData\425.下水道課\R３\02.庶務係\03.調査・回答・通知\01.庁舎内\02.企画財政部\01.財政課\【22.01.21〆】公営企業に係る「経営比較分析表」（令和２年度決算）の分析等について\"/>
    </mc:Choice>
  </mc:AlternateContent>
  <xr:revisionPtr revIDLastSave="0" documentId="13_ncr:1_{1EE9C16C-6303-4B12-BA4A-230ACD2BEF34}" xr6:coauthVersionLast="36" xr6:coauthVersionMax="36" xr10:uidLastSave="{00000000-0000-0000-0000-000000000000}"/>
  <workbookProtection workbookAlgorithmName="SHA-512" workbookHashValue="se0gac/lBNQV6tbjIxosCBBgs1XhETPh7mFP7aloQx2D30vD09DQHwS/F607TeWnCYzlnLFB+KrNWUnnUhb8Uw==" workbookSaltValue="Ra0HtFku7QTnXu59yfAvt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L10" i="4"/>
  <c r="AD10" i="4"/>
  <c r="W10" i="4"/>
  <c r="P10" i="4"/>
  <c r="BB8" i="4"/>
  <c r="AD8" i="4"/>
  <c r="I8" i="4"/>
  <c r="B8" i="4"/>
  <c r="B6" i="4"/>
</calcChain>
</file>

<file path=xl/sharedStrings.xml><?xml version="1.0" encoding="utf-8"?>
<sst xmlns="http://schemas.openxmlformats.org/spreadsheetml/2006/main" count="277" uniqueCount="116">
  <si>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</si>
  <si>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</si>
  <si>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</si>
  <si>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</si>
  <si>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</si>
  <si>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</si>
  <si>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</si>
  <si>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</si>
  <si>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</si>
  <si>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</si>
  <si>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</si>
  <si>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</si>
  <si>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</si>
  <si>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</si>
  <si>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</si>
  <si>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</si>
  <si>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</si>
  <si>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</si>
  <si>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</si>
  <si>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</si>
  <si>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</si>
  <si>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</si>
  <si>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</si>
  <si>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</si>
  <si>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</si>
  <si>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</si>
  <si>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</si>
  <si>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</si>
  <si>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</si>
  <si>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</si>
  <si>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</si>
  <si>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</si>
  <si>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</si>
  <si>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</si>
  <si>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</si>
  <si>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</si>
  <si>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</si>
  <si>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</si>
  <si>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</si>
  <si>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</si>
  <si>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</si>
  <si>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</si>
  <si>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</si>
  <si>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</si>
  <si>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</si>
  <si>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</si>
  <si>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</si>
  <si>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</si>
  <si>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</si>
  <si>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</si>
  <si>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</si>
  <si>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</si>
  <si>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</si>
  <si>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</si>
  <si>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</si>
  <si>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</si>
  <si>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</si>
  <si>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</si>
  <si>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</si>
  <si>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</si>
  <si>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</si>
  <si>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</si>
  <si>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</si>
  <si>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</si>
  <si>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</si>
  <si>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</si>
  <si>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</si>
  <si>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</si>
  <si>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</si>
  <si>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</si>
  <si>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</si>
  <si>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</si>
  <si>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</si>
  <si>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</si>
  <si>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</si>
  <si>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</si>
  <si>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</si>
  <si>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</si>
  <si>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</si>
  <si>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</si>
  <si>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</si>
  <si>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</si>
  <si>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</si>
  <si>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</si>
  <si>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</si>
  <si>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</si>
  <si>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</si>
  <si>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</si>
  <si>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</si>
  <si>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</si>
  <si>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</si>
  <si>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</si>
  <si>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</si>
  <si>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</si>
  <si>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</si>
  <si>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</si>
  <si>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</si>
  <si>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</si>
  <si>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</si>
  <si>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</si>
  <si>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</si>
  <si>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</si>
  <si>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</si>
  <si>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</si>
  <si>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</si>
  <si>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</si>
  <si>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</si>
  <si>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</si>
  <si>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</si>
  <si>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</si>
  <si>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</si>
  <si>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</si>
  <si>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</si>
  <si>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事業は平成17年３月31日から供用を開始した、比較的新しい施設である。そのため、有形固定資産は耐用年数に満たないことがほとんどであるため、類似団体と比較すると低い数値となっている。
　ストックマネジメント計画に基づき、長期的な施設状況を予測しながら、点検、調査、修繕及び改築を計画的に行っていく必要がある。</t>
    <rPh sb="1" eb="3">
      <t>トウシ</t>
    </rPh>
    <rPh sb="4" eb="7">
      <t>ゲスイドウ</t>
    </rPh>
    <rPh sb="7" eb="9">
      <t>ジギョウ</t>
    </rPh>
    <rPh sb="10" eb="12">
      <t>ヘイセイ</t>
    </rPh>
    <rPh sb="14" eb="15">
      <t>ネン</t>
    </rPh>
    <rPh sb="16" eb="17">
      <t>ガツ</t>
    </rPh>
    <rPh sb="19" eb="20">
      <t>ニチ</t>
    </rPh>
    <rPh sb="22" eb="24">
      <t>キョウヨウ</t>
    </rPh>
    <rPh sb="25" eb="27">
      <t>カイシ</t>
    </rPh>
    <rPh sb="30" eb="33">
      <t>ヒカクテキ</t>
    </rPh>
    <rPh sb="33" eb="34">
      <t>アタラ</t>
    </rPh>
    <rPh sb="36" eb="38">
      <t>シセツ</t>
    </rPh>
    <rPh sb="47" eb="49">
      <t>ユウケイ</t>
    </rPh>
    <rPh sb="49" eb="53">
      <t>コテイシサン</t>
    </rPh>
    <rPh sb="54" eb="56">
      <t>タイヨウ</t>
    </rPh>
    <rPh sb="56" eb="58">
      <t>ネンスウ</t>
    </rPh>
    <rPh sb="59" eb="60">
      <t>ミ</t>
    </rPh>
    <rPh sb="76" eb="80">
      <t>ルイジダンタイ</t>
    </rPh>
    <rPh sb="81" eb="83">
      <t>ヒカク</t>
    </rPh>
    <rPh sb="86" eb="87">
      <t>ヒク</t>
    </rPh>
    <rPh sb="88" eb="90">
      <t>スウチ</t>
    </rPh>
    <rPh sb="109" eb="111">
      <t>ケイカク</t>
    </rPh>
    <rPh sb="112" eb="113">
      <t>モト</t>
    </rPh>
    <rPh sb="116" eb="119">
      <t>チョウキテキ</t>
    </rPh>
    <rPh sb="120" eb="122">
      <t>シセツ</t>
    </rPh>
    <rPh sb="122" eb="124">
      <t>ジョウキョウ</t>
    </rPh>
    <rPh sb="125" eb="127">
      <t>ヨソク</t>
    </rPh>
    <rPh sb="132" eb="134">
      <t>テンケン</t>
    </rPh>
    <rPh sb="135" eb="137">
      <t>チョウサ</t>
    </rPh>
    <rPh sb="138" eb="140">
      <t>シュウゼン</t>
    </rPh>
    <rPh sb="140" eb="141">
      <t>オヨ</t>
    </rPh>
    <rPh sb="142" eb="144">
      <t>カイチク</t>
    </rPh>
    <rPh sb="145" eb="147">
      <t>ケイカク</t>
    </rPh>
    <rPh sb="147" eb="148">
      <t>テキ</t>
    </rPh>
    <rPh sb="149" eb="150">
      <t>オコナ</t>
    </rPh>
    <rPh sb="154" eb="156">
      <t>ヒツヨウ</t>
    </rPh>
    <phoneticPr fontId="4"/>
  </si>
  <si>
    <t>特環下水道単体としては、流動比率や経費回収率で経営の改善が見られたが、当市の下水道事業はセグメント分けをしていないため、公共下水道の数値と合算した指標で分析を行う必要がある。公共下水道事業の数値を考慮した数値で分析を行うと、経常収支比率は93.62％、経費回収比率は85.08％といずれも100％を下回っており、下水道使用料で経費を賄いきれていない状況である。また、流動負債に対する資産も68.04％と他の財源に依存している状況が読み取れる。自立した経営を目指す上で、使用料の増収は喫緊の課題であり、早期接続の働きかけ及び使用料の改定を行い、下水道事業全体で収益を増加する必要がある。</t>
    <rPh sb="0" eb="2">
      <t>トッカン</t>
    </rPh>
    <rPh sb="2" eb="5">
      <t>ゲスイドウ</t>
    </rPh>
    <rPh sb="5" eb="7">
      <t>タンタイ</t>
    </rPh>
    <rPh sb="12" eb="14">
      <t>リュウドウ</t>
    </rPh>
    <rPh sb="14" eb="16">
      <t>ヒリツ</t>
    </rPh>
    <rPh sb="17" eb="19">
      <t>ケイヒ</t>
    </rPh>
    <rPh sb="19" eb="22">
      <t>カイシュウリツ</t>
    </rPh>
    <rPh sb="23" eb="25">
      <t>ケイエイ</t>
    </rPh>
    <rPh sb="26" eb="28">
      <t>カイゼン</t>
    </rPh>
    <rPh sb="29" eb="30">
      <t>ミ</t>
    </rPh>
    <rPh sb="35" eb="37">
      <t>トウシ</t>
    </rPh>
    <rPh sb="38" eb="41">
      <t>ゲスイドウ</t>
    </rPh>
    <rPh sb="41" eb="43">
      <t>ジギョウ</t>
    </rPh>
    <rPh sb="49" eb="50">
      <t>ワ</t>
    </rPh>
    <rPh sb="60" eb="62">
      <t>コウキョウ</t>
    </rPh>
    <rPh sb="62" eb="65">
      <t>ゲスイドウ</t>
    </rPh>
    <rPh sb="66" eb="68">
      <t>スウチ</t>
    </rPh>
    <rPh sb="69" eb="71">
      <t>ガッサン</t>
    </rPh>
    <rPh sb="73" eb="75">
      <t>シヒョウ</t>
    </rPh>
    <rPh sb="76" eb="78">
      <t>ブンセキ</t>
    </rPh>
    <rPh sb="79" eb="80">
      <t>オコナ</t>
    </rPh>
    <rPh sb="81" eb="83">
      <t>ヒツヨウ</t>
    </rPh>
    <rPh sb="87" eb="89">
      <t>コウキョウ</t>
    </rPh>
    <rPh sb="89" eb="92">
      <t>ゲスイドウ</t>
    </rPh>
    <rPh sb="92" eb="94">
      <t>ジギョウ</t>
    </rPh>
    <rPh sb="95" eb="97">
      <t>スウチ</t>
    </rPh>
    <rPh sb="98" eb="100">
      <t>コウリョ</t>
    </rPh>
    <rPh sb="102" eb="104">
      <t>スウチ</t>
    </rPh>
    <rPh sb="105" eb="107">
      <t>ブンセキ</t>
    </rPh>
    <rPh sb="108" eb="109">
      <t>オコナ</t>
    </rPh>
    <rPh sb="112" eb="114">
      <t>ケイジョウ</t>
    </rPh>
    <rPh sb="114" eb="116">
      <t>シュウシ</t>
    </rPh>
    <rPh sb="116" eb="118">
      <t>ヒリツ</t>
    </rPh>
    <rPh sb="126" eb="128">
      <t>ケイヒ</t>
    </rPh>
    <rPh sb="128" eb="132">
      <t>カイシュウヒリツ</t>
    </rPh>
    <rPh sb="149" eb="151">
      <t>シタマワ</t>
    </rPh>
    <rPh sb="156" eb="159">
      <t>ゲスイドウ</t>
    </rPh>
    <rPh sb="159" eb="162">
      <t>シヨウリョウ</t>
    </rPh>
    <rPh sb="163" eb="165">
      <t>ケイヒ</t>
    </rPh>
    <rPh sb="166" eb="167">
      <t>マカナ</t>
    </rPh>
    <rPh sb="174" eb="176">
      <t>ジョウキョウ</t>
    </rPh>
    <rPh sb="183" eb="187">
      <t>リュウドウフサイ</t>
    </rPh>
    <rPh sb="188" eb="189">
      <t>タイ</t>
    </rPh>
    <rPh sb="191" eb="193">
      <t>シサン</t>
    </rPh>
    <rPh sb="201" eb="202">
      <t>タ</t>
    </rPh>
    <rPh sb="203" eb="205">
      <t>ザイゲン</t>
    </rPh>
    <rPh sb="206" eb="208">
      <t>イゾン</t>
    </rPh>
    <rPh sb="212" eb="214">
      <t>ジョウキョウ</t>
    </rPh>
    <rPh sb="215" eb="216">
      <t>ヨ</t>
    </rPh>
    <rPh sb="217" eb="218">
      <t>ト</t>
    </rPh>
    <rPh sb="221" eb="223">
      <t>ジリツ</t>
    </rPh>
    <rPh sb="225" eb="227">
      <t>ケイエイ</t>
    </rPh>
    <rPh sb="228" eb="230">
      <t>メザ</t>
    </rPh>
    <rPh sb="231" eb="232">
      <t>ウエ</t>
    </rPh>
    <rPh sb="234" eb="237">
      <t>シヨウリョウ</t>
    </rPh>
    <rPh sb="238" eb="240">
      <t>ゾウシュウ</t>
    </rPh>
    <rPh sb="241" eb="243">
      <t>キッキン</t>
    </rPh>
    <rPh sb="244" eb="246">
      <t>カダイ</t>
    </rPh>
    <rPh sb="250" eb="252">
      <t>ソウキ</t>
    </rPh>
    <rPh sb="252" eb="254">
      <t>セツゾク</t>
    </rPh>
    <rPh sb="255" eb="256">
      <t>ハタラ</t>
    </rPh>
    <rPh sb="259" eb="260">
      <t>オヨ</t>
    </rPh>
    <rPh sb="261" eb="264">
      <t>シヨウリョウ</t>
    </rPh>
    <rPh sb="265" eb="267">
      <t>カイテイ</t>
    </rPh>
    <rPh sb="268" eb="269">
      <t>オコナ</t>
    </rPh>
    <rPh sb="271" eb="274">
      <t>ゲスイドウ</t>
    </rPh>
    <rPh sb="274" eb="276">
      <t>ジギョウ</t>
    </rPh>
    <rPh sb="276" eb="278">
      <t>ゼンタイ</t>
    </rPh>
    <rPh sb="279" eb="281">
      <t>シュウエキ</t>
    </rPh>
    <rPh sb="282" eb="284">
      <t>ゾウカ</t>
    </rPh>
    <rPh sb="286" eb="288">
      <t>ヒツヨウ</t>
    </rPh>
    <phoneticPr fontId="4"/>
  </si>
  <si>
    <t xml:space="preserve"> 当市の下水道事業は公共下水道及び特定環境保全公共下水道の２事業で構成され、平成30年４月１日から、地方公営企業法の財務規定を適用する企業会計へ移行した。
　①前年度と比較して経常収支比率が減少している要因として、他会計補助金の収入減が挙げられる。公共下水道と同様、経営に一般会計からの繰入金に依存していることから、接続促進への働きかけを行い、使用料収益を増加させ、健全な経営を行う必要がある。
　②累積欠損金比率の増大は、前述の繰入金による営業外収益の減少により、損失を計上したことが要因である。
　③流動比率は収益増に伴う現金預金の増加、未払金の減少により、前年より改善が見られる。
　④企業債残高対事業規模比率は、R2実績で1,118.82％で前年度修正した平成30年度及び令和元年度比率の1,276％、1,217％から減少している。
これは、新規の借り入れがなく、新規接続世帯が増加したことによる営業収益増により、使用料収入に対する企業債残高の割合が減少した。
　⑤経費回収率は平成30年度及び令和元年度の比率について、分流式下水道に要する経費の算定に誤りがあったため、次のように修正する。
H30：73.61％　R1：79.68％
令和２年度の実績は83.92％で下水道使用料の増収が前年度から改善された要因である。しかし、依然、使用料で回収すべき経費を一般会計からの繰入金で補填している状況は変わらないため、接続促進及び使用料改定を行う必要がある。
　⑥汚水処理原価は平成30年度及び令和元年度の数値において、分流式下水道に要する経費の算定に誤りがあったため、次のように修正する。
H30：176.00円　R1：158.23円
令和２年度の汚水処理費が減少した要因として、汚水維持管理費に充当した国庫補助金がなかったことが挙げられる。　
　⑦施設利用率に関して、公共下水道と同一の処理場を使用しているため、数値の算出はないが、決算状況調査において入力誤りがあったため、次のように修正する。
　R2：0.00％</t>
    <rPh sb="1" eb="3">
      <t>トウシ</t>
    </rPh>
    <rPh sb="4" eb="7">
      <t>ゲスイドウ</t>
    </rPh>
    <rPh sb="7" eb="9">
      <t>ジギョウ</t>
    </rPh>
    <rPh sb="10" eb="15">
      <t>コウキョウゲスイドウ</t>
    </rPh>
    <rPh sb="15" eb="16">
      <t>オヨ</t>
    </rPh>
    <rPh sb="17" eb="19">
      <t>トクテイ</t>
    </rPh>
    <rPh sb="19" eb="21">
      <t>カンキョウ</t>
    </rPh>
    <rPh sb="21" eb="23">
      <t>ホゼン</t>
    </rPh>
    <rPh sb="23" eb="28">
      <t>コウキョウゲスイドウ</t>
    </rPh>
    <rPh sb="30" eb="32">
      <t>ジギョウ</t>
    </rPh>
    <rPh sb="33" eb="35">
      <t>コウセイ</t>
    </rPh>
    <rPh sb="38" eb="40">
      <t>ヘイセイ</t>
    </rPh>
    <rPh sb="42" eb="43">
      <t>ネン</t>
    </rPh>
    <rPh sb="44" eb="45">
      <t>ガツ</t>
    </rPh>
    <rPh sb="46" eb="47">
      <t>ニチ</t>
    </rPh>
    <rPh sb="50" eb="54">
      <t>チホウコウエイ</t>
    </rPh>
    <rPh sb="54" eb="57">
      <t>キギョウホウ</t>
    </rPh>
    <rPh sb="58" eb="60">
      <t>ザイム</t>
    </rPh>
    <rPh sb="60" eb="62">
      <t>キテイ</t>
    </rPh>
    <rPh sb="63" eb="65">
      <t>テキヨウ</t>
    </rPh>
    <rPh sb="67" eb="71">
      <t>キギョウカイケイ</t>
    </rPh>
    <rPh sb="72" eb="74">
      <t>イコウ</t>
    </rPh>
    <rPh sb="80" eb="83">
      <t>ゼンネンド</t>
    </rPh>
    <rPh sb="84" eb="86">
      <t>ヒカク</t>
    </rPh>
    <rPh sb="88" eb="90">
      <t>ケイジョウ</t>
    </rPh>
    <rPh sb="90" eb="92">
      <t>シュウシ</t>
    </rPh>
    <rPh sb="92" eb="94">
      <t>ヒリツ</t>
    </rPh>
    <rPh sb="95" eb="97">
      <t>ゲンショウ</t>
    </rPh>
    <rPh sb="101" eb="103">
      <t>ヨウイン</t>
    </rPh>
    <rPh sb="107" eb="108">
      <t>ホカ</t>
    </rPh>
    <rPh sb="108" eb="110">
      <t>カイケイ</t>
    </rPh>
    <rPh sb="110" eb="113">
      <t>ホジョキン</t>
    </rPh>
    <rPh sb="114" eb="116">
      <t>シュウニュウ</t>
    </rPh>
    <rPh sb="116" eb="117">
      <t>ゲン</t>
    </rPh>
    <rPh sb="118" eb="119">
      <t>ア</t>
    </rPh>
    <rPh sb="124" eb="126">
      <t>コウキョウ</t>
    </rPh>
    <rPh sb="126" eb="129">
      <t>ゲスイドウ</t>
    </rPh>
    <rPh sb="130" eb="132">
      <t>ドウヨウ</t>
    </rPh>
    <rPh sb="133" eb="135">
      <t>ケイエイ</t>
    </rPh>
    <rPh sb="136" eb="140">
      <t>イッパンカイケイ</t>
    </rPh>
    <rPh sb="143" eb="146">
      <t>クリイレキン</t>
    </rPh>
    <rPh sb="147" eb="149">
      <t>イゾン</t>
    </rPh>
    <rPh sb="158" eb="160">
      <t>セツゾク</t>
    </rPh>
    <rPh sb="160" eb="162">
      <t>ソクシン</t>
    </rPh>
    <rPh sb="164" eb="165">
      <t>ハタラ</t>
    </rPh>
    <rPh sb="169" eb="170">
      <t>オコナ</t>
    </rPh>
    <rPh sb="172" eb="175">
      <t>シヨウリョウ</t>
    </rPh>
    <rPh sb="175" eb="177">
      <t>シュウエキ</t>
    </rPh>
    <rPh sb="178" eb="180">
      <t>ゾウカ</t>
    </rPh>
    <rPh sb="183" eb="185">
      <t>ケンゼン</t>
    </rPh>
    <rPh sb="186" eb="188">
      <t>ケイエイ</t>
    </rPh>
    <rPh sb="189" eb="190">
      <t>オコナ</t>
    </rPh>
    <rPh sb="191" eb="193">
      <t>ヒツヨウ</t>
    </rPh>
    <rPh sb="200" eb="202">
      <t>ルイセキ</t>
    </rPh>
    <rPh sb="202" eb="205">
      <t>ケッソンキン</t>
    </rPh>
    <rPh sb="205" eb="207">
      <t>ヒリツ</t>
    </rPh>
    <rPh sb="208" eb="210">
      <t>ゾウダイ</t>
    </rPh>
    <rPh sb="212" eb="214">
      <t>ゼンジュツ</t>
    </rPh>
    <rPh sb="215" eb="218">
      <t>クリイレキン</t>
    </rPh>
    <rPh sb="221" eb="226">
      <t>エイギョウガイシュウエキ</t>
    </rPh>
    <rPh sb="227" eb="229">
      <t>ゲンショウ</t>
    </rPh>
    <rPh sb="233" eb="235">
      <t>ソンシツ</t>
    </rPh>
    <rPh sb="236" eb="238">
      <t>ケイジョウ</t>
    </rPh>
    <rPh sb="243" eb="245">
      <t>ヨウイン</t>
    </rPh>
    <rPh sb="252" eb="256">
      <t>リュウドウヒリツ</t>
    </rPh>
    <rPh sb="257" eb="260">
      <t>シュウエキゾウ</t>
    </rPh>
    <rPh sb="261" eb="262">
      <t>トモナ</t>
    </rPh>
    <rPh sb="263" eb="265">
      <t>ゲンキン</t>
    </rPh>
    <rPh sb="265" eb="267">
      <t>ヨキン</t>
    </rPh>
    <rPh sb="268" eb="270">
      <t>ゾウカ</t>
    </rPh>
    <rPh sb="271" eb="274">
      <t>ミバライキン</t>
    </rPh>
    <rPh sb="275" eb="277">
      <t>ゲンショウ</t>
    </rPh>
    <rPh sb="281" eb="283">
      <t>ゼンネン</t>
    </rPh>
    <rPh sb="285" eb="287">
      <t>カイゼン</t>
    </rPh>
    <rPh sb="288" eb="289">
      <t>ミ</t>
    </rPh>
    <rPh sb="296" eb="299">
      <t>キギョウサイ</t>
    </rPh>
    <rPh sb="299" eb="301">
      <t>ザンダカ</t>
    </rPh>
    <rPh sb="437" eb="442">
      <t>ケイヒカイシュウリツ</t>
    </rPh>
    <rPh sb="443" eb="445">
      <t>ヘイセイ</t>
    </rPh>
    <rPh sb="447" eb="449">
      <t>ネンド</t>
    </rPh>
    <rPh sb="449" eb="450">
      <t>オヨ</t>
    </rPh>
    <rPh sb="451" eb="453">
      <t>レイワ</t>
    </rPh>
    <rPh sb="453" eb="456">
      <t>ガンネンド</t>
    </rPh>
    <rPh sb="457" eb="459">
      <t>ヒリツ</t>
    </rPh>
    <rPh sb="464" eb="467">
      <t>ブンリュウシキ</t>
    </rPh>
    <rPh sb="467" eb="470">
      <t>ゲスイドウ</t>
    </rPh>
    <rPh sb="471" eb="472">
      <t>ヨウ</t>
    </rPh>
    <rPh sb="474" eb="476">
      <t>ケイヒ</t>
    </rPh>
    <rPh sb="477" eb="479">
      <t>サンテイ</t>
    </rPh>
    <rPh sb="480" eb="481">
      <t>アヤマ</t>
    </rPh>
    <rPh sb="489" eb="490">
      <t>ツギ</t>
    </rPh>
    <rPh sb="494" eb="496">
      <t>シュウセイ</t>
    </rPh>
    <rPh sb="521" eb="523">
      <t>レイワ</t>
    </rPh>
    <rPh sb="524" eb="525">
      <t>ネン</t>
    </rPh>
    <rPh sb="527" eb="529">
      <t>ジッセキ</t>
    </rPh>
    <rPh sb="537" eb="540">
      <t>ゲスイドウ</t>
    </rPh>
    <rPh sb="540" eb="543">
      <t>シヨウリョウ</t>
    </rPh>
    <rPh sb="544" eb="546">
      <t>ゾウシュウ</t>
    </rPh>
    <rPh sb="547" eb="550">
      <t>ゼンネンド</t>
    </rPh>
    <rPh sb="552" eb="554">
      <t>カイゼン</t>
    </rPh>
    <rPh sb="557" eb="559">
      <t>ヨウイン</t>
    </rPh>
    <rPh sb="567" eb="569">
      <t>イゼン</t>
    </rPh>
    <rPh sb="570" eb="573">
      <t>シヨウリョウ</t>
    </rPh>
    <rPh sb="574" eb="576">
      <t>カイシュウ</t>
    </rPh>
    <rPh sb="579" eb="581">
      <t>ケイヒ</t>
    </rPh>
    <rPh sb="582" eb="586">
      <t>イッパンカイケイ</t>
    </rPh>
    <rPh sb="589" eb="592">
      <t>クリイレキン</t>
    </rPh>
    <rPh sb="593" eb="595">
      <t>ホテン</t>
    </rPh>
    <rPh sb="599" eb="601">
      <t>ジョウキョウ</t>
    </rPh>
    <rPh sb="602" eb="603">
      <t>カ</t>
    </rPh>
    <rPh sb="610" eb="612">
      <t>セツゾク</t>
    </rPh>
    <rPh sb="612" eb="614">
      <t>ソクシン</t>
    </rPh>
    <rPh sb="614" eb="615">
      <t>オヨ</t>
    </rPh>
    <rPh sb="616" eb="619">
      <t>シヨウリョウ</t>
    </rPh>
    <rPh sb="619" eb="621">
      <t>カイテイ</t>
    </rPh>
    <rPh sb="622" eb="623">
      <t>オコナ</t>
    </rPh>
    <rPh sb="624" eb="626">
      <t>ヒツヨウ</t>
    </rPh>
    <rPh sb="633" eb="637">
      <t>オスイショリ</t>
    </rPh>
    <rPh sb="637" eb="639">
      <t>ゲンカ</t>
    </rPh>
    <rPh sb="640" eb="642">
      <t>ヘイセイ</t>
    </rPh>
    <rPh sb="644" eb="646">
      <t>ネンド</t>
    </rPh>
    <rPh sb="646" eb="647">
      <t>オヨ</t>
    </rPh>
    <rPh sb="648" eb="650">
      <t>レイワ</t>
    </rPh>
    <rPh sb="650" eb="653">
      <t>ガンネンド</t>
    </rPh>
    <rPh sb="654" eb="656">
      <t>スウチ</t>
    </rPh>
    <rPh sb="661" eb="664">
      <t>ブンリュウシキ</t>
    </rPh>
    <rPh sb="664" eb="667">
      <t>ゲスイドウ</t>
    </rPh>
    <rPh sb="668" eb="669">
      <t>ヨウ</t>
    </rPh>
    <rPh sb="671" eb="673">
      <t>ケイヒ</t>
    </rPh>
    <rPh sb="674" eb="676">
      <t>サンテイ</t>
    </rPh>
    <rPh sb="677" eb="678">
      <t>アヤマ</t>
    </rPh>
    <rPh sb="686" eb="687">
      <t>ツギ</t>
    </rPh>
    <rPh sb="691" eb="693">
      <t>シュウセイ</t>
    </rPh>
    <rPh sb="707" eb="708">
      <t>エン</t>
    </rPh>
    <rPh sb="718" eb="719">
      <t>エン</t>
    </rPh>
    <rPh sb="720" eb="722">
      <t>レイワ</t>
    </rPh>
    <rPh sb="723" eb="725">
      <t>ネンド</t>
    </rPh>
    <rPh sb="726" eb="728">
      <t>オスイ</t>
    </rPh>
    <rPh sb="728" eb="730">
      <t>ショリ</t>
    </rPh>
    <rPh sb="730" eb="731">
      <t>ヒ</t>
    </rPh>
    <rPh sb="732" eb="734">
      <t>ゲンショウ</t>
    </rPh>
    <rPh sb="736" eb="738">
      <t>ヨウイン</t>
    </rPh>
    <rPh sb="742" eb="744">
      <t>オスイ</t>
    </rPh>
    <rPh sb="744" eb="746">
      <t>イジ</t>
    </rPh>
    <rPh sb="746" eb="749">
      <t>カンリヒ</t>
    </rPh>
    <rPh sb="750" eb="752">
      <t>ジュウトウ</t>
    </rPh>
    <rPh sb="754" eb="756">
      <t>コッコ</t>
    </rPh>
    <rPh sb="756" eb="759">
      <t>ホジョキン</t>
    </rPh>
    <rPh sb="767" eb="768">
      <t>ア</t>
    </rPh>
    <rPh sb="777" eb="779">
      <t>シセツ</t>
    </rPh>
    <rPh sb="779" eb="782">
      <t>リヨウリツ</t>
    </rPh>
    <rPh sb="783" eb="784">
      <t>カン</t>
    </rPh>
    <rPh sb="787" eb="789">
      <t>コウキョウ</t>
    </rPh>
    <rPh sb="789" eb="792">
      <t>ゲスイドウ</t>
    </rPh>
    <rPh sb="793" eb="795">
      <t>ドウイツ</t>
    </rPh>
    <rPh sb="796" eb="799">
      <t>ショリジョウ</t>
    </rPh>
    <rPh sb="800" eb="802">
      <t>シヨウ</t>
    </rPh>
    <rPh sb="809" eb="811">
      <t>スウチ</t>
    </rPh>
    <rPh sb="812" eb="814">
      <t>サンシュツ</t>
    </rPh>
    <rPh sb="819" eb="823">
      <t>ケッサンジョウキョウ</t>
    </rPh>
    <rPh sb="823" eb="825">
      <t>チョウサ</t>
    </rPh>
    <rPh sb="829" eb="831">
      <t>ニュウリョク</t>
    </rPh>
    <rPh sb="831" eb="832">
      <t>アヤマ</t>
    </rPh>
    <rPh sb="840" eb="841">
      <t>ツギ</t>
    </rPh>
    <rPh sb="845" eb="847">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</si>
</sst>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F0-494D-A0B5-EE7FDA4354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0.36</c:v>
                </c:pt>
                <c:pt idx="4">
                  <c:v>0.39</c:v>
                </c:pt>
              </c:numCache>
            </c:numRef>
          </c:val>
          <c:smooth val="0"/>
          <c:extLst>
            <c:ext xmlns:c16="http://schemas.microsoft.com/office/drawing/2014/chart" uri="{C3380CC4-5D6E-409C-BE32-E72D297353CC}">
              <c16:uniqueId val="{00000001-8CF0-494D-A0B5-EE7FDA4354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formatCode="#,##0.00;&quot;△&quot;#,##0.00">
                  <c:v>0</c:v>
                </c:pt>
                <c:pt idx="4">
                  <c:v>8.26</c:v>
                </c:pt>
              </c:numCache>
            </c:numRef>
          </c:val>
          <c:extLst>
            <c:ext xmlns:c16="http://schemas.microsoft.com/office/drawing/2014/chart" uri="{C3380CC4-5D6E-409C-BE32-E72D297353CC}">
              <c16:uniqueId val="{00000000-C597-4B41-B66E-D1C1DECC6D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37.46</c:v>
                </c:pt>
                <c:pt idx="3">
                  <c:v>42.47</c:v>
                </c:pt>
                <c:pt idx="4">
                  <c:v>42.4</c:v>
                </c:pt>
              </c:numCache>
            </c:numRef>
          </c:val>
          <c:smooth val="0"/>
          <c:extLst>
            <c:ext xmlns:c16="http://schemas.microsoft.com/office/drawing/2014/chart" uri="{C3380CC4-5D6E-409C-BE32-E72D297353CC}">
              <c16:uniqueId val="{00000001-C597-4B41-B66E-D1C1DECC6D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93.86</c:v>
                </c:pt>
                <c:pt idx="3">
                  <c:v>91.65</c:v>
                </c:pt>
                <c:pt idx="4">
                  <c:v>92.76</c:v>
                </c:pt>
              </c:numCache>
            </c:numRef>
          </c:val>
          <c:extLst>
            <c:ext xmlns:c16="http://schemas.microsoft.com/office/drawing/2014/chart" uri="{C3380CC4-5D6E-409C-BE32-E72D297353CC}">
              <c16:uniqueId val="{00000000-85C1-4F8F-97D8-83880580F9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67.459999999999994</c:v>
                </c:pt>
                <c:pt idx="3">
                  <c:v>83.75</c:v>
                </c:pt>
                <c:pt idx="4">
                  <c:v>84.19</c:v>
                </c:pt>
              </c:numCache>
            </c:numRef>
          </c:val>
          <c:smooth val="0"/>
          <c:extLst>
            <c:ext xmlns:c16="http://schemas.microsoft.com/office/drawing/2014/chart" uri="{C3380CC4-5D6E-409C-BE32-E72D297353CC}">
              <c16:uniqueId val="{00000001-85C1-4F8F-97D8-83880580F9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98</c:v>
                </c:pt>
                <c:pt idx="3">
                  <c:v>161.44</c:v>
                </c:pt>
                <c:pt idx="4">
                  <c:v>88.49</c:v>
                </c:pt>
              </c:numCache>
            </c:numRef>
          </c:val>
          <c:extLst>
            <c:ext xmlns:c16="http://schemas.microsoft.com/office/drawing/2014/chart" uri="{C3380CC4-5D6E-409C-BE32-E72D297353CC}">
              <c16:uniqueId val="{00000000-5B4F-4E40-83DE-2F491A313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98.03</c:v>
                </c:pt>
                <c:pt idx="3">
                  <c:v>102.73</c:v>
                </c:pt>
                <c:pt idx="4">
                  <c:v>105.78</c:v>
                </c:pt>
              </c:numCache>
            </c:numRef>
          </c:val>
          <c:smooth val="0"/>
          <c:extLst>
            <c:ext xmlns:c16="http://schemas.microsoft.com/office/drawing/2014/chart" uri="{C3380CC4-5D6E-409C-BE32-E72D297353CC}">
              <c16:uniqueId val="{00000001-5B4F-4E40-83DE-2F491A313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3.68</c:v>
                </c:pt>
                <c:pt idx="3">
                  <c:v>6.94</c:v>
                </c:pt>
                <c:pt idx="4">
                  <c:v>7.38</c:v>
                </c:pt>
              </c:numCache>
            </c:numRef>
          </c:val>
          <c:extLst>
            <c:ext xmlns:c16="http://schemas.microsoft.com/office/drawing/2014/chart" uri="{C3380CC4-5D6E-409C-BE32-E72D297353CC}">
              <c16:uniqueId val="{00000000-232E-455C-A2FC-415A6B1841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15.02</c:v>
                </c:pt>
                <c:pt idx="3">
                  <c:v>24.68</c:v>
                </c:pt>
                <c:pt idx="4">
                  <c:v>21.36</c:v>
                </c:pt>
              </c:numCache>
            </c:numRef>
          </c:val>
          <c:smooth val="0"/>
          <c:extLst>
            <c:ext xmlns:c16="http://schemas.microsoft.com/office/drawing/2014/chart" uri="{C3380CC4-5D6E-409C-BE32-E72D297353CC}">
              <c16:uniqueId val="{00000001-232E-455C-A2FC-415A6B1841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AF-47A6-88B8-AD781270FB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8.6199999999999992</c:v>
                </c:pt>
                <c:pt idx="4">
                  <c:v>0.01</c:v>
                </c:pt>
              </c:numCache>
            </c:numRef>
          </c:val>
          <c:smooth val="0"/>
          <c:extLst>
            <c:ext xmlns:c16="http://schemas.microsoft.com/office/drawing/2014/chart" uri="{C3380CC4-5D6E-409C-BE32-E72D297353CC}">
              <c16:uniqueId val="{00000001-D4AF-47A6-88B8-AD781270FB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12.45</c:v>
                </c:pt>
                <c:pt idx="3">
                  <c:v>8.6999999999999993</c:v>
                </c:pt>
                <c:pt idx="4">
                  <c:v>45.06</c:v>
                </c:pt>
              </c:numCache>
            </c:numRef>
          </c:val>
          <c:extLst>
            <c:ext xmlns:c16="http://schemas.microsoft.com/office/drawing/2014/chart" uri="{C3380CC4-5D6E-409C-BE32-E72D297353CC}">
              <c16:uniqueId val="{00000000-A0D2-4C5D-899C-FF60C90BB4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179.15</c:v>
                </c:pt>
                <c:pt idx="3">
                  <c:v>94.97</c:v>
                </c:pt>
                <c:pt idx="4">
                  <c:v>63.96</c:v>
                </c:pt>
              </c:numCache>
            </c:numRef>
          </c:val>
          <c:smooth val="0"/>
          <c:extLst>
            <c:ext xmlns:c16="http://schemas.microsoft.com/office/drawing/2014/chart" uri="{C3380CC4-5D6E-409C-BE32-E72D297353CC}">
              <c16:uniqueId val="{00000001-A0D2-4C5D-899C-FF60C90BB4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62.47</c:v>
                </c:pt>
                <c:pt idx="3">
                  <c:v>68.739999999999995</c:v>
                </c:pt>
                <c:pt idx="4">
                  <c:v>116.99</c:v>
                </c:pt>
              </c:numCache>
            </c:numRef>
          </c:val>
          <c:extLst>
            <c:ext xmlns:c16="http://schemas.microsoft.com/office/drawing/2014/chart" uri="{C3380CC4-5D6E-409C-BE32-E72D297353CC}">
              <c16:uniqueId val="{00000000-2C40-416C-AC42-82C1ACE0F1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131.47999999999999</c:v>
                </c:pt>
                <c:pt idx="3">
                  <c:v>47.72</c:v>
                </c:pt>
                <c:pt idx="4">
                  <c:v>44.24</c:v>
                </c:pt>
              </c:numCache>
            </c:numRef>
          </c:val>
          <c:smooth val="0"/>
          <c:extLst>
            <c:ext xmlns:c16="http://schemas.microsoft.com/office/drawing/2014/chart" uri="{C3380CC4-5D6E-409C-BE32-E72D297353CC}">
              <c16:uniqueId val="{00000001-2C40-416C-AC42-82C1ACE0F1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783.08</c:v>
                </c:pt>
                <c:pt idx="3" formatCode="#,##0.00;&quot;△&quot;#,##0.00">
                  <c:v>0</c:v>
                </c:pt>
                <c:pt idx="4">
                  <c:v>1118.82</c:v>
                </c:pt>
              </c:numCache>
            </c:numRef>
          </c:val>
          <c:extLst>
            <c:ext xmlns:c16="http://schemas.microsoft.com/office/drawing/2014/chart" uri="{C3380CC4-5D6E-409C-BE32-E72D297353CC}">
              <c16:uniqueId val="{00000000-6E9C-4591-966B-76CD6BF9E0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1269.1500000000001</c:v>
                </c:pt>
                <c:pt idx="3">
                  <c:v>1206.79</c:v>
                </c:pt>
                <c:pt idx="4">
                  <c:v>1258.43</c:v>
                </c:pt>
              </c:numCache>
            </c:numRef>
          </c:val>
          <c:smooth val="0"/>
          <c:extLst>
            <c:ext xmlns:c16="http://schemas.microsoft.com/office/drawing/2014/chart" uri="{C3380CC4-5D6E-409C-BE32-E72D297353CC}">
              <c16:uniqueId val="{00000001-6E9C-4591-966B-76CD6BF9E0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45.28</c:v>
                </c:pt>
                <c:pt idx="3">
                  <c:v>75.09</c:v>
                </c:pt>
                <c:pt idx="4">
                  <c:v>83.92</c:v>
                </c:pt>
              </c:numCache>
            </c:numRef>
          </c:val>
          <c:extLst>
            <c:ext xmlns:c16="http://schemas.microsoft.com/office/drawing/2014/chart" uri="{C3380CC4-5D6E-409C-BE32-E72D297353CC}">
              <c16:uniqueId val="{00000000-64D3-4334-9D36-F436188673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63.97</c:v>
                </c:pt>
                <c:pt idx="3">
                  <c:v>71.84</c:v>
                </c:pt>
                <c:pt idx="4">
                  <c:v>73.36</c:v>
                </c:pt>
              </c:numCache>
            </c:numRef>
          </c:val>
          <c:smooth val="0"/>
          <c:extLst>
            <c:ext xmlns:c16="http://schemas.microsoft.com/office/drawing/2014/chart" uri="{C3380CC4-5D6E-409C-BE32-E72D297353CC}">
              <c16:uniqueId val="{00000001-64D3-4334-9D36-F436188673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286.12</c:v>
                </c:pt>
                <c:pt idx="3">
                  <c:v>167.91</c:v>
                </c:pt>
                <c:pt idx="4">
                  <c:v>150</c:v>
                </c:pt>
              </c:numCache>
            </c:numRef>
          </c:val>
          <c:extLst>
            <c:ext xmlns:c16="http://schemas.microsoft.com/office/drawing/2014/chart" uri="{C3380CC4-5D6E-409C-BE32-E72D297353CC}">
              <c16:uniqueId val="{00000000-E4CF-4F29-90B3-4CF94D2C00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256.82</c:v>
                </c:pt>
                <c:pt idx="3">
                  <c:v>228.47</c:v>
                </c:pt>
                <c:pt idx="4">
                  <c:v>224.88</c:v>
                </c:pt>
              </c:numCache>
            </c:numRef>
          </c:val>
          <c:smooth val="0"/>
          <c:extLst>
            <c:ext xmlns:c16="http://schemas.microsoft.com/office/drawing/2014/chart" uri="{C3380CC4-5D6E-409C-BE32-E72D297353CC}">
              <c16:uniqueId val="{00000001-E4CF-4F29-90B3-4CF94D2C00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6"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48290</v>
      </c>
      <c r="AM8" s="51"/>
      <c r="AN8" s="51"/>
      <c r="AO8" s="51"/>
      <c r="AP8" s="51"/>
      <c r="AQ8" s="51"/>
      <c r="AR8" s="51"/>
      <c r="AS8" s="51"/>
      <c r="AT8" s="46">
        <f>データ!T6</f>
        <v>94.19</v>
      </c>
      <c r="AU8" s="46"/>
      <c r="AV8" s="46"/>
      <c r="AW8" s="46"/>
      <c r="AX8" s="46"/>
      <c r="AY8" s="46"/>
      <c r="AZ8" s="46"/>
      <c r="BA8" s="46"/>
      <c r="BB8" s="46">
        <f>データ!U6</f>
        <v>512.69000000000005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48.23</v>
      </c>
      <c r="J10" s="46"/>
      <c r="K10" s="46"/>
      <c r="L10" s="46"/>
      <c r="M10" s="46"/>
      <c r="N10" s="46"/>
      <c r="O10" s="46"/>
      <c r="P10" s="46">
        <f>データ!P6</f>
        <v>5.92</v>
      </c>
      <c r="Q10" s="46"/>
      <c r="R10" s="46"/>
      <c r="S10" s="46"/>
      <c r="T10" s="46"/>
      <c r="U10" s="46"/>
      <c r="V10" s="46"/>
      <c r="W10" s="46" t="str">
        <f>データ!Q6</f>
        <v>-</v>
      </c>
      <c r="X10" s="46"/>
      <c r="Y10" s="46"/>
      <c r="Z10" s="46"/>
      <c r="AA10" s="46"/>
      <c r="AB10" s="46"/>
      <c r="AC10" s="46"/>
      <c r="AD10" s="51">
        <f>データ!R6</f>
        <v>2640</v>
      </c>
      <c r="AE10" s="51"/>
      <c r="AF10" s="51"/>
      <c r="AG10" s="51"/>
      <c r="AH10" s="51"/>
      <c r="AI10" s="51"/>
      <c r="AJ10" s="51"/>
      <c r="AK10" s="2"/>
      <c r="AL10" s="51">
        <f>データ!V6</f>
        <v>2845</v>
      </c>
      <c r="AM10" s="51"/>
      <c r="AN10" s="51"/>
      <c r="AO10" s="51"/>
      <c r="AP10" s="51"/>
      <c r="AQ10" s="51"/>
      <c r="AR10" s="51"/>
      <c r="AS10" s="51"/>
      <c r="AT10" s="46">
        <f>データ!W6</f>
        <v>0.56000000000000005</v>
      </c>
      <c r="AU10" s="46"/>
      <c r="AV10" s="46"/>
      <c r="AW10" s="46"/>
      <c r="AX10" s="46"/>
      <c r="AY10" s="46"/>
      <c r="AZ10" s="46"/>
      <c r="BA10" s="46"/>
      <c r="BB10" s="46">
        <f>データ!X6</f>
        <v>5080.3599999999997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g6xU3sdQ/YiWZuh6fPFsita/J0ToU2AnBIr5XAMS1C8L0t5E1HURRRN4bmySbw6AcKR8hk+Qw2MDqQ8ldd/6OQ==" saltValue="Rd/DqNwUiZw9XTNDTeir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222241</v>
      </c>
      <c r="D6" s="33">
        <f t="shared" si="3"/>
        <v>46</v>
      </c>
      <c r="E6" s="33">
        <f t="shared" si="3"/>
        <v>17</v>
      </c>
      <c r="F6" s="33">
        <f t="shared" si="3"/>
        <v>4</v>
      </c>
      <c r="G6" s="33">
        <f t="shared" si="3"/>
        <v>0</v>
      </c>
      <c r="H6" s="33" t="str">
        <f t="shared" si="3"/>
        <v>静岡県　菊川市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48.23</v>
      </c>
      <c r="P6" s="34">
        <f t="shared" si="3"/>
        <v>5.92</v>
      </c>
      <c r="Q6" s="34" t="str">
        <f t="shared" si="3"/>
        <v>-</v>
      </c>
      <c r="R6" s="34">
        <f t="shared" si="3"/>
        <v>2640</v>
      </c>
      <c r="S6" s="34">
        <f t="shared" si="3"/>
        <v>48290</v>
      </c>
      <c r="T6" s="34">
        <f t="shared" si="3"/>
        <v>94.19</v>
      </c>
      <c r="U6" s="34">
        <f t="shared" si="3"/>
        <v>512.69000000000005</v>
      </c>
      <c r="V6" s="34">
        <f t="shared" si="3"/>
        <v>2845</v>
      </c>
      <c r="W6" s="34">
        <f t="shared" si="3"/>
        <v>0.56000000000000005</v>
      </c>
      <c r="X6" s="34">
        <f t="shared" si="3"/>
        <v>5080.3599999999997</v>
      </c>
      <c r="Y6" s="35" t="str">
        <f>IF(Y7="",NA(),Y7)</f>
        <v>-</v>
      </c>
      <c r="Z6" s="35" t="str">
        <f t="shared" ref="Z6:AH6" si="4">IF(Z7="",NA(),Z7)</f>
        <v>-</v>
      </c>
      <c r="AA6" s="35">
        <f t="shared" si="4"/>
        <v>98</v>
      </c>
      <c r="AB6" s="35">
        <f t="shared" si="4"/>
        <v>161.44</v>
      </c>
      <c r="AC6" s="35">
        <f t="shared" si="4"/>
        <v>88.49</v>
      </c>
      <c r="AD6" s="35" t="str">
        <f t="shared" si="4"/>
        <v>-</v>
      </c>
      <c r="AE6" s="35" t="str">
        <f t="shared" si="4"/>
        <v>-</v>
      </c>
      <c r="AF6" s="35">
        <f t="shared" si="4"/>
        <v>98.03</v>
      </c>
      <c r="AG6" s="35">
        <f t="shared" si="4"/>
        <v>102.73</v>
      </c>
      <c r="AH6" s="35">
        <f t="shared" si="4"/>
        <v>105.78</v>
      </c>
      <c r="AI6" s="34" t="str">
        <f>IF(AI7="","",IF(AI7="-","【-】","【"&amp;SUBSTITUTE(TEXT(AI7,"#,##0.00"),"-","△")&amp;"】"))</f>
        <v>【104.83】</v>
      </c>
      <c r="AJ6" s="35" t="str">
        <f>IF(AJ7="",NA(),AJ7)</f>
        <v>-</v>
      </c>
      <c r="AK6" s="35" t="str">
        <f t="shared" ref="AK6:AS6" si="5">IF(AK7="",NA(),AK7)</f>
        <v>-</v>
      </c>
      <c r="AL6" s="35">
        <f t="shared" si="5"/>
        <v>12.45</v>
      </c>
      <c r="AM6" s="35">
        <f t="shared" si="5"/>
        <v>8.6999999999999993</v>
      </c>
      <c r="AN6" s="35">
        <f t="shared" si="5"/>
        <v>45.06</v>
      </c>
      <c r="AO6" s="35" t="str">
        <f t="shared" si="5"/>
        <v>-</v>
      </c>
      <c r="AP6" s="35" t="str">
        <f t="shared" si="5"/>
        <v>-</v>
      </c>
      <c r="AQ6" s="35">
        <f t="shared" si="5"/>
        <v>179.15</v>
      </c>
      <c r="AR6" s="35">
        <f t="shared" si="5"/>
        <v>94.97</v>
      </c>
      <c r="AS6" s="35">
        <f t="shared" si="5"/>
        <v>63.96</v>
      </c>
      <c r="AT6" s="34" t="str">
        <f>IF(AT7="","",IF(AT7="-","【-】","【"&amp;SUBSTITUTE(TEXT(AT7,"#,##0.00"),"-","△")&amp;"】"))</f>
        <v>【61.55】</v>
      </c>
      <c r="AU6" s="35" t="str">
        <f>IF(AU7="",NA(),AU7)</f>
        <v>-</v>
      </c>
      <c r="AV6" s="35" t="str">
        <f t="shared" ref="AV6:BD6" si="6">IF(AV7="",NA(),AV7)</f>
        <v>-</v>
      </c>
      <c r="AW6" s="35">
        <f t="shared" si="6"/>
        <v>62.47</v>
      </c>
      <c r="AX6" s="35">
        <f t="shared" si="6"/>
        <v>68.739999999999995</v>
      </c>
      <c r="AY6" s="35">
        <f t="shared" si="6"/>
        <v>116.99</v>
      </c>
      <c r="AZ6" s="35" t="str">
        <f t="shared" si="6"/>
        <v>-</v>
      </c>
      <c r="BA6" s="35" t="str">
        <f t="shared" si="6"/>
        <v>-</v>
      </c>
      <c r="BB6" s="35">
        <f t="shared" si="6"/>
        <v>131.47999999999999</v>
      </c>
      <c r="BC6" s="35">
        <f t="shared" si="6"/>
        <v>47.72</v>
      </c>
      <c r="BD6" s="35">
        <f t="shared" si="6"/>
        <v>44.24</v>
      </c>
      <c r="BE6" s="34" t="str">
        <f>IF(BE7="","",IF(BE7="-","【-】","【"&amp;SUBSTITUTE(TEXT(BE7,"#,##0.00"),"-","△")&amp;"】"))</f>
        <v>【45.34】</v>
      </c>
      <c r="BF6" s="35" t="str">
        <f>IF(BF7="",NA(),BF7)</f>
        <v>-</v>
      </c>
      <c r="BG6" s="35" t="str">
        <f t="shared" ref="BG6:BO6" si="7">IF(BG7="",NA(),BG7)</f>
        <v>-</v>
      </c>
      <c r="BH6" s="35">
        <f t="shared" si="7"/>
        <v>783.08</v>
      </c>
      <c r="BI6" s="34">
        <f t="shared" si="7"/>
        <v>0</v>
      </c>
      <c r="BJ6" s="35">
        <f t="shared" si="7"/>
        <v>1118.82</v>
      </c>
      <c r="BK6" s="35" t="str">
        <f t="shared" si="7"/>
        <v>-</v>
      </c>
      <c r="BL6" s="35" t="str">
        <f t="shared" si="7"/>
        <v>-</v>
      </c>
      <c r="BM6" s="35">
        <f t="shared" si="7"/>
        <v>1269.1500000000001</v>
      </c>
      <c r="BN6" s="35">
        <f t="shared" si="7"/>
        <v>1206.79</v>
      </c>
      <c r="BO6" s="35">
        <f t="shared" si="7"/>
        <v>1258.43</v>
      </c>
      <c r="BP6" s="34" t="str">
        <f>IF(BP7="","",IF(BP7="-","【-】","【"&amp;SUBSTITUTE(TEXT(BP7,"#,##0.00"),"-","△")&amp;"】"))</f>
        <v>【1,260.21】</v>
      </c>
      <c r="BQ6" s="35" t="str">
        <f>IF(BQ7="",NA(),BQ7)</f>
        <v>-</v>
      </c>
      <c r="BR6" s="35" t="str">
        <f t="shared" ref="BR6:BZ6" si="8">IF(BR7="",NA(),BR7)</f>
        <v>-</v>
      </c>
      <c r="BS6" s="35">
        <f t="shared" si="8"/>
        <v>45.28</v>
      </c>
      <c r="BT6" s="35">
        <f t="shared" si="8"/>
        <v>75.09</v>
      </c>
      <c r="BU6" s="35">
        <f t="shared" si="8"/>
        <v>83.92</v>
      </c>
      <c r="BV6" s="35" t="str">
        <f t="shared" si="8"/>
        <v>-</v>
      </c>
      <c r="BW6" s="35" t="str">
        <f t="shared" si="8"/>
        <v>-</v>
      </c>
      <c r="BX6" s="35">
        <f t="shared" si="8"/>
        <v>63.97</v>
      </c>
      <c r="BY6" s="35">
        <f t="shared" si="8"/>
        <v>71.84</v>
      </c>
      <c r="BZ6" s="35">
        <f t="shared" si="8"/>
        <v>73.36</v>
      </c>
      <c r="CA6" s="34" t="str">
        <f>IF(CA7="","",IF(CA7="-","【-】","【"&amp;SUBSTITUTE(TEXT(CA7,"#,##0.00"),"-","△")&amp;"】"))</f>
        <v>【75.29】</v>
      </c>
      <c r="CB6" s="35" t="str">
        <f>IF(CB7="",NA(),CB7)</f>
        <v>-</v>
      </c>
      <c r="CC6" s="35" t="str">
        <f t="shared" ref="CC6:CK6" si="9">IF(CC7="",NA(),CC7)</f>
        <v>-</v>
      </c>
      <c r="CD6" s="35">
        <f t="shared" si="9"/>
        <v>286.12</v>
      </c>
      <c r="CE6" s="35">
        <f t="shared" si="9"/>
        <v>167.91</v>
      </c>
      <c r="CF6" s="35">
        <f t="shared" si="9"/>
        <v>150</v>
      </c>
      <c r="CG6" s="35" t="str">
        <f t="shared" si="9"/>
        <v>-</v>
      </c>
      <c r="CH6" s="35" t="str">
        <f t="shared" si="9"/>
        <v>-</v>
      </c>
      <c r="CI6" s="35">
        <f t="shared" si="9"/>
        <v>256.82</v>
      </c>
      <c r="CJ6" s="35">
        <f t="shared" si="9"/>
        <v>228.47</v>
      </c>
      <c r="CK6" s="35">
        <f t="shared" si="9"/>
        <v>224.88</v>
      </c>
      <c r="CL6" s="34" t="str">
        <f>IF(CL7="","",IF(CL7="-","【-】","【"&amp;SUBSTITUTE(TEXT(CL7,"#,##0.00"),"-","△")&amp;"】"))</f>
        <v>【215.41】</v>
      </c>
      <c r="CM6" s="35" t="str">
        <f>IF(CM7="",NA(),CM7)</f>
        <v>-</v>
      </c>
      <c r="CN6" s="35" t="str">
        <f t="shared" ref="CN6:CV6" si="10">IF(CN7="",NA(),CN7)</f>
        <v>-</v>
      </c>
      <c r="CO6" s="35" t="str">
        <f t="shared" si="10"/>
        <v>-</v>
      </c>
      <c r="CP6" s="34">
        <f t="shared" si="10"/>
        <v>0</v>
      </c>
      <c r="CQ6" s="35">
        <f t="shared" si="10"/>
        <v>8.26</v>
      </c>
      <c r="CR6" s="35" t="str">
        <f t="shared" si="10"/>
        <v>-</v>
      </c>
      <c r="CS6" s="35" t="str">
        <f t="shared" si="10"/>
        <v>-</v>
      </c>
      <c r="CT6" s="35">
        <f t="shared" si="10"/>
        <v>37.46</v>
      </c>
      <c r="CU6" s="35">
        <f t="shared" si="10"/>
        <v>42.47</v>
      </c>
      <c r="CV6" s="35">
        <f t="shared" si="10"/>
        <v>42.4</v>
      </c>
      <c r="CW6" s="34" t="str">
        <f>IF(CW7="","",IF(CW7="-","【-】","【"&amp;SUBSTITUTE(TEXT(CW7,"#,##0.00"),"-","△")&amp;"】"))</f>
        <v>【42.90】</v>
      </c>
      <c r="CX6" s="35" t="str">
        <f>IF(CX7="",NA(),CX7)</f>
        <v>-</v>
      </c>
      <c r="CY6" s="35" t="str">
        <f t="shared" ref="CY6:DG6" si="11">IF(CY7="",NA(),CY7)</f>
        <v>-</v>
      </c>
      <c r="CZ6" s="35">
        <f t="shared" si="11"/>
        <v>93.86</v>
      </c>
      <c r="DA6" s="35">
        <f t="shared" si="11"/>
        <v>91.65</v>
      </c>
      <c r="DB6" s="35">
        <f t="shared" si="11"/>
        <v>92.76</v>
      </c>
      <c r="DC6" s="35" t="str">
        <f t="shared" si="11"/>
        <v>-</v>
      </c>
      <c r="DD6" s="35" t="str">
        <f t="shared" si="11"/>
        <v>-</v>
      </c>
      <c r="DE6" s="35">
        <f t="shared" si="11"/>
        <v>67.459999999999994</v>
      </c>
      <c r="DF6" s="35">
        <f t="shared" si="11"/>
        <v>83.75</v>
      </c>
      <c r="DG6" s="35">
        <f t="shared" si="11"/>
        <v>84.19</v>
      </c>
      <c r="DH6" s="34" t="str">
        <f>IF(DH7="","",IF(DH7="-","【-】","【"&amp;SUBSTITUTE(TEXT(DH7,"#,##0.00"),"-","△")&amp;"】"))</f>
        <v>【84.75】</v>
      </c>
      <c r="DI6" s="35" t="str">
        <f>IF(DI7="",NA(),DI7)</f>
        <v>-</v>
      </c>
      <c r="DJ6" s="35" t="str">
        <f t="shared" ref="DJ6:DR6" si="12">IF(DJ7="",NA(),DJ7)</f>
        <v>-</v>
      </c>
      <c r="DK6" s="35">
        <f t="shared" si="12"/>
        <v>3.68</v>
      </c>
      <c r="DL6" s="35">
        <f t="shared" si="12"/>
        <v>6.94</v>
      </c>
      <c r="DM6" s="35">
        <f t="shared" si="12"/>
        <v>7.38</v>
      </c>
      <c r="DN6" s="35" t="str">
        <f t="shared" si="12"/>
        <v>-</v>
      </c>
      <c r="DO6" s="35" t="str">
        <f t="shared" si="12"/>
        <v>-</v>
      </c>
      <c r="DP6" s="35">
        <f t="shared" si="12"/>
        <v>15.02</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0.36</v>
      </c>
      <c r="EN6" s="35">
        <f t="shared" si="14"/>
        <v>0.39</v>
      </c>
      <c r="EO6" s="34" t="str">
        <f>IF(EO7="","",IF(EO7="-","【-】","【"&amp;SUBSTITUTE(TEXT(EO7,"#,##0.00"),"-","△")&amp;"】"))</f>
        <v>【0.30】</v>
      </c>
    </row>
    <row r="7" spans="1:148" s="36" customFormat="1" x14ac:dyDescent="0.15">
      <c r="A7" s="28"/>
      <c r="B7" s="37">
        <v>2020</v>
      </c>
      <c r="C7" s="37">
        <v>222241</v>
      </c>
      <c r="D7" s="37">
        <v>46</v>
      </c>
      <c r="E7" s="37">
        <v>17</v>
      </c>
      <c r="F7" s="37">
        <v>4</v>
      </c>
      <c r="G7" s="37">
        <v>0</v>
      </c>
      <c r="H7" s="37" t="s">
        <v>96</v>
      </c>
      <c r="I7" s="37" t="s">
        <v>97</v>
      </c>
      <c r="J7" s="37" t="s">
        <v>98</v>
      </c>
      <c r="K7" s="37" t="s">
        <v>99</v>
      </c>
      <c r="L7" s="37" t="s">
        <v>100</v>
      </c>
      <c r="M7" s="37" t="s">
        <v>101</v>
      </c>
      <c r="N7" s="38" t="s">
        <v>102</v>
      </c>
      <c r="O7" s="38">
        <v>48.23</v>
      </c>
      <c r="P7" s="38">
        <v>5.92</v>
      </c>
      <c r="Q7" s="38" t="s">
        <v>102</v>
      </c>
      <c r="R7" s="38">
        <v>2640</v>
      </c>
      <c r="S7" s="38">
        <v>48290</v>
      </c>
      <c r="T7" s="38">
        <v>94.19</v>
      </c>
      <c r="U7" s="38">
        <v>512.69000000000005</v>
      </c>
      <c r="V7" s="38">
        <v>2845</v>
      </c>
      <c r="W7" s="38">
        <v>0.56000000000000005</v>
      </c>
      <c r="X7" s="38">
        <v>5080.3599999999997</v>
      </c>
      <c r="Y7" s="38" t="s">
        <v>102</v>
      </c>
      <c r="Z7" s="38" t="s">
        <v>102</v>
      </c>
      <c r="AA7" s="38">
        <v>98</v>
      </c>
      <c r="AB7" s="38">
        <v>161.44</v>
      </c>
      <c r="AC7" s="38">
        <v>88.49</v>
      </c>
      <c r="AD7" s="38" t="s">
        <v>102</v>
      </c>
      <c r="AE7" s="38" t="s">
        <v>102</v>
      </c>
      <c r="AF7" s="38">
        <v>98.03</v>
      </c>
      <c r="AG7" s="38">
        <v>102.73</v>
      </c>
      <c r="AH7" s="38">
        <v>105.78</v>
      </c>
      <c r="AI7" s="38">
        <v>104.83</v>
      </c>
      <c r="AJ7" s="38" t="s">
        <v>102</v>
      </c>
      <c r="AK7" s="38" t="s">
        <v>102</v>
      </c>
      <c r="AL7" s="38">
        <v>12.45</v>
      </c>
      <c r="AM7" s="38">
        <v>8.6999999999999993</v>
      </c>
      <c r="AN7" s="38">
        <v>45.06</v>
      </c>
      <c r="AO7" s="38" t="s">
        <v>102</v>
      </c>
      <c r="AP7" s="38" t="s">
        <v>102</v>
      </c>
      <c r="AQ7" s="38">
        <v>179.15</v>
      </c>
      <c r="AR7" s="38">
        <v>94.97</v>
      </c>
      <c r="AS7" s="38">
        <v>63.96</v>
      </c>
      <c r="AT7" s="38">
        <v>61.55</v>
      </c>
      <c r="AU7" s="38" t="s">
        <v>102</v>
      </c>
      <c r="AV7" s="38" t="s">
        <v>102</v>
      </c>
      <c r="AW7" s="38">
        <v>62.47</v>
      </c>
      <c r="AX7" s="38">
        <v>68.739999999999995</v>
      </c>
      <c r="AY7" s="38">
        <v>116.99</v>
      </c>
      <c r="AZ7" s="38" t="s">
        <v>102</v>
      </c>
      <c r="BA7" s="38" t="s">
        <v>102</v>
      </c>
      <c r="BB7" s="38">
        <v>131.47999999999999</v>
      </c>
      <c r="BC7" s="38">
        <v>47.72</v>
      </c>
      <c r="BD7" s="38">
        <v>44.24</v>
      </c>
      <c r="BE7" s="38">
        <v>45.34</v>
      </c>
      <c r="BF7" s="38" t="s">
        <v>102</v>
      </c>
      <c r="BG7" s="38" t="s">
        <v>102</v>
      </c>
      <c r="BH7" s="38">
        <v>783.08</v>
      </c>
      <c r="BI7" s="38">
        <v>0</v>
      </c>
      <c r="BJ7" s="38">
        <v>1118.82</v>
      </c>
      <c r="BK7" s="38" t="s">
        <v>102</v>
      </c>
      <c r="BL7" s="38" t="s">
        <v>102</v>
      </c>
      <c r="BM7" s="38">
        <v>1269.1500000000001</v>
      </c>
      <c r="BN7" s="38">
        <v>1206.79</v>
      </c>
      <c r="BO7" s="38">
        <v>1258.43</v>
      </c>
      <c r="BP7" s="38">
        <v>1260.21</v>
      </c>
      <c r="BQ7" s="38" t="s">
        <v>102</v>
      </c>
      <c r="BR7" s="38" t="s">
        <v>102</v>
      </c>
      <c r="BS7" s="38">
        <v>45.28</v>
      </c>
      <c r="BT7" s="38">
        <v>75.09</v>
      </c>
      <c r="BU7" s="38">
        <v>83.92</v>
      </c>
      <c r="BV7" s="38" t="s">
        <v>102</v>
      </c>
      <c r="BW7" s="38" t="s">
        <v>102</v>
      </c>
      <c r="BX7" s="38">
        <v>63.97</v>
      </c>
      <c r="BY7" s="38">
        <v>71.84</v>
      </c>
      <c r="BZ7" s="38">
        <v>73.36</v>
      </c>
      <c r="CA7" s="38">
        <v>75.290000000000006</v>
      </c>
      <c r="CB7" s="38" t="s">
        <v>102</v>
      </c>
      <c r="CC7" s="38" t="s">
        <v>102</v>
      </c>
      <c r="CD7" s="38">
        <v>286.12</v>
      </c>
      <c r="CE7" s="38">
        <v>167.91</v>
      </c>
      <c r="CF7" s="38">
        <v>150</v>
      </c>
      <c r="CG7" s="38" t="s">
        <v>102</v>
      </c>
      <c r="CH7" s="38" t="s">
        <v>102</v>
      </c>
      <c r="CI7" s="38">
        <v>256.82</v>
      </c>
      <c r="CJ7" s="38">
        <v>228.47</v>
      </c>
      <c r="CK7" s="38">
        <v>224.88</v>
      </c>
      <c r="CL7" s="38">
        <v>215.41</v>
      </c>
      <c r="CM7" s="38" t="s">
        <v>102</v>
      </c>
      <c r="CN7" s="38" t="s">
        <v>102</v>
      </c>
      <c r="CO7" s="38" t="s">
        <v>102</v>
      </c>
      <c r="CP7" s="38">
        <v>0</v>
      </c>
      <c r="CQ7" s="38">
        <v>8.26</v>
      </c>
      <c r="CR7" s="38" t="s">
        <v>102</v>
      </c>
      <c r="CS7" s="38" t="s">
        <v>102</v>
      </c>
      <c r="CT7" s="38">
        <v>37.46</v>
      </c>
      <c r="CU7" s="38">
        <v>42.47</v>
      </c>
      <c r="CV7" s="38">
        <v>42.4</v>
      </c>
      <c r="CW7" s="38">
        <v>42.9</v>
      </c>
      <c r="CX7" s="38" t="s">
        <v>102</v>
      </c>
      <c r="CY7" s="38" t="s">
        <v>102</v>
      </c>
      <c r="CZ7" s="38">
        <v>93.86</v>
      </c>
      <c r="DA7" s="38">
        <v>91.65</v>
      </c>
      <c r="DB7" s="38">
        <v>92.76</v>
      </c>
      <c r="DC7" s="38" t="s">
        <v>102</v>
      </c>
      <c r="DD7" s="38" t="s">
        <v>102</v>
      </c>
      <c r="DE7" s="38">
        <v>67.459999999999994</v>
      </c>
      <c r="DF7" s="38">
        <v>83.75</v>
      </c>
      <c r="DG7" s="38">
        <v>84.19</v>
      </c>
      <c r="DH7" s="38">
        <v>84.75</v>
      </c>
      <c r="DI7" s="38" t="s">
        <v>102</v>
      </c>
      <c r="DJ7" s="38" t="s">
        <v>102</v>
      </c>
      <c r="DK7" s="38">
        <v>3.68</v>
      </c>
      <c r="DL7" s="38">
        <v>6.94</v>
      </c>
      <c r="DM7" s="38">
        <v>7.38</v>
      </c>
      <c r="DN7" s="38" t="s">
        <v>102</v>
      </c>
      <c r="DO7" s="38" t="s">
        <v>102</v>
      </c>
      <c r="DP7" s="38">
        <v>15.02</v>
      </c>
      <c r="DQ7" s="38">
        <v>24.68</v>
      </c>
      <c r="DR7" s="38">
        <v>21.36</v>
      </c>
      <c r="DS7" s="38">
        <v>23.6</v>
      </c>
      <c r="DT7" s="38" t="s">
        <v>102</v>
      </c>
      <c r="DU7" s="38" t="s">
        <v>102</v>
      </c>
      <c r="DV7" s="38">
        <v>0</v>
      </c>
      <c r="DW7" s="38">
        <v>0</v>
      </c>
      <c r="DX7" s="38">
        <v>0</v>
      </c>
      <c r="DY7" s="38" t="s">
        <v>102</v>
      </c>
      <c r="DZ7" s="38" t="s">
        <v>102</v>
      </c>
      <c r="EA7" s="38">
        <v>0</v>
      </c>
      <c r="EB7" s="38">
        <v>8.6199999999999992</v>
      </c>
      <c r="EC7" s="38">
        <v>0.01</v>
      </c>
      <c r="ED7" s="38">
        <v>0.01</v>
      </c>
      <c r="EE7" s="38" t="s">
        <v>102</v>
      </c>
      <c r="EF7" s="38" t="s">
        <v>102</v>
      </c>
      <c r="EG7" s="38">
        <v>0</v>
      </c>
      <c r="EH7" s="38">
        <v>0</v>
      </c>
      <c r="EI7" s="38">
        <v>0</v>
      </c>
      <c r="EJ7" s="38" t="s">
        <v>102</v>
      </c>
      <c r="EK7" s="38" t="s">
        <v>102</v>
      </c>
      <c r="EL7" s="38">
        <v>0.09</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2022-02-08T05:23:48Z</cp:lastPrinted>
  <dcterms:created xsi:type="dcterms:W3CDTF">2021-12-03T07:24:55Z</dcterms:created>
  <dcterms:modified xsi:type="dcterms:W3CDTF">2022-02-08T05:24:53Z</dcterms:modified>
  <cp:category/>
</cp:coreProperties>
</file>