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j-4001s\UserData\425.下水道課\R３\02.庶務係\03.調査・回答・通知\01.庁舎内\02.企画財政部\01.財政課\【22.1.21〆】公営企業に係る「経営比較分析表」（令和２年度決算）の分析等について\"/>
    </mc:Choice>
  </mc:AlternateContent>
  <xr:revisionPtr revIDLastSave="0" documentId="13_ncr:1_{9E1F9320-FBE8-4785-9EBF-C6BFA216586D}" xr6:coauthVersionLast="36" xr6:coauthVersionMax="36" xr10:uidLastSave="{00000000-0000-0000-0000-000000000000}"/>
  <workbookProtection workbookAlgorithmName="SHA-512" workbookHashValue="4trxNawS860PcyOLESbGoeh7JW22R1JLGUBAnXhbEqCtNC8qvwXPD6nKYPobUgeYwTIN3VmrNeOgDh1OIe/UKQ==" workbookSaltValue="VOMfvLguL4uiXw2BdiP4N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F85" i="4"/>
  <c r="AT10" i="4"/>
  <c r="AL10" i="4"/>
  <c r="I10" i="4"/>
  <c r="B10" i="4"/>
  <c r="BB8" i="4"/>
  <c r="AD8" i="4"/>
  <c r="P8"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<sst xmlns="http://schemas.openxmlformats.org/spreadsheetml/2006/main" count="275" uniqueCount="116">
  <si>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</si>
  <si>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</si>
  <si>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</si>
  <si>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</si>
  <si>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</si>
  <si>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</si>
  <si>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</si>
  <si>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</si>
  <si>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</si>
  <si>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</si>
  <si>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</si>
  <si>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</si>
  <si>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</si>
  <si>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</si>
  <si>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</si>
  <si>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</si>
  <si>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</si>
  <si>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</si>
  <si>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</si>
  <si>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</si>
  <si>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</si>
  <si>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</si>
  <si>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</si>
  <si>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</si>
  <si>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</si>
  <si>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</si>
  <si>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</si>
  <si>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</si>
  <si>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</si>
  <si>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</si>
  <si>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</si>
  <si>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</si>
  <si>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</si>
  <si>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</si>
  <si>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</si>
  <si>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</si>
  <si>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</si>
  <si>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</si>
  <si>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</si>
  <si>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</si>
  <si>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</si>
  <si>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</si>
  <si>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</si>
  <si>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</si>
  <si>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</si>
  <si>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</si>
  <si>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</si>
  <si>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</si>
  <si>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</si>
  <si>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</si>
  <si>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</si>
  <si>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</si>
  <si>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</si>
  <si>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</si>
  <si>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</si>
  <si>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</si>
  <si>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</si>
  <si>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</si>
  <si>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</si>
  <si>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</si>
  <si>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</si>
  <si>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</si>
  <si>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</si>
  <si>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</si>
  <si>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</si>
  <si>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</si>
  <si>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</si>
  <si>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</si>
  <si>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</si>
  <si>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</si>
  <si>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</si>
  <si>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</si>
  <si>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</si>
  <si>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</si>
  <si>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</si>
  <si>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</si>
  <si>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</si>
  <si>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</si>
  <si>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</si>
  <si>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</si>
  <si>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</si>
  <si>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</si>
  <si>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</si>
  <si>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</si>
  <si>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</si>
  <si>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</si>
  <si>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</si>
  <si>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</si>
  <si>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</si>
  <si>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</si>
  <si>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</si>
  <si>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</si>
  <si>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</si>
  <si>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</si>
  <si>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</si>
  <si>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</si>
  <si>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菊川市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</si>
  <si>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</si>
  <si>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</si>
  <si>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</si>
  <si>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</si>
  <si>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</si>
  <si>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</si>
  <si>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</si>
  <si>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</si>
  <si>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</si>
  <si>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</si>
  <si>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</si>
  <si>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</si>
  <si>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</si>
  <si>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</si>
  <si>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</si>
  <si>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</si>
  <si>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市の下水道事業は平成17年３月31日から供用を開始した、比較的新しい施設である。そのため、有形固定資産は耐用年数に満たないものがほとんどであるため、①有形固定資産減価償却率は類似団体平均値と比較すると低い数値となっている。
　ストックマネジメント計画に基づき、長期的な施設状況を予測しながら、点検、調査、修繕及び改築を計画的に行っていく必要がある。</t>
    <rPh sb="0" eb="2">
      <t>トウシ</t>
    </rPh>
    <rPh sb="3" eb="6">
      <t>ゲスイドウ</t>
    </rPh>
    <rPh sb="6" eb="8">
      <t>ジギョウ</t>
    </rPh>
    <rPh sb="9" eb="11">
      <t>ヘイセイ</t>
    </rPh>
    <rPh sb="13" eb="14">
      <t>ネン</t>
    </rPh>
    <rPh sb="15" eb="16">
      <t>ガツ</t>
    </rPh>
    <rPh sb="18" eb="19">
      <t>ニチ</t>
    </rPh>
    <rPh sb="21" eb="23">
      <t>キョウヨウ</t>
    </rPh>
    <rPh sb="24" eb="26">
      <t>カイシ</t>
    </rPh>
    <rPh sb="29" eb="32">
      <t>ヒカクテキ</t>
    </rPh>
    <rPh sb="32" eb="33">
      <t>アタラ</t>
    </rPh>
    <rPh sb="35" eb="37">
      <t>シセツ</t>
    </rPh>
    <rPh sb="46" eb="48">
      <t>ユウケイ</t>
    </rPh>
    <rPh sb="48" eb="52">
      <t>コテイシサン</t>
    </rPh>
    <rPh sb="53" eb="55">
      <t>タイヨウ</t>
    </rPh>
    <rPh sb="55" eb="57">
      <t>ネンスウ</t>
    </rPh>
    <rPh sb="58" eb="59">
      <t>ミ</t>
    </rPh>
    <rPh sb="76" eb="82">
      <t>ユウケイコテイシサン</t>
    </rPh>
    <phoneticPr fontId="4"/>
  </si>
  <si>
    <t>　公共下水道事業は令和５年度までは処理区域が拡大する見込みである。しかしながら、経費回収率は85％程度と低く、一般会計からの繰入に依存していること加え、累積欠損金比率も悪化している。営業収益は着実に増加しているため、引き続き、管渠整備と併せて早期の接続促進を図り、使用料の改定を行い、営業収益を増加させることが急務である。</t>
    <rPh sb="1" eb="3">
      <t>コウキョウ</t>
    </rPh>
    <rPh sb="3" eb="6">
      <t>ゲスイドウ</t>
    </rPh>
    <rPh sb="6" eb="8">
      <t>ジギョウ</t>
    </rPh>
    <rPh sb="9" eb="11">
      <t>レイワ</t>
    </rPh>
    <rPh sb="12" eb="14">
      <t>ネンド</t>
    </rPh>
    <rPh sb="17" eb="21">
      <t>ショリクイキ</t>
    </rPh>
    <rPh sb="22" eb="24">
      <t>カクダイ</t>
    </rPh>
    <rPh sb="26" eb="28">
      <t>ミコ</t>
    </rPh>
    <rPh sb="40" eb="42">
      <t>ケイヒ</t>
    </rPh>
    <rPh sb="42" eb="45">
      <t>カイシュウリツ</t>
    </rPh>
    <rPh sb="49" eb="51">
      <t>テイド</t>
    </rPh>
    <rPh sb="52" eb="53">
      <t>ヒク</t>
    </rPh>
    <rPh sb="55" eb="59">
      <t>イッパンカイケイ</t>
    </rPh>
    <rPh sb="62" eb="64">
      <t>クリイレ</t>
    </rPh>
    <rPh sb="65" eb="67">
      <t>イゾン</t>
    </rPh>
    <rPh sb="73" eb="74">
      <t>クワ</t>
    </rPh>
    <rPh sb="76" eb="78">
      <t>ルイセキ</t>
    </rPh>
    <rPh sb="78" eb="81">
      <t>ケッソンキン</t>
    </rPh>
    <rPh sb="81" eb="83">
      <t>ヒリツ</t>
    </rPh>
    <rPh sb="84" eb="86">
      <t>アッカ</t>
    </rPh>
    <rPh sb="91" eb="95">
      <t>エイギョウシュウエキ</t>
    </rPh>
    <rPh sb="96" eb="98">
      <t>チャクジツ</t>
    </rPh>
    <rPh sb="99" eb="101">
      <t>ゾウカ</t>
    </rPh>
    <rPh sb="108" eb="109">
      <t>ヒ</t>
    </rPh>
    <rPh sb="110" eb="111">
      <t>ツヅ</t>
    </rPh>
    <rPh sb="113" eb="115">
      <t>カンキョ</t>
    </rPh>
    <rPh sb="115" eb="117">
      <t>セイビ</t>
    </rPh>
    <rPh sb="118" eb="119">
      <t>アワ</t>
    </rPh>
    <rPh sb="121" eb="123">
      <t>ソウキ</t>
    </rPh>
    <rPh sb="124" eb="126">
      <t>セツゾク</t>
    </rPh>
    <rPh sb="126" eb="128">
      <t>ソクシン</t>
    </rPh>
    <rPh sb="129" eb="130">
      <t>ハカ</t>
    </rPh>
    <rPh sb="132" eb="135">
      <t>シヨウリョウ</t>
    </rPh>
    <rPh sb="136" eb="138">
      <t>カイテイ</t>
    </rPh>
    <rPh sb="139" eb="140">
      <t>オコナ</t>
    </rPh>
    <rPh sb="142" eb="146">
      <t>エイギョウシュウエキ</t>
    </rPh>
    <rPh sb="147" eb="149">
      <t>ゾウカ</t>
    </rPh>
    <rPh sb="155" eb="157">
      <t>キュウム</t>
    </rPh>
    <phoneticPr fontId="4"/>
  </si>
  <si>
    <t>当市の下水道事業は公共下水道及び特定環境保全公共下水道の２事業で構成され、平成30年４月１日から、地方公営企業法の財務規定を適用する企業会計へ移行した。
　①経常収支比率が改善した要因は主に営業外収益のうち、一般会計からの補助金が前年度比約4,200万円増加したことに加え、長期前受金戻入益が約2,600万円増加したことである。使用料収入についても約470万増加していることから、引き続き、管渠整備と併せて早期接続の呼びかけを徹底し、有収水量を増加させ、改善を図る必要がある。
　②令和２年度においては、固定資産の除却があったことから、資産減耗費が発生し、損失を計上したため、累積欠損金比率の数値が悪化した。
　③流動比率に関しては、現金及び預金が前年対比約3,900万増加したことにより改善が見られるが、依然100％未満の数値となっている。将来的に使用料改定を２回行う予定であり、使用料収益の増加による経営改善を図っていく。
　④企業債残高対事業規模比率は前年度分析において平成30年度、令和元年度の比率をそれぞれ1,736％、1,761％と修正した。令和２年度においては1,725.7％となっており改善が見られるが、類似団体と比較し、高い水準となっているため使用料単価を適正なものに改定する必要がある。
　⑤経費回収率は平成30年度及び令和元年度の比率について、分流式下水道に要する経費の算定に誤りがあったため、次のように修正する。
H30：73.62％　R1：81.03％
令和２年度においても、依然100％を割りこむ数値であり、使用料収入で賄いきれない分について、一般会計からの経営支援として繰入金を充当している。営業収益の不足が原因であるため、接続促進や適正な使用料を設定する必要がある。
　⑥汚水処理原価は平成30年度及び令和元年度の数値において、分流式下水道に要する経費の算定に誤りがあったため、次のように修正する。
H30：184.16円、R1：158.53円
　令和２年度において減少したのは、汚水維持管理費に充当した国庫補助金がなかったことが要因として挙げられる。
　⑦施設利用率は前年度修正数値39.07％、令和２年度の数値は39.05％である。現在、管渠整備中であることから、整備完了に伴い接続率が上昇すれば比率は向上していくものと考えられる。
　⑧水洗化率について処理区域内人口の増加に伴う水洗化率向上の取組を引き続き行い、水質保全に努めていく。</t>
    <rPh sb="0" eb="2">
      <t>トウシ</t>
    </rPh>
    <rPh sb="3" eb="6">
      <t>ゲスイドウ</t>
    </rPh>
    <rPh sb="6" eb="8">
      <t>ジギョウ</t>
    </rPh>
    <rPh sb="9" eb="11">
      <t>コウキョウ</t>
    </rPh>
    <rPh sb="11" eb="14">
      <t>ゲスイドウ</t>
    </rPh>
    <rPh sb="14" eb="15">
      <t>オヨ</t>
    </rPh>
    <rPh sb="16" eb="18">
      <t>トクテイ</t>
    </rPh>
    <rPh sb="18" eb="22">
      <t>カンキョウホゼン</t>
    </rPh>
    <rPh sb="22" eb="24">
      <t>コウキョウ</t>
    </rPh>
    <rPh sb="24" eb="27">
      <t>ゲスイドウ</t>
    </rPh>
    <rPh sb="29" eb="31">
      <t>ジギョウ</t>
    </rPh>
    <rPh sb="32" eb="34">
      <t>コウセイ</t>
    </rPh>
    <rPh sb="37" eb="39">
      <t>ヘイセイ</t>
    </rPh>
    <rPh sb="41" eb="42">
      <t>ネン</t>
    </rPh>
    <rPh sb="43" eb="44">
      <t>ガツ</t>
    </rPh>
    <rPh sb="45" eb="46">
      <t>ニチ</t>
    </rPh>
    <rPh sb="49" eb="51">
      <t>チホウ</t>
    </rPh>
    <rPh sb="51" eb="56">
      <t>コウエイキギョウホウ</t>
    </rPh>
    <rPh sb="57" eb="59">
      <t>ザイム</t>
    </rPh>
    <rPh sb="59" eb="61">
      <t>キテイ</t>
    </rPh>
    <rPh sb="62" eb="64">
      <t>テキヨウ</t>
    </rPh>
    <rPh sb="66" eb="70">
      <t>キギョウカイケイ</t>
    </rPh>
    <rPh sb="71" eb="73">
      <t>イコウ</t>
    </rPh>
    <rPh sb="79" eb="81">
      <t>ケイジョウ</t>
    </rPh>
    <rPh sb="81" eb="85">
      <t>シュウシヒリツ</t>
    </rPh>
    <rPh sb="86" eb="88">
      <t>カイゼン</t>
    </rPh>
    <rPh sb="90" eb="92">
      <t>ヨウイン</t>
    </rPh>
    <rPh sb="93" eb="94">
      <t>オモ</t>
    </rPh>
    <rPh sb="95" eb="98">
      <t>エイギョウガイ</t>
    </rPh>
    <rPh sb="98" eb="100">
      <t>シュウエキ</t>
    </rPh>
    <rPh sb="104" eb="108">
      <t>イッパンカイケイ</t>
    </rPh>
    <rPh sb="111" eb="114">
      <t>ホジョキン</t>
    </rPh>
    <rPh sb="115" eb="118">
      <t>ゼンネンド</t>
    </rPh>
    <rPh sb="118" eb="119">
      <t>ヒ</t>
    </rPh>
    <rPh sb="119" eb="120">
      <t>ヤク</t>
    </rPh>
    <rPh sb="125" eb="126">
      <t>マン</t>
    </rPh>
    <rPh sb="126" eb="127">
      <t>エン</t>
    </rPh>
    <rPh sb="127" eb="129">
      <t>ゾウカ</t>
    </rPh>
    <rPh sb="134" eb="135">
      <t>クワ</t>
    </rPh>
    <rPh sb="137" eb="139">
      <t>チョウキ</t>
    </rPh>
    <rPh sb="139" eb="142">
      <t>マエウケキン</t>
    </rPh>
    <rPh sb="142" eb="145">
      <t>レイニュウエキ</t>
    </rPh>
    <rPh sb="146" eb="147">
      <t>ヤク</t>
    </rPh>
    <rPh sb="152" eb="154">
      <t>マンエン</t>
    </rPh>
    <rPh sb="154" eb="156">
      <t>ゾウカ</t>
    </rPh>
    <rPh sb="164" eb="167">
      <t>シヨウリョウ</t>
    </rPh>
    <rPh sb="167" eb="169">
      <t>シュウニュウ</t>
    </rPh>
    <rPh sb="174" eb="175">
      <t>ヤク</t>
    </rPh>
    <rPh sb="178" eb="179">
      <t>マン</t>
    </rPh>
    <rPh sb="179" eb="181">
      <t>ゾウカ</t>
    </rPh>
    <rPh sb="190" eb="191">
      <t>ヒ</t>
    </rPh>
    <rPh sb="192" eb="193">
      <t>ツヅ</t>
    </rPh>
    <rPh sb="195" eb="197">
      <t>カンキョ</t>
    </rPh>
    <rPh sb="197" eb="199">
      <t>セイビ</t>
    </rPh>
    <rPh sb="200" eb="201">
      <t>アワ</t>
    </rPh>
    <rPh sb="203" eb="205">
      <t>ソウキ</t>
    </rPh>
    <rPh sb="205" eb="207">
      <t>セツゾク</t>
    </rPh>
    <rPh sb="208" eb="209">
      <t>ヨ</t>
    </rPh>
    <rPh sb="213" eb="215">
      <t>テッテイ</t>
    </rPh>
    <rPh sb="217" eb="221">
      <t>ユウシュウスイリョウ</t>
    </rPh>
    <rPh sb="222" eb="224">
      <t>ゾウカ</t>
    </rPh>
    <rPh sb="227" eb="229">
      <t>カイゼン</t>
    </rPh>
    <rPh sb="230" eb="231">
      <t>ハカ</t>
    </rPh>
    <rPh sb="232" eb="234">
      <t>ヒツヨウ</t>
    </rPh>
    <rPh sb="241" eb="243">
      <t>レイワ</t>
    </rPh>
    <rPh sb="244" eb="246">
      <t>ネンド</t>
    </rPh>
    <rPh sb="252" eb="256">
      <t>コテイシサン</t>
    </rPh>
    <rPh sb="257" eb="259">
      <t>ジョキャク</t>
    </rPh>
    <rPh sb="391" eb="394">
      <t>シヨウリョウ</t>
    </rPh>
    <rPh sb="394" eb="396">
      <t>シュウエキ</t>
    </rPh>
    <rPh sb="397" eb="399">
      <t>ゾウカ</t>
    </rPh>
    <rPh sb="402" eb="404">
      <t>ケイエイ</t>
    </rPh>
    <rPh sb="404" eb="406">
      <t>カイゼン</t>
    </rPh>
    <rPh sb="407" eb="408">
      <t>ハカ</t>
    </rPh>
    <rPh sb="416" eb="419">
      <t>キギョウサイ</t>
    </rPh>
    <rPh sb="419" eb="421">
      <t>ザンダカ</t>
    </rPh>
    <rPh sb="562" eb="564">
      <t>ヘイセイ</t>
    </rPh>
    <rPh sb="566" eb="568">
      <t>ネンド</t>
    </rPh>
    <rPh sb="568" eb="569">
      <t>オヨ</t>
    </rPh>
    <rPh sb="570" eb="572">
      <t>レイワ</t>
    </rPh>
    <rPh sb="572" eb="575">
      <t>ガンネンド</t>
    </rPh>
    <rPh sb="576" eb="578">
      <t>ヒリツ</t>
    </rPh>
    <rPh sb="583" eb="586">
      <t>ブンリュウシキ</t>
    </rPh>
    <rPh sb="586" eb="589">
      <t>ゲスイドウ</t>
    </rPh>
    <rPh sb="590" eb="591">
      <t>ヨウ</t>
    </rPh>
    <rPh sb="593" eb="595">
      <t>ケイヒ</t>
    </rPh>
    <rPh sb="596" eb="598">
      <t>サンテイ</t>
    </rPh>
    <rPh sb="599" eb="600">
      <t>アヤマ</t>
    </rPh>
    <rPh sb="608" eb="609">
      <t>ツギ</t>
    </rPh>
    <rPh sb="613" eb="615">
      <t>シュウセイ</t>
    </rPh>
    <rPh sb="640" eb="642">
      <t>レイワ</t>
    </rPh>
    <rPh sb="643" eb="645">
      <t>ネンド</t>
    </rPh>
    <rPh sb="711" eb="715">
      <t>エイギョウシュウエキ</t>
    </rPh>
    <rPh sb="716" eb="718">
      <t>フソク</t>
    </rPh>
    <rPh sb="719" eb="721">
      <t>ゲンイン</t>
    </rPh>
    <rPh sb="727" eb="729">
      <t>セツゾク</t>
    </rPh>
    <rPh sb="729" eb="731">
      <t>ソクシン</t>
    </rPh>
    <rPh sb="732" eb="734">
      <t>テキセイ</t>
    </rPh>
    <rPh sb="735" eb="738">
      <t>シヨウリョウ</t>
    </rPh>
    <rPh sb="739" eb="741">
      <t>セッテイ</t>
    </rPh>
    <rPh sb="743" eb="745">
      <t>ヒツヨウ</t>
    </rPh>
    <rPh sb="752" eb="754">
      <t>オスイ</t>
    </rPh>
    <rPh sb="754" eb="756">
      <t>ショリ</t>
    </rPh>
    <rPh sb="756" eb="758">
      <t>ゲンカ</t>
    </rPh>
    <rPh sb="759" eb="761">
      <t>ヘイセイ</t>
    </rPh>
    <rPh sb="763" eb="765">
      <t>ネンド</t>
    </rPh>
    <rPh sb="765" eb="766">
      <t>オヨ</t>
    </rPh>
    <rPh sb="767" eb="769">
      <t>レイワ</t>
    </rPh>
    <rPh sb="769" eb="772">
      <t>ガンネンド</t>
    </rPh>
    <rPh sb="773" eb="775">
      <t>スウチ</t>
    </rPh>
    <rPh sb="780" eb="783">
      <t>ブンリュウシキ</t>
    </rPh>
    <rPh sb="783" eb="786">
      <t>ゲスイドウ</t>
    </rPh>
    <rPh sb="787" eb="788">
      <t>ヨウ</t>
    </rPh>
    <rPh sb="790" eb="792">
      <t>ケイヒ</t>
    </rPh>
    <rPh sb="793" eb="795">
      <t>サンテイ</t>
    </rPh>
    <rPh sb="796" eb="797">
      <t>アヤマ</t>
    </rPh>
    <rPh sb="805" eb="806">
      <t>ツギ</t>
    </rPh>
    <rPh sb="810" eb="812">
      <t>シュウセイ</t>
    </rPh>
    <rPh sb="826" eb="827">
      <t>エン</t>
    </rPh>
    <rPh sb="837" eb="838">
      <t>エン</t>
    </rPh>
    <rPh sb="840" eb="842">
      <t>レイワ</t>
    </rPh>
    <rPh sb="843" eb="845">
      <t>ネンド</t>
    </rPh>
    <rPh sb="849" eb="851">
      <t>ゲンショウ</t>
    </rPh>
    <rPh sb="856" eb="863">
      <t>オスイイジカンリヒ</t>
    </rPh>
    <rPh sb="864" eb="866">
      <t>ジュウトウ</t>
    </rPh>
    <rPh sb="868" eb="873">
      <t>コッコホジョキン</t>
    </rPh>
    <rPh sb="881" eb="883">
      <t>ヨウイン</t>
    </rPh>
    <rPh sb="886" eb="887">
      <t>ア</t>
    </rPh>
    <rPh sb="895" eb="897">
      <t>シセツ</t>
    </rPh>
    <rPh sb="897" eb="900">
      <t>リヨウリツ</t>
    </rPh>
    <rPh sb="901" eb="904">
      <t>ゼンネンド</t>
    </rPh>
    <rPh sb="904" eb="906">
      <t>シュウセイ</t>
    </rPh>
    <rPh sb="906" eb="908">
      <t>スウチ</t>
    </rPh>
    <rPh sb="915" eb="917">
      <t>レイワ</t>
    </rPh>
    <rPh sb="918" eb="920">
      <t>ネンド</t>
    </rPh>
    <rPh sb="922" eb="923">
      <t>アタイ</t>
    </rPh>
    <rPh sb="934" eb="936">
      <t>ゲンザイ</t>
    </rPh>
    <rPh sb="937" eb="939">
      <t>カンキョ</t>
    </rPh>
    <rPh sb="939" eb="941">
      <t>セイビ</t>
    </rPh>
    <rPh sb="941" eb="942">
      <t>チュウ</t>
    </rPh>
    <rPh sb="950" eb="952">
      <t>セイビ</t>
    </rPh>
    <rPh sb="952" eb="954">
      <t>カンリョウ</t>
    </rPh>
    <rPh sb="955" eb="956">
      <t>トモナ</t>
    </rPh>
    <rPh sb="957" eb="959">
      <t>セツゾク</t>
    </rPh>
    <rPh sb="959" eb="960">
      <t>リツ</t>
    </rPh>
    <rPh sb="961" eb="963">
      <t>ジョウショウ</t>
    </rPh>
    <rPh sb="966" eb="968">
      <t>ヒリツ</t>
    </rPh>
    <rPh sb="969" eb="971">
      <t>コウジョウ</t>
    </rPh>
    <rPh sb="978" eb="979">
      <t>カンガ</t>
    </rPh>
    <rPh sb="987" eb="990">
      <t>スイセンカ</t>
    </rPh>
    <rPh sb="990" eb="991">
      <t>リツ</t>
    </rPh>
    <rPh sb="995" eb="999">
      <t>ショリクイキ</t>
    </rPh>
    <rPh sb="999" eb="1000">
      <t>ナイ</t>
    </rPh>
    <rPh sb="1000" eb="1002">
      <t>ジンコウ</t>
    </rPh>
    <rPh sb="1003" eb="1005">
      <t>ゾウカ</t>
    </rPh>
    <rPh sb="1006" eb="1007">
      <t>トモナ</t>
    </rPh>
    <rPh sb="1008" eb="1012">
      <t>スイセンカリツ</t>
    </rPh>
    <rPh sb="1012" eb="1014">
      <t>コウジョウ</t>
    </rPh>
    <rPh sb="1015" eb="1017">
      <t>トリクミ</t>
    </rPh>
    <rPh sb="1018" eb="1019">
      <t>ヒ</t>
    </rPh>
    <rPh sb="1020" eb="1021">
      <t>ツヅ</t>
    </rPh>
    <rPh sb="1022" eb="1023">
      <t>オコナ</t>
    </rPh>
    <rPh sb="1025" eb="1027">
      <t>スイシツ</t>
    </rPh>
    <rPh sb="1027" eb="1029">
      <t>ホゼン</t>
    </rPh>
    <rPh sb="1030" eb="10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</si>
</sst>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E1-4790-AD9D-3BDB2BB1D7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0.15</c:v>
                </c:pt>
                <c:pt idx="4">
                  <c:v>1.65</c:v>
                </c:pt>
              </c:numCache>
            </c:numRef>
          </c:val>
          <c:smooth val="0"/>
          <c:extLst>
            <c:ext xmlns:c16="http://schemas.microsoft.com/office/drawing/2014/chart" uri="{C3380CC4-5D6E-409C-BE32-E72D297353CC}">
              <c16:uniqueId val="{00000001-00E1-4790-AD9D-3BDB2BB1D7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35.72</c:v>
                </c:pt>
                <c:pt idx="3" formatCode="#,##0.00;&quot;△&quot;#,##0.00">
                  <c:v>0</c:v>
                </c:pt>
                <c:pt idx="4">
                  <c:v>39.049999999999997</c:v>
                </c:pt>
              </c:numCache>
            </c:numRef>
          </c:val>
          <c:extLst>
            <c:ext xmlns:c16="http://schemas.microsoft.com/office/drawing/2014/chart" uri="{C3380CC4-5D6E-409C-BE32-E72D297353CC}">
              <c16:uniqueId val="{00000000-4E06-4FE2-97FA-FF0E5DA711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45.44</c:v>
                </c:pt>
                <c:pt idx="3">
                  <c:v>50.94</c:v>
                </c:pt>
                <c:pt idx="4">
                  <c:v>50.53</c:v>
                </c:pt>
              </c:numCache>
            </c:numRef>
          </c:val>
          <c:smooth val="0"/>
          <c:extLst>
            <c:ext xmlns:c16="http://schemas.microsoft.com/office/drawing/2014/chart" uri="{C3380CC4-5D6E-409C-BE32-E72D297353CC}">
              <c16:uniqueId val="{00000001-4E06-4FE2-97FA-FF0E5DA711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89.46</c:v>
                </c:pt>
                <c:pt idx="3">
                  <c:v>92.06</c:v>
                </c:pt>
                <c:pt idx="4">
                  <c:v>90.75</c:v>
                </c:pt>
              </c:numCache>
            </c:numRef>
          </c:val>
          <c:extLst>
            <c:ext xmlns:c16="http://schemas.microsoft.com/office/drawing/2014/chart" uri="{C3380CC4-5D6E-409C-BE32-E72D297353CC}">
              <c16:uniqueId val="{00000000-EE4F-464A-BB13-B26741BB3A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65.97</c:v>
                </c:pt>
                <c:pt idx="3">
                  <c:v>82.55</c:v>
                </c:pt>
                <c:pt idx="4">
                  <c:v>82.08</c:v>
                </c:pt>
              </c:numCache>
            </c:numRef>
          </c:val>
          <c:smooth val="0"/>
          <c:extLst>
            <c:ext xmlns:c16="http://schemas.microsoft.com/office/drawing/2014/chart" uri="{C3380CC4-5D6E-409C-BE32-E72D297353CC}">
              <c16:uniqueId val="{00000001-EE4F-464A-BB13-B26741BB3A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100.02</c:v>
                </c:pt>
                <c:pt idx="3">
                  <c:v>86.04</c:v>
                </c:pt>
                <c:pt idx="4">
                  <c:v>94.4</c:v>
                </c:pt>
              </c:numCache>
            </c:numRef>
          </c:val>
          <c:extLst>
            <c:ext xmlns:c16="http://schemas.microsoft.com/office/drawing/2014/chart" uri="{C3380CC4-5D6E-409C-BE32-E72D297353CC}">
              <c16:uniqueId val="{00000000-AAD7-417E-B9A7-4A53DC101D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105.05</c:v>
                </c:pt>
                <c:pt idx="3">
                  <c:v>106.57</c:v>
                </c:pt>
                <c:pt idx="4">
                  <c:v>107.21</c:v>
                </c:pt>
              </c:numCache>
            </c:numRef>
          </c:val>
          <c:smooth val="0"/>
          <c:extLst>
            <c:ext xmlns:c16="http://schemas.microsoft.com/office/drawing/2014/chart" uri="{C3380CC4-5D6E-409C-BE32-E72D297353CC}">
              <c16:uniqueId val="{00000001-AAD7-417E-B9A7-4A53DC101D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3.72</c:v>
                </c:pt>
                <c:pt idx="3">
                  <c:v>6.94</c:v>
                </c:pt>
                <c:pt idx="4">
                  <c:v>10.11</c:v>
                </c:pt>
              </c:numCache>
            </c:numRef>
          </c:val>
          <c:extLst>
            <c:ext xmlns:c16="http://schemas.microsoft.com/office/drawing/2014/chart" uri="{C3380CC4-5D6E-409C-BE32-E72D297353CC}">
              <c16:uniqueId val="{00000000-AD3B-43AF-90AF-B1D89765D5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15.07</c:v>
                </c:pt>
                <c:pt idx="3">
                  <c:v>15.85</c:v>
                </c:pt>
                <c:pt idx="4">
                  <c:v>12.7</c:v>
                </c:pt>
              </c:numCache>
            </c:numRef>
          </c:val>
          <c:smooth val="0"/>
          <c:extLst>
            <c:ext xmlns:c16="http://schemas.microsoft.com/office/drawing/2014/chart" uri="{C3380CC4-5D6E-409C-BE32-E72D297353CC}">
              <c16:uniqueId val="{00000001-AD3B-43AF-90AF-B1D89765D5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E07-497B-988A-1A380468A9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E07-497B-988A-1A380468A9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3.38</c:v>
                </c:pt>
                <c:pt idx="3">
                  <c:v>8.84</c:v>
                </c:pt>
                <c:pt idx="4">
                  <c:v>32.92</c:v>
                </c:pt>
              </c:numCache>
            </c:numRef>
          </c:val>
          <c:extLst>
            <c:ext xmlns:c16="http://schemas.microsoft.com/office/drawing/2014/chart" uri="{C3380CC4-5D6E-409C-BE32-E72D297353CC}">
              <c16:uniqueId val="{00000000-C951-4D36-899E-6E6009B0A2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100.62</c:v>
                </c:pt>
                <c:pt idx="3">
                  <c:v>53.44</c:v>
                </c:pt>
                <c:pt idx="4">
                  <c:v>43.71</c:v>
                </c:pt>
              </c:numCache>
            </c:numRef>
          </c:val>
          <c:smooth val="0"/>
          <c:extLst>
            <c:ext xmlns:c16="http://schemas.microsoft.com/office/drawing/2014/chart" uri="{C3380CC4-5D6E-409C-BE32-E72D297353CC}">
              <c16:uniqueId val="{00000001-C951-4D36-899E-6E6009B0A2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61.68</c:v>
                </c:pt>
                <c:pt idx="3">
                  <c:v>60.42</c:v>
                </c:pt>
                <c:pt idx="4">
                  <c:v>62.5</c:v>
                </c:pt>
              </c:numCache>
            </c:numRef>
          </c:val>
          <c:extLst>
            <c:ext xmlns:c16="http://schemas.microsoft.com/office/drawing/2014/chart" uri="{C3380CC4-5D6E-409C-BE32-E72D297353CC}">
              <c16:uniqueId val="{00000000-9F83-480C-8C67-02EE59CCBF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64.069999999999993</c:v>
                </c:pt>
                <c:pt idx="3">
                  <c:v>47.03</c:v>
                </c:pt>
                <c:pt idx="4">
                  <c:v>40.67</c:v>
                </c:pt>
              </c:numCache>
            </c:numRef>
          </c:val>
          <c:smooth val="0"/>
          <c:extLst>
            <c:ext xmlns:c16="http://schemas.microsoft.com/office/drawing/2014/chart" uri="{C3380CC4-5D6E-409C-BE32-E72D297353CC}">
              <c16:uniqueId val="{00000001-9F83-480C-8C67-02EE59CCBF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478.6</c:v>
                </c:pt>
                <c:pt idx="3" formatCode="#,##0.00;&quot;△&quot;#,##0.00">
                  <c:v>0</c:v>
                </c:pt>
                <c:pt idx="4">
                  <c:v>1725.7</c:v>
                </c:pt>
              </c:numCache>
            </c:numRef>
          </c:val>
          <c:extLst>
            <c:ext xmlns:c16="http://schemas.microsoft.com/office/drawing/2014/chart" uri="{C3380CC4-5D6E-409C-BE32-E72D297353CC}">
              <c16:uniqueId val="{00000000-0498-4BE0-A05A-9FCCACB778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722.53</c:v>
                </c:pt>
                <c:pt idx="3">
                  <c:v>1001.3</c:v>
                </c:pt>
                <c:pt idx="4">
                  <c:v>1050.51</c:v>
                </c:pt>
              </c:numCache>
            </c:numRef>
          </c:val>
          <c:smooth val="0"/>
          <c:extLst>
            <c:ext xmlns:c16="http://schemas.microsoft.com/office/drawing/2014/chart" uri="{C3380CC4-5D6E-409C-BE32-E72D297353CC}">
              <c16:uniqueId val="{00000001-0498-4BE0-A05A-9FCCACB778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45.28</c:v>
                </c:pt>
                <c:pt idx="3">
                  <c:v>39.69</c:v>
                </c:pt>
                <c:pt idx="4">
                  <c:v>85.33</c:v>
                </c:pt>
              </c:numCache>
            </c:numRef>
          </c:val>
          <c:extLst>
            <c:ext xmlns:c16="http://schemas.microsoft.com/office/drawing/2014/chart" uri="{C3380CC4-5D6E-409C-BE32-E72D297353CC}">
              <c16:uniqueId val="{00000000-6707-4CCF-BA6D-FBAAF361F8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74.61</c:v>
                </c:pt>
                <c:pt idx="3">
                  <c:v>81.88</c:v>
                </c:pt>
                <c:pt idx="4">
                  <c:v>82.65</c:v>
                </c:pt>
              </c:numCache>
            </c:numRef>
          </c:val>
          <c:smooth val="0"/>
          <c:extLst>
            <c:ext xmlns:c16="http://schemas.microsoft.com/office/drawing/2014/chart" uri="{C3380CC4-5D6E-409C-BE32-E72D297353CC}">
              <c16:uniqueId val="{00000001-6707-4CCF-BA6D-FBAAF361F8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299.39</c:v>
                </c:pt>
                <c:pt idx="3">
                  <c:v>323.7</c:v>
                </c:pt>
                <c:pt idx="4">
                  <c:v>150</c:v>
                </c:pt>
              </c:numCache>
            </c:numRef>
          </c:val>
          <c:extLst>
            <c:ext xmlns:c16="http://schemas.microsoft.com/office/drawing/2014/chart" uri="{C3380CC4-5D6E-409C-BE32-E72D297353CC}">
              <c16:uniqueId val="{00000000-0E20-41DD-97EC-7593A47163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233.5</c:v>
                </c:pt>
                <c:pt idx="3">
                  <c:v>187.55</c:v>
                </c:pt>
                <c:pt idx="4">
                  <c:v>186.3</c:v>
                </c:pt>
              </c:numCache>
            </c:numRef>
          </c:val>
          <c:smooth val="0"/>
          <c:extLst>
            <c:ext xmlns:c16="http://schemas.microsoft.com/office/drawing/2014/chart" uri="{C3380CC4-5D6E-409C-BE32-E72D297353CC}">
              <c16:uniqueId val="{00000001-0E20-41DD-97EC-7593A47163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48290</v>
      </c>
      <c r="AM8" s="51"/>
      <c r="AN8" s="51"/>
      <c r="AO8" s="51"/>
      <c r="AP8" s="51"/>
      <c r="AQ8" s="51"/>
      <c r="AR8" s="51"/>
      <c r="AS8" s="51"/>
      <c r="AT8" s="46">
        <f>データ!T6</f>
        <v>94.19</v>
      </c>
      <c r="AU8" s="46"/>
      <c r="AV8" s="46"/>
      <c r="AW8" s="46"/>
      <c r="AX8" s="46"/>
      <c r="AY8" s="46"/>
      <c r="AZ8" s="46"/>
      <c r="BA8" s="46"/>
      <c r="BB8" s="46">
        <f>データ!U6</f>
        <v>512.69000000000005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49.93</v>
      </c>
      <c r="J10" s="46"/>
      <c r="K10" s="46"/>
      <c r="L10" s="46"/>
      <c r="M10" s="46"/>
      <c r="N10" s="46"/>
      <c r="O10" s="46"/>
      <c r="P10" s="46">
        <f>データ!P6</f>
        <v>22.03</v>
      </c>
      <c r="Q10" s="46"/>
      <c r="R10" s="46"/>
      <c r="S10" s="46"/>
      <c r="T10" s="46"/>
      <c r="U10" s="46"/>
      <c r="V10" s="46"/>
      <c r="W10" s="46">
        <f>データ!Q6</f>
        <v>75.73</v>
      </c>
      <c r="X10" s="46"/>
      <c r="Y10" s="46"/>
      <c r="Z10" s="46"/>
      <c r="AA10" s="46"/>
      <c r="AB10" s="46"/>
      <c r="AC10" s="46"/>
      <c r="AD10" s="51">
        <f>データ!R6</f>
        <v>2640</v>
      </c>
      <c r="AE10" s="51"/>
      <c r="AF10" s="51"/>
      <c r="AG10" s="51"/>
      <c r="AH10" s="51"/>
      <c r="AI10" s="51"/>
      <c r="AJ10" s="51"/>
      <c r="AK10" s="2"/>
      <c r="AL10" s="51">
        <f>データ!V6</f>
        <v>10590</v>
      </c>
      <c r="AM10" s="51"/>
      <c r="AN10" s="51"/>
      <c r="AO10" s="51"/>
      <c r="AP10" s="51"/>
      <c r="AQ10" s="51"/>
      <c r="AR10" s="51"/>
      <c r="AS10" s="51"/>
      <c r="AT10" s="46">
        <f>データ!W6</f>
        <v>2.66</v>
      </c>
      <c r="AU10" s="46"/>
      <c r="AV10" s="46"/>
      <c r="AW10" s="46"/>
      <c r="AX10" s="46"/>
      <c r="AY10" s="46"/>
      <c r="AZ10" s="46"/>
      <c r="BA10" s="46"/>
      <c r="BB10" s="46">
        <f>データ!X6</f>
        <v>3981.2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zHvdt4t3A2jjuMLDWuPOuVTeIn5hMBzeAQnB3/Z+Bkm5ACWEXvPu7nxXnUE3yI9JOdvdY+64vWUJCdarLLubw==" saltValue="ThEgEo6dm+c9vfD3dYGg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222241</v>
      </c>
      <c r="D6" s="33">
        <f t="shared" si="3"/>
        <v>46</v>
      </c>
      <c r="E6" s="33">
        <f t="shared" si="3"/>
        <v>17</v>
      </c>
      <c r="F6" s="33">
        <f t="shared" si="3"/>
        <v>1</v>
      </c>
      <c r="G6" s="33">
        <f t="shared" si="3"/>
        <v>0</v>
      </c>
      <c r="H6" s="33" t="str">
        <f t="shared" si="3"/>
        <v>静岡県　菊川市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49.93</v>
      </c>
      <c r="P6" s="34">
        <f t="shared" si="3"/>
        <v>22.03</v>
      </c>
      <c r="Q6" s="34">
        <f t="shared" si="3"/>
        <v>75.73</v>
      </c>
      <c r="R6" s="34">
        <f t="shared" si="3"/>
        <v>2640</v>
      </c>
      <c r="S6" s="34">
        <f t="shared" si="3"/>
        <v>48290</v>
      </c>
      <c r="T6" s="34">
        <f t="shared" si="3"/>
        <v>94.19</v>
      </c>
      <c r="U6" s="34">
        <f t="shared" si="3"/>
        <v>512.69000000000005</v>
      </c>
      <c r="V6" s="34">
        <f t="shared" si="3"/>
        <v>10590</v>
      </c>
      <c r="W6" s="34">
        <f t="shared" si="3"/>
        <v>2.66</v>
      </c>
      <c r="X6" s="34">
        <f t="shared" si="3"/>
        <v>3981.2</v>
      </c>
      <c r="Y6" s="35" t="str">
        <f>IF(Y7="",NA(),Y7)</f>
        <v>-</v>
      </c>
      <c r="Z6" s="35" t="str">
        <f t="shared" ref="Z6:AH6" si="4">IF(Z7="",NA(),Z7)</f>
        <v>-</v>
      </c>
      <c r="AA6" s="35">
        <f t="shared" si="4"/>
        <v>100.02</v>
      </c>
      <c r="AB6" s="35">
        <f t="shared" si="4"/>
        <v>86.04</v>
      </c>
      <c r="AC6" s="35">
        <f t="shared" si="4"/>
        <v>94.4</v>
      </c>
      <c r="AD6" s="35" t="str">
        <f t="shared" si="4"/>
        <v>-</v>
      </c>
      <c r="AE6" s="35" t="str">
        <f t="shared" si="4"/>
        <v>-</v>
      </c>
      <c r="AF6" s="35">
        <f t="shared" si="4"/>
        <v>105.05</v>
      </c>
      <c r="AG6" s="35">
        <f t="shared" si="4"/>
        <v>106.57</v>
      </c>
      <c r="AH6" s="35">
        <f t="shared" si="4"/>
        <v>107.21</v>
      </c>
      <c r="AI6" s="34" t="str">
        <f>IF(AI7="","",IF(AI7="-","【-】","【"&amp;SUBSTITUTE(TEXT(AI7,"#,##0.00"),"-","△")&amp;"】"))</f>
        <v>【106.67】</v>
      </c>
      <c r="AJ6" s="35" t="str">
        <f>IF(AJ7="",NA(),AJ7)</f>
        <v>-</v>
      </c>
      <c r="AK6" s="35" t="str">
        <f t="shared" ref="AK6:AS6" si="5">IF(AK7="",NA(),AK7)</f>
        <v>-</v>
      </c>
      <c r="AL6" s="35">
        <f t="shared" si="5"/>
        <v>3.38</v>
      </c>
      <c r="AM6" s="35">
        <f t="shared" si="5"/>
        <v>8.84</v>
      </c>
      <c r="AN6" s="35">
        <f t="shared" si="5"/>
        <v>32.92</v>
      </c>
      <c r="AO6" s="35" t="str">
        <f t="shared" si="5"/>
        <v>-</v>
      </c>
      <c r="AP6" s="35" t="str">
        <f t="shared" si="5"/>
        <v>-</v>
      </c>
      <c r="AQ6" s="35">
        <f t="shared" si="5"/>
        <v>100.62</v>
      </c>
      <c r="AR6" s="35">
        <f t="shared" si="5"/>
        <v>53.44</v>
      </c>
      <c r="AS6" s="35">
        <f t="shared" si="5"/>
        <v>43.71</v>
      </c>
      <c r="AT6" s="34" t="str">
        <f>IF(AT7="","",IF(AT7="-","【-】","【"&amp;SUBSTITUTE(TEXT(AT7,"#,##0.00"),"-","△")&amp;"】"))</f>
        <v>【3.64】</v>
      </c>
      <c r="AU6" s="35" t="str">
        <f>IF(AU7="",NA(),AU7)</f>
        <v>-</v>
      </c>
      <c r="AV6" s="35" t="str">
        <f t="shared" ref="AV6:BD6" si="6">IF(AV7="",NA(),AV7)</f>
        <v>-</v>
      </c>
      <c r="AW6" s="35">
        <f t="shared" si="6"/>
        <v>61.68</v>
      </c>
      <c r="AX6" s="35">
        <f t="shared" si="6"/>
        <v>60.42</v>
      </c>
      <c r="AY6" s="35">
        <f t="shared" si="6"/>
        <v>62.5</v>
      </c>
      <c r="AZ6" s="35" t="str">
        <f t="shared" si="6"/>
        <v>-</v>
      </c>
      <c r="BA6" s="35" t="str">
        <f t="shared" si="6"/>
        <v>-</v>
      </c>
      <c r="BB6" s="35">
        <f t="shared" si="6"/>
        <v>64.069999999999993</v>
      </c>
      <c r="BC6" s="35">
        <f t="shared" si="6"/>
        <v>47.03</v>
      </c>
      <c r="BD6" s="35">
        <f t="shared" si="6"/>
        <v>40.67</v>
      </c>
      <c r="BE6" s="34" t="str">
        <f>IF(BE7="","",IF(BE7="-","【-】","【"&amp;SUBSTITUTE(TEXT(BE7,"#,##0.00"),"-","△")&amp;"】"))</f>
        <v>【67.52】</v>
      </c>
      <c r="BF6" s="35" t="str">
        <f>IF(BF7="",NA(),BF7)</f>
        <v>-</v>
      </c>
      <c r="BG6" s="35" t="str">
        <f t="shared" ref="BG6:BO6" si="7">IF(BG7="",NA(),BG7)</f>
        <v>-</v>
      </c>
      <c r="BH6" s="35">
        <f t="shared" si="7"/>
        <v>478.6</v>
      </c>
      <c r="BI6" s="34">
        <f t="shared" si="7"/>
        <v>0</v>
      </c>
      <c r="BJ6" s="35">
        <f t="shared" si="7"/>
        <v>1725.7</v>
      </c>
      <c r="BK6" s="35" t="str">
        <f t="shared" si="7"/>
        <v>-</v>
      </c>
      <c r="BL6" s="35" t="str">
        <f t="shared" si="7"/>
        <v>-</v>
      </c>
      <c r="BM6" s="35">
        <f t="shared" si="7"/>
        <v>722.53</v>
      </c>
      <c r="BN6" s="35">
        <f t="shared" si="7"/>
        <v>1001.3</v>
      </c>
      <c r="BO6" s="35">
        <f t="shared" si="7"/>
        <v>1050.51</v>
      </c>
      <c r="BP6" s="34" t="str">
        <f>IF(BP7="","",IF(BP7="-","【-】","【"&amp;SUBSTITUTE(TEXT(BP7,"#,##0.00"),"-","△")&amp;"】"))</f>
        <v>【705.21】</v>
      </c>
      <c r="BQ6" s="35" t="str">
        <f>IF(BQ7="",NA(),BQ7)</f>
        <v>-</v>
      </c>
      <c r="BR6" s="35" t="str">
        <f t="shared" ref="BR6:BZ6" si="8">IF(BR7="",NA(),BR7)</f>
        <v>-</v>
      </c>
      <c r="BS6" s="35">
        <f t="shared" si="8"/>
        <v>45.28</v>
      </c>
      <c r="BT6" s="35">
        <f t="shared" si="8"/>
        <v>39.69</v>
      </c>
      <c r="BU6" s="35">
        <f t="shared" si="8"/>
        <v>85.33</v>
      </c>
      <c r="BV6" s="35" t="str">
        <f t="shared" si="8"/>
        <v>-</v>
      </c>
      <c r="BW6" s="35" t="str">
        <f t="shared" si="8"/>
        <v>-</v>
      </c>
      <c r="BX6" s="35">
        <f t="shared" si="8"/>
        <v>74.61</v>
      </c>
      <c r="BY6" s="35">
        <f t="shared" si="8"/>
        <v>81.88</v>
      </c>
      <c r="BZ6" s="35">
        <f t="shared" si="8"/>
        <v>82.65</v>
      </c>
      <c r="CA6" s="34" t="str">
        <f>IF(CA7="","",IF(CA7="-","【-】","【"&amp;SUBSTITUTE(TEXT(CA7,"#,##0.00"),"-","△")&amp;"】"))</f>
        <v>【98.96】</v>
      </c>
      <c r="CB6" s="35" t="str">
        <f>IF(CB7="",NA(),CB7)</f>
        <v>-</v>
      </c>
      <c r="CC6" s="35" t="str">
        <f t="shared" ref="CC6:CK6" si="9">IF(CC7="",NA(),CC7)</f>
        <v>-</v>
      </c>
      <c r="CD6" s="35">
        <f t="shared" si="9"/>
        <v>299.39</v>
      </c>
      <c r="CE6" s="35">
        <f t="shared" si="9"/>
        <v>323.7</v>
      </c>
      <c r="CF6" s="35">
        <f t="shared" si="9"/>
        <v>150</v>
      </c>
      <c r="CG6" s="35" t="str">
        <f t="shared" si="9"/>
        <v>-</v>
      </c>
      <c r="CH6" s="35" t="str">
        <f t="shared" si="9"/>
        <v>-</v>
      </c>
      <c r="CI6" s="35">
        <f t="shared" si="9"/>
        <v>233.5</v>
      </c>
      <c r="CJ6" s="35">
        <f t="shared" si="9"/>
        <v>187.55</v>
      </c>
      <c r="CK6" s="35">
        <f t="shared" si="9"/>
        <v>186.3</v>
      </c>
      <c r="CL6" s="34" t="str">
        <f>IF(CL7="","",IF(CL7="-","【-】","【"&amp;SUBSTITUTE(TEXT(CL7,"#,##0.00"),"-","△")&amp;"】"))</f>
        <v>【134.52】</v>
      </c>
      <c r="CM6" s="35" t="str">
        <f>IF(CM7="",NA(),CM7)</f>
        <v>-</v>
      </c>
      <c r="CN6" s="35" t="str">
        <f t="shared" ref="CN6:CV6" si="10">IF(CN7="",NA(),CN7)</f>
        <v>-</v>
      </c>
      <c r="CO6" s="35">
        <f t="shared" si="10"/>
        <v>35.72</v>
      </c>
      <c r="CP6" s="34">
        <f t="shared" si="10"/>
        <v>0</v>
      </c>
      <c r="CQ6" s="35">
        <f t="shared" si="10"/>
        <v>39.049999999999997</v>
      </c>
      <c r="CR6" s="35" t="str">
        <f t="shared" si="10"/>
        <v>-</v>
      </c>
      <c r="CS6" s="35" t="str">
        <f t="shared" si="10"/>
        <v>-</v>
      </c>
      <c r="CT6" s="35">
        <f t="shared" si="10"/>
        <v>45.44</v>
      </c>
      <c r="CU6" s="35">
        <f t="shared" si="10"/>
        <v>50.94</v>
      </c>
      <c r="CV6" s="35">
        <f t="shared" si="10"/>
        <v>50.53</v>
      </c>
      <c r="CW6" s="34" t="str">
        <f>IF(CW7="","",IF(CW7="-","【-】","【"&amp;SUBSTITUTE(TEXT(CW7,"#,##0.00"),"-","△")&amp;"】"))</f>
        <v>【59.57】</v>
      </c>
      <c r="CX6" s="35" t="str">
        <f>IF(CX7="",NA(),CX7)</f>
        <v>-</v>
      </c>
      <c r="CY6" s="35" t="str">
        <f t="shared" ref="CY6:DG6" si="11">IF(CY7="",NA(),CY7)</f>
        <v>-</v>
      </c>
      <c r="CZ6" s="35">
        <f t="shared" si="11"/>
        <v>89.46</v>
      </c>
      <c r="DA6" s="35">
        <f t="shared" si="11"/>
        <v>92.06</v>
      </c>
      <c r="DB6" s="35">
        <f t="shared" si="11"/>
        <v>90.75</v>
      </c>
      <c r="DC6" s="35" t="str">
        <f t="shared" si="11"/>
        <v>-</v>
      </c>
      <c r="DD6" s="35" t="str">
        <f t="shared" si="11"/>
        <v>-</v>
      </c>
      <c r="DE6" s="35">
        <f t="shared" si="11"/>
        <v>65.97</v>
      </c>
      <c r="DF6" s="35">
        <f t="shared" si="11"/>
        <v>82.55</v>
      </c>
      <c r="DG6" s="35">
        <f t="shared" si="11"/>
        <v>82.08</v>
      </c>
      <c r="DH6" s="34" t="str">
        <f>IF(DH7="","",IF(DH7="-","【-】","【"&amp;SUBSTITUTE(TEXT(DH7,"#,##0.00"),"-","△")&amp;"】"))</f>
        <v>【95.57】</v>
      </c>
      <c r="DI6" s="35" t="str">
        <f>IF(DI7="",NA(),DI7)</f>
        <v>-</v>
      </c>
      <c r="DJ6" s="35" t="str">
        <f t="shared" ref="DJ6:DR6" si="12">IF(DJ7="",NA(),DJ7)</f>
        <v>-</v>
      </c>
      <c r="DK6" s="35">
        <f t="shared" si="12"/>
        <v>3.72</v>
      </c>
      <c r="DL6" s="35">
        <f t="shared" si="12"/>
        <v>6.94</v>
      </c>
      <c r="DM6" s="35">
        <f t="shared" si="12"/>
        <v>10.11</v>
      </c>
      <c r="DN6" s="35" t="str">
        <f t="shared" si="12"/>
        <v>-</v>
      </c>
      <c r="DO6" s="35" t="str">
        <f t="shared" si="12"/>
        <v>-</v>
      </c>
      <c r="DP6" s="35">
        <f t="shared" si="12"/>
        <v>15.07</v>
      </c>
      <c r="DQ6" s="35">
        <f t="shared" si="12"/>
        <v>15.85</v>
      </c>
      <c r="DR6" s="35">
        <f t="shared" si="12"/>
        <v>12.7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0.25</v>
      </c>
      <c r="EM6" s="35">
        <f t="shared" si="14"/>
        <v>0.15</v>
      </c>
      <c r="EN6" s="35">
        <f t="shared" si="14"/>
        <v>1.65</v>
      </c>
      <c r="EO6" s="34" t="str">
        <f>IF(EO7="","",IF(EO7="-","【-】","【"&amp;SUBSTITUTE(TEXT(EO7,"#,##0.00"),"-","△")&amp;"】"))</f>
        <v>【0.30】</v>
      </c>
    </row>
    <row r="7" spans="1:148" s="36" customFormat="1" x14ac:dyDescent="0.15">
      <c r="A7" s="28"/>
      <c r="B7" s="37">
        <v>2020</v>
      </c>
      <c r="C7" s="37">
        <v>222241</v>
      </c>
      <c r="D7" s="37">
        <v>46</v>
      </c>
      <c r="E7" s="37">
        <v>17</v>
      </c>
      <c r="F7" s="37">
        <v>1</v>
      </c>
      <c r="G7" s="37">
        <v>0</v>
      </c>
      <c r="H7" s="37" t="s">
        <v>96</v>
      </c>
      <c r="I7" s="37" t="s">
        <v>97</v>
      </c>
      <c r="J7" s="37" t="s">
        <v>98</v>
      </c>
      <c r="K7" s="37" t="s">
        <v>99</v>
      </c>
      <c r="L7" s="37" t="s">
        <v>100</v>
      </c>
      <c r="M7" s="37" t="s">
        <v>101</v>
      </c>
      <c r="N7" s="38" t="s">
        <v>102</v>
      </c>
      <c r="O7" s="38">
        <v>49.93</v>
      </c>
      <c r="P7" s="38">
        <v>22.03</v>
      </c>
      <c r="Q7" s="38">
        <v>75.73</v>
      </c>
      <c r="R7" s="38">
        <v>2640</v>
      </c>
      <c r="S7" s="38">
        <v>48290</v>
      </c>
      <c r="T7" s="38">
        <v>94.19</v>
      </c>
      <c r="U7" s="38">
        <v>512.69000000000005</v>
      </c>
      <c r="V7" s="38">
        <v>10590</v>
      </c>
      <c r="W7" s="38">
        <v>2.66</v>
      </c>
      <c r="X7" s="38">
        <v>3981.2</v>
      </c>
      <c r="Y7" s="38" t="s">
        <v>102</v>
      </c>
      <c r="Z7" s="38" t="s">
        <v>102</v>
      </c>
      <c r="AA7" s="38">
        <v>100.02</v>
      </c>
      <c r="AB7" s="38">
        <v>86.04</v>
      </c>
      <c r="AC7" s="38">
        <v>94.4</v>
      </c>
      <c r="AD7" s="38" t="s">
        <v>102</v>
      </c>
      <c r="AE7" s="38" t="s">
        <v>102</v>
      </c>
      <c r="AF7" s="38">
        <v>105.05</v>
      </c>
      <c r="AG7" s="38">
        <v>106.57</v>
      </c>
      <c r="AH7" s="38">
        <v>107.21</v>
      </c>
      <c r="AI7" s="38">
        <v>106.67</v>
      </c>
      <c r="AJ7" s="38" t="s">
        <v>102</v>
      </c>
      <c r="AK7" s="38" t="s">
        <v>102</v>
      </c>
      <c r="AL7" s="38">
        <v>3.38</v>
      </c>
      <c r="AM7" s="38">
        <v>8.84</v>
      </c>
      <c r="AN7" s="38">
        <v>32.92</v>
      </c>
      <c r="AO7" s="38" t="s">
        <v>102</v>
      </c>
      <c r="AP7" s="38" t="s">
        <v>102</v>
      </c>
      <c r="AQ7" s="38">
        <v>100.62</v>
      </c>
      <c r="AR7" s="38">
        <v>53.44</v>
      </c>
      <c r="AS7" s="38">
        <v>43.71</v>
      </c>
      <c r="AT7" s="38">
        <v>3.64</v>
      </c>
      <c r="AU7" s="38" t="s">
        <v>102</v>
      </c>
      <c r="AV7" s="38" t="s">
        <v>102</v>
      </c>
      <c r="AW7" s="38">
        <v>61.68</v>
      </c>
      <c r="AX7" s="38">
        <v>60.42</v>
      </c>
      <c r="AY7" s="38">
        <v>62.5</v>
      </c>
      <c r="AZ7" s="38" t="s">
        <v>102</v>
      </c>
      <c r="BA7" s="38" t="s">
        <v>102</v>
      </c>
      <c r="BB7" s="38">
        <v>64.069999999999993</v>
      </c>
      <c r="BC7" s="38">
        <v>47.03</v>
      </c>
      <c r="BD7" s="38">
        <v>40.67</v>
      </c>
      <c r="BE7" s="38">
        <v>67.52</v>
      </c>
      <c r="BF7" s="38" t="s">
        <v>102</v>
      </c>
      <c r="BG7" s="38" t="s">
        <v>102</v>
      </c>
      <c r="BH7" s="38">
        <v>478.6</v>
      </c>
      <c r="BI7" s="38">
        <v>0</v>
      </c>
      <c r="BJ7" s="38">
        <v>1725.7</v>
      </c>
      <c r="BK7" s="38" t="s">
        <v>102</v>
      </c>
      <c r="BL7" s="38" t="s">
        <v>102</v>
      </c>
      <c r="BM7" s="38">
        <v>722.53</v>
      </c>
      <c r="BN7" s="38">
        <v>1001.3</v>
      </c>
      <c r="BO7" s="38">
        <v>1050.51</v>
      </c>
      <c r="BP7" s="38">
        <v>705.21</v>
      </c>
      <c r="BQ7" s="38" t="s">
        <v>102</v>
      </c>
      <c r="BR7" s="38" t="s">
        <v>102</v>
      </c>
      <c r="BS7" s="38">
        <v>45.28</v>
      </c>
      <c r="BT7" s="38">
        <v>39.69</v>
      </c>
      <c r="BU7" s="38">
        <v>85.33</v>
      </c>
      <c r="BV7" s="38" t="s">
        <v>102</v>
      </c>
      <c r="BW7" s="38" t="s">
        <v>102</v>
      </c>
      <c r="BX7" s="38">
        <v>74.61</v>
      </c>
      <c r="BY7" s="38">
        <v>81.88</v>
      </c>
      <c r="BZ7" s="38">
        <v>82.65</v>
      </c>
      <c r="CA7" s="38">
        <v>98.96</v>
      </c>
      <c r="CB7" s="38" t="s">
        <v>102</v>
      </c>
      <c r="CC7" s="38" t="s">
        <v>102</v>
      </c>
      <c r="CD7" s="38">
        <v>299.39</v>
      </c>
      <c r="CE7" s="38">
        <v>323.7</v>
      </c>
      <c r="CF7" s="38">
        <v>150</v>
      </c>
      <c r="CG7" s="38" t="s">
        <v>102</v>
      </c>
      <c r="CH7" s="38" t="s">
        <v>102</v>
      </c>
      <c r="CI7" s="38">
        <v>233.5</v>
      </c>
      <c r="CJ7" s="38">
        <v>187.55</v>
      </c>
      <c r="CK7" s="38">
        <v>186.3</v>
      </c>
      <c r="CL7" s="38">
        <v>134.52000000000001</v>
      </c>
      <c r="CM7" s="38" t="s">
        <v>102</v>
      </c>
      <c r="CN7" s="38" t="s">
        <v>102</v>
      </c>
      <c r="CO7" s="38">
        <v>35.72</v>
      </c>
      <c r="CP7" s="38">
        <v>0</v>
      </c>
      <c r="CQ7" s="38">
        <v>39.049999999999997</v>
      </c>
      <c r="CR7" s="38" t="s">
        <v>102</v>
      </c>
      <c r="CS7" s="38" t="s">
        <v>102</v>
      </c>
      <c r="CT7" s="38">
        <v>45.44</v>
      </c>
      <c r="CU7" s="38">
        <v>50.94</v>
      </c>
      <c r="CV7" s="38">
        <v>50.53</v>
      </c>
      <c r="CW7" s="38">
        <v>59.57</v>
      </c>
      <c r="CX7" s="38" t="s">
        <v>102</v>
      </c>
      <c r="CY7" s="38" t="s">
        <v>102</v>
      </c>
      <c r="CZ7" s="38">
        <v>89.46</v>
      </c>
      <c r="DA7" s="38">
        <v>92.06</v>
      </c>
      <c r="DB7" s="38">
        <v>90.75</v>
      </c>
      <c r="DC7" s="38" t="s">
        <v>102</v>
      </c>
      <c r="DD7" s="38" t="s">
        <v>102</v>
      </c>
      <c r="DE7" s="38">
        <v>65.97</v>
      </c>
      <c r="DF7" s="38">
        <v>82.55</v>
      </c>
      <c r="DG7" s="38">
        <v>82.08</v>
      </c>
      <c r="DH7" s="38">
        <v>95.57</v>
      </c>
      <c r="DI7" s="38" t="s">
        <v>102</v>
      </c>
      <c r="DJ7" s="38" t="s">
        <v>102</v>
      </c>
      <c r="DK7" s="38">
        <v>3.72</v>
      </c>
      <c r="DL7" s="38">
        <v>6.94</v>
      </c>
      <c r="DM7" s="38">
        <v>10.11</v>
      </c>
      <c r="DN7" s="38" t="s">
        <v>102</v>
      </c>
      <c r="DO7" s="38" t="s">
        <v>102</v>
      </c>
      <c r="DP7" s="38">
        <v>15.07</v>
      </c>
      <c r="DQ7" s="38">
        <v>15.85</v>
      </c>
      <c r="DR7" s="38">
        <v>12.7</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0.25</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2022-01-13T01:58:07Z</cp:lastPrinted>
  <dcterms:created xsi:type="dcterms:W3CDTF">2021-12-03T07:13:37Z</dcterms:created>
  <dcterms:modified xsi:type="dcterms:W3CDTF">2022-01-13T01:58:20Z</dcterms:modified>
  <cp:category/>
</cp:coreProperties>
</file>