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mfilesv01\zaisei\企財①：財政\財政Ｒ3年度\01_作業中\公営企業に係る「経営比較分析表」の公表について（要受信確認）\02_市→県\上水 公営企業に係る「経営比較分析表」の公表について（回答）\"/>
    </mc:Choice>
  </mc:AlternateContent>
  <workbookProtection workbookAlgorithmName="SHA-512" workbookHashValue="Qr5X2vdrMOjh+qU2b+peGQ671cc3B98xe34+d8OKlByLqQtxARbgUHVP8Xn7k1QP/HAImFcbc/1d+9j700vyRQ==" workbookSaltValue="ec0/j/6T6fhuRVEyvQIrGQ==" workbookSpinCount="100000" lockStructure="1"/>
  <bookViews>
    <workbookView xWindow="0" yWindow="0" windowWidth="15360" windowHeight="7635"/>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<sst xmlns="http://schemas.openxmlformats.org/spreadsheetml/2006/main" count="228" uniqueCount="115">
  <si>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</si>
  <si>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</si>
  <si>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</si>
  <si>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</si>
  <si>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</si>
  <si>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</si>
  <si>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</si>
  <si>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</si>
  <si>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</si>
  <si>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</si>
  <si>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</si>
  <si>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</si>
  <si>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</si>
  <si>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</si>
  <si>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</si>
  <si>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</si>
  <si>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</si>
  <si>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</si>
  <si>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</si>
  <si>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</si>
  <si>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</si>
  <si>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</si>
  <si>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</si>
  <si>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</si>
  <si>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</si>
  <si>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</si>
  <si>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</si>
  <si>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</si>
  <si>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</si>
  <si>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</si>
  <si>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</si>
  <si>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</si>
  <si>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</si>
  <si>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</si>
  <si>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</si>
  <si>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</si>
  <si>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</si>
  <si>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</si>
  <si>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</si>
  <si>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</si>
  <si>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</si>
  <si>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</si>
  <si>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</si>
  <si>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</si>
  <si>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</si>
  <si>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</si>
  <si>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</si>
  <si>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</si>
  <si>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</si>
  <si>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</si>
  <si>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</si>
  <si>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</si>
  <si>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</si>
  <si>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</si>
  <si>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</si>
  <si>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</si>
  <si>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</si>
  <si>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</si>
  <si>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</si>
  <si>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</si>
  <si>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</si>
  <si>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</si>
  <si>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</si>
  <si>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</si>
  <si>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</si>
  <si>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</si>
  <si>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</si>
  <si>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</si>
  <si>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</si>
  <si>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</si>
  <si>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</si>
  <si>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</si>
  <si>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</si>
  <si>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</si>
  <si>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</si>
  <si>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</si>
  <si>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</si>
  <si>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</si>
  <si>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</si>
  <si>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</si>
  <si>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</si>
  <si>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</si>
  <si>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</si>
  <si>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</si>
  <si>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</si>
  <si>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</si>
  <si>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</si>
  <si>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</si>
  <si>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</si>
  <si>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</si>
  <si>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</si>
  <si>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</si>
  <si>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</si>
  <si>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御前崎市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</si>
  <si>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</si>
  <si>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</si>
  <si>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</si>
  <si>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</si>
  <si>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</si>
  <si>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</si>
  <si>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</si>
  <si>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</si>
  <si>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</si>
  <si>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</si>
  <si>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</si>
  <si>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</si>
  <si>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</si>
  <si>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</si>
  <si>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</si>
  <si>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</si>
  <si>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</si>
  <si>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</si>
  <si>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一般会計からの繰入金により、類似団体と比較して低価格で水を供給しているため、料金回収率が低くなっている。また、新型コロナウイルス感染症拡大の影響により、給水収益が減少し収支が赤字となった。そのため、経常収支比率が下降し、有収水量の減少に伴い給水原価が上昇した。
　現状の経営状況は、給水にかかる費用が料金収入で賄い切れておらず、独立採算による経営が成されていないため、累積欠損金は無いものの不健全な経営状況である。
　また、将来の更新需要等に備えるため、企債充当率を引き上げたことにより、現金が増加し流動比率が上昇した。なお、企業債残高対給水収益比率についても今後上昇していく見込みである。</t>
    <rPh sb="57" eb="59">
      <t>シンガタ</t>
    </rPh>
    <rPh sb="66" eb="69">
      <t>カンセンショウ</t>
    </rPh>
    <rPh sb="69" eb="71">
      <t>カクダイ</t>
    </rPh>
    <rPh sb="72" eb="74">
      <t>エイキョウ</t>
    </rPh>
    <rPh sb="78" eb="80">
      <t>キュウスイ</t>
    </rPh>
    <rPh sb="80" eb="82">
      <t>シュウエキ</t>
    </rPh>
    <rPh sb="83" eb="85">
      <t>ゲンショウ</t>
    </rPh>
    <rPh sb="86" eb="88">
      <t>シュウシ</t>
    </rPh>
    <rPh sb="89" eb="91">
      <t>アカジ</t>
    </rPh>
    <rPh sb="101" eb="103">
      <t>ケイジョウ</t>
    </rPh>
    <rPh sb="103" eb="105">
      <t>シュウシ</t>
    </rPh>
    <rPh sb="105" eb="107">
      <t>ヒリツ</t>
    </rPh>
    <rPh sb="108" eb="110">
      <t>カコウ</t>
    </rPh>
    <rPh sb="112" eb="114">
      <t>ユウシュウ</t>
    </rPh>
    <rPh sb="114" eb="116">
      <t>スイリョウ</t>
    </rPh>
    <rPh sb="117" eb="119">
      <t>ゲンショウ</t>
    </rPh>
    <rPh sb="120" eb="121">
      <t>トモナ</t>
    </rPh>
    <rPh sb="122" eb="124">
      <t>キュウスイ</t>
    </rPh>
    <rPh sb="124" eb="126">
      <t>ゲンカ</t>
    </rPh>
    <rPh sb="127" eb="129">
      <t>ジョウショウ</t>
    </rPh>
    <rPh sb="137" eb="139">
      <t>ケイエイ</t>
    </rPh>
    <rPh sb="139" eb="141">
      <t>ジョウキョウ</t>
    </rPh>
    <rPh sb="214" eb="216">
      <t>ショウライ</t>
    </rPh>
    <rPh sb="217" eb="219">
      <t>コウシン</t>
    </rPh>
    <rPh sb="219" eb="221">
      <t>ジュヨウ</t>
    </rPh>
    <rPh sb="221" eb="222">
      <t>トウ</t>
    </rPh>
    <rPh sb="223" eb="224">
      <t>ソナ</t>
    </rPh>
    <rPh sb="230" eb="231">
      <t>サイ</t>
    </rPh>
    <rPh sb="231" eb="233">
      <t>ジュウトウ</t>
    </rPh>
    <rPh sb="233" eb="234">
      <t>リツ</t>
    </rPh>
    <rPh sb="235" eb="236">
      <t>ヒ</t>
    </rPh>
    <rPh sb="237" eb="238">
      <t>ア</t>
    </rPh>
    <rPh sb="246" eb="248">
      <t>ゲンキン</t>
    </rPh>
    <rPh sb="249" eb="251">
      <t>ゾウカ</t>
    </rPh>
    <rPh sb="252" eb="254">
      <t>リュウドウ</t>
    </rPh>
    <rPh sb="254" eb="256">
      <t>ヒリツ</t>
    </rPh>
    <rPh sb="257" eb="259">
      <t>ジョウショウ</t>
    </rPh>
    <rPh sb="265" eb="267">
      <t>キギョウ</t>
    </rPh>
    <rPh sb="267" eb="268">
      <t>サイ</t>
    </rPh>
    <rPh sb="268" eb="270">
      <t>ザンダカ</t>
    </rPh>
    <rPh sb="270" eb="271">
      <t>タイ</t>
    </rPh>
    <rPh sb="271" eb="273">
      <t>キュウスイ</t>
    </rPh>
    <rPh sb="273" eb="275">
      <t>シュウエキ</t>
    </rPh>
    <rPh sb="275" eb="277">
      <t>ヒリツ</t>
    </rPh>
    <rPh sb="282" eb="284">
      <t>コンゴ</t>
    </rPh>
    <rPh sb="284" eb="286">
      <t>ジョウショウ</t>
    </rPh>
    <rPh sb="290" eb="292">
      <t>ミコ</t>
    </rPh>
    <phoneticPr fontId="4"/>
  </si>
  <si>
    <t xml:space="preserve">
　有形固定資産減価償却率は上昇傾向であるが、平成30年度に策定した老朽管更新計画に基づき、適切に老朽管の更新を行っているため、管路経年化率は低く漏水量も少ないため、有収率が高水準で推移している。
　また、管路工事の件数が減少し、かつ、新設管の割合が多かったため、管路更新率が低くなっている。</t>
    <rPh sb="2" eb="4">
      <t>ユウケイ</t>
    </rPh>
    <rPh sb="4" eb="6">
      <t>コテイ</t>
    </rPh>
    <rPh sb="6" eb="8">
      <t>シサン</t>
    </rPh>
    <rPh sb="8" eb="10">
      <t>ゲンカ</t>
    </rPh>
    <rPh sb="10" eb="12">
      <t>ショウキャク</t>
    </rPh>
    <rPh sb="12" eb="13">
      <t>リツ</t>
    </rPh>
    <rPh sb="14" eb="16">
      <t>ジョウショウ</t>
    </rPh>
    <rPh sb="16" eb="18">
      <t>ケイコウ</t>
    </rPh>
    <rPh sb="73" eb="75">
      <t>ロウスイ</t>
    </rPh>
    <rPh sb="75" eb="76">
      <t>リョウ</t>
    </rPh>
    <rPh sb="77" eb="78">
      <t>スク</t>
    </rPh>
    <rPh sb="87" eb="90">
      <t>コウスイジュン</t>
    </rPh>
    <rPh sb="91" eb="93">
      <t>スイイ</t>
    </rPh>
    <rPh sb="108" eb="110">
      <t>ケンスウ</t>
    </rPh>
    <rPh sb="111" eb="113">
      <t>ゲンショウ</t>
    </rPh>
    <phoneticPr fontId="4"/>
  </si>
  <si>
    <t xml:space="preserve">
　地方公営企業の経営に要する経費は、その経営に伴う収入をもって充てることが原則であり、現状の経営状況は、独立採算による経営が成されておらず不健全な経営状況である。現在の供給単価から給水原価を差し引いた損金は、早急に改善すべき点であり、料金改定を含めた経営の見直しをする必要がある。
　そのため、令和３年度に上下水道料金等審議会を設置し、令和４年４月から料金を改定する予定であったが、新型コロナウイルス感染症の拡大により、市内の経済状況が悪化したため、当面の間見送られることとなった。</t>
    <rPh sb="9" eb="11">
      <t>ケイエイ</t>
    </rPh>
    <rPh sb="12" eb="13">
      <t>ヨウ</t>
    </rPh>
    <rPh sb="148" eb="150">
      <t>レイワ</t>
    </rPh>
    <rPh sb="151" eb="153">
      <t>ネンド</t>
    </rPh>
    <rPh sb="154" eb="156">
      <t>ジョウゲ</t>
    </rPh>
    <rPh sb="156" eb="158">
      <t>スイドウ</t>
    </rPh>
    <rPh sb="158" eb="160">
      <t>リョウキン</t>
    </rPh>
    <rPh sb="160" eb="161">
      <t>トウ</t>
    </rPh>
    <rPh sb="161" eb="164">
      <t>シンギカイ</t>
    </rPh>
    <rPh sb="165" eb="167">
      <t>セッチ</t>
    </rPh>
    <rPh sb="169" eb="171">
      <t>レイワ</t>
    </rPh>
    <rPh sb="177" eb="179">
      <t>リョウキン</t>
    </rPh>
    <rPh sb="180" eb="182">
      <t>カイテイ</t>
    </rPh>
    <rPh sb="184" eb="186">
      <t>ヨテイ</t>
    </rPh>
    <rPh sb="192" eb="194">
      <t>シンガタ</t>
    </rPh>
    <rPh sb="201" eb="204">
      <t>カンセンショウ</t>
    </rPh>
    <rPh sb="205" eb="207">
      <t>カクダイ</t>
    </rPh>
    <rPh sb="211" eb="213">
      <t>シナイ</t>
    </rPh>
    <rPh sb="214" eb="216">
      <t>ケイザイ</t>
    </rPh>
    <rPh sb="216" eb="218">
      <t>ジョウキョウ</t>
    </rPh>
    <rPh sb="219" eb="221">
      <t>アッカ</t>
    </rPh>
    <rPh sb="226" eb="228">
      <t>トウメン</t>
    </rPh>
    <rPh sb="229" eb="230">
      <t>アイダ</t>
    </rPh>
    <rPh sb="230" eb="232">
      <t>ミオク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</si>
</sst>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0.82</c:v>
                </c:pt>
                <c:pt idx="1">
                  <c:v>0.88</c:v>
                </c:pt>
                <c:pt idx="2">
                  <c:v>0.28999999999999998</c:v>
                </c:pt>
                <c:pt idx="3">
                  <c:v>0.14000000000000001</c:v>
                </c:pt>
                <c:pt idx="4">
                  <c:v>0.1</c:v>
                </c:pt>
              </c:numCache>
            </c:numRef>
          </c:val>
          <c:extLst>
            <c:ext xmlns:c16="http://schemas.microsoft.com/office/drawing/2014/chart" uri="{C3380CC4-5D6E-409C-BE32-E72D297353CC}">
              <c16:uniqueId val="{00000000-F8A8-4EA2-AC01-84403024B62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F8A8-4EA2-AC01-84403024B62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74.92</c:v>
                </c:pt>
                <c:pt idx="1">
                  <c:v>75.44</c:v>
                </c:pt>
                <c:pt idx="2">
                  <c:v>74.22</c:v>
                </c:pt>
                <c:pt idx="3">
                  <c:v>72.37</c:v>
                </c:pt>
                <c:pt idx="4">
                  <c:v>70.72</c:v>
                </c:pt>
              </c:numCache>
            </c:numRef>
          </c:val>
          <c:extLst>
            <c:ext xmlns:c16="http://schemas.microsoft.com/office/drawing/2014/chart" uri="{C3380CC4-5D6E-409C-BE32-E72D297353CC}">
              <c16:uniqueId val="{00000000-0B25-4C3F-AE1F-1F17ED48A65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0B25-4C3F-AE1F-1F17ED48A65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91.92</c:v>
                </c:pt>
                <c:pt idx="1">
                  <c:v>91.38</c:v>
                </c:pt>
                <c:pt idx="2">
                  <c:v>92.38</c:v>
                </c:pt>
                <c:pt idx="3">
                  <c:v>91.78</c:v>
                </c:pt>
                <c:pt idx="4">
                  <c:v>91.9</c:v>
                </c:pt>
              </c:numCache>
            </c:numRef>
          </c:val>
          <c:extLst>
            <c:ext xmlns:c16="http://schemas.microsoft.com/office/drawing/2014/chart" uri="{C3380CC4-5D6E-409C-BE32-E72D297353CC}">
              <c16:uniqueId val="{00000000-DCF1-4743-844F-18EE498179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DCF1-4743-844F-18EE498179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c:v>
                </c:pt>
                <c:pt idx="1">
                  <c:v>100</c:v>
                </c:pt>
                <c:pt idx="2">
                  <c:v>105.65</c:v>
                </c:pt>
                <c:pt idx="3">
                  <c:v>103.23</c:v>
                </c:pt>
                <c:pt idx="4">
                  <c:v>99.7</c:v>
                </c:pt>
              </c:numCache>
            </c:numRef>
          </c:val>
          <c:extLst>
            <c:ext xmlns:c16="http://schemas.microsoft.com/office/drawing/2014/chart" uri="{C3380CC4-5D6E-409C-BE32-E72D297353CC}">
              <c16:uniqueId val="{00000000-BDA0-423B-9C04-0F2846AF31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BDA0-423B-9C04-0F2846AF31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41.4</c:v>
                </c:pt>
                <c:pt idx="1">
                  <c:v>42.91</c:v>
                </c:pt>
                <c:pt idx="2">
                  <c:v>44.04</c:v>
                </c:pt>
                <c:pt idx="3">
                  <c:v>45.79</c:v>
                </c:pt>
                <c:pt idx="4">
                  <c:v>47.15</c:v>
                </c:pt>
              </c:numCache>
            </c:numRef>
          </c:val>
          <c:extLst>
            <c:ext xmlns:c16="http://schemas.microsoft.com/office/drawing/2014/chart" uri="{C3380CC4-5D6E-409C-BE32-E72D297353CC}">
              <c16:uniqueId val="{00000000-EC14-480A-80A8-CA543E1B8F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EC14-480A-80A8-CA543E1B8F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0.47</c:v>
                </c:pt>
                <c:pt idx="1">
                  <c:v>0.16</c:v>
                </c:pt>
                <c:pt idx="2">
                  <c:v>0.2</c:v>
                </c:pt>
                <c:pt idx="3">
                  <c:v>0.51</c:v>
                </c:pt>
                <c:pt idx="4">
                  <c:v>0.65</c:v>
                </c:pt>
              </c:numCache>
            </c:numRef>
          </c:val>
          <c:extLst>
            <c:ext xmlns:c16="http://schemas.microsoft.com/office/drawing/2014/chart" uri="{C3380CC4-5D6E-409C-BE32-E72D297353CC}">
              <c16:uniqueId val="{00000000-65BC-4B32-8A7E-9832430D578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65BC-4B32-8A7E-9832430D578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94-484C-ACFF-0B7AC76B59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A994-484C-ACFF-0B7AC76B59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455.81</c:v>
                </c:pt>
                <c:pt idx="1">
                  <c:v>285.62</c:v>
                </c:pt>
                <c:pt idx="2">
                  <c:v>598.23</c:v>
                </c:pt>
                <c:pt idx="3">
                  <c:v>855.77</c:v>
                </c:pt>
                <c:pt idx="4">
                  <c:v>944.04</c:v>
                </c:pt>
              </c:numCache>
            </c:numRef>
          </c:val>
          <c:extLst>
            <c:ext xmlns:c16="http://schemas.microsoft.com/office/drawing/2014/chart" uri="{C3380CC4-5D6E-409C-BE32-E72D297353CC}">
              <c16:uniqueId val="{00000000-F37E-417D-A4A7-C13C598E49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F37E-417D-A4A7-C13C598E49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75.03</c:v>
                </c:pt>
                <c:pt idx="1">
                  <c:v>83.39</c:v>
                </c:pt>
                <c:pt idx="2">
                  <c:v>92.48</c:v>
                </c:pt>
                <c:pt idx="3">
                  <c:v>111.36</c:v>
                </c:pt>
                <c:pt idx="4">
                  <c:v>128.28</c:v>
                </c:pt>
              </c:numCache>
            </c:numRef>
          </c:val>
          <c:extLst>
            <c:ext xmlns:c16="http://schemas.microsoft.com/office/drawing/2014/chart" uri="{C3380CC4-5D6E-409C-BE32-E72D297353CC}">
              <c16:uniqueId val="{00000000-AA11-467E-9626-ED35494B24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AA11-467E-9626-ED35494B24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71.2</c:v>
                </c:pt>
                <c:pt idx="1">
                  <c:v>76.77</c:v>
                </c:pt>
                <c:pt idx="2">
                  <c:v>75.83</c:v>
                </c:pt>
                <c:pt idx="3">
                  <c:v>72.540000000000006</c:v>
                </c:pt>
                <c:pt idx="4">
                  <c:v>71.459999999999994</c:v>
                </c:pt>
              </c:numCache>
            </c:numRef>
          </c:val>
          <c:extLst>
            <c:ext xmlns:c16="http://schemas.microsoft.com/office/drawing/2014/chart" uri="{C3380CC4-5D6E-409C-BE32-E72D297353CC}">
              <c16:uniqueId val="{00000000-8DF6-4E9B-8B24-A5270BB5BFB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8DF6-4E9B-8B24-A5270BB5BFB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181.21</c:v>
                </c:pt>
                <c:pt idx="1">
                  <c:v>168.34</c:v>
                </c:pt>
                <c:pt idx="2">
                  <c:v>170.54</c:v>
                </c:pt>
                <c:pt idx="3">
                  <c:v>177.8</c:v>
                </c:pt>
                <c:pt idx="4">
                  <c:v>179.95</c:v>
                </c:pt>
              </c:numCache>
            </c:numRef>
          </c:val>
          <c:extLst>
            <c:ext xmlns:c16="http://schemas.microsoft.com/office/drawing/2014/chart" uri="{C3380CC4-5D6E-409C-BE32-E72D297353CC}">
              <c16:uniqueId val="{00000000-C7CE-4947-845B-1D9DB4DF8EE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C7CE-4947-845B-1D9DB4DF8EE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御前崎市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31714</v>
      </c>
      <c r="AM8" s="61"/>
      <c r="AN8" s="61"/>
      <c r="AO8" s="61"/>
      <c r="AP8" s="61"/>
      <c r="AQ8" s="61"/>
      <c r="AR8" s="61"/>
      <c r="AS8" s="61"/>
      <c r="AT8" s="52">
        <f>データ!$S$6</f>
        <v>65.56</v>
      </c>
      <c r="AU8" s="53"/>
      <c r="AV8" s="53"/>
      <c r="AW8" s="53"/>
      <c r="AX8" s="53"/>
      <c r="AY8" s="53"/>
      <c r="AZ8" s="53"/>
      <c r="BA8" s="53"/>
      <c r="BB8" s="54">
        <f>データ!$T$6</f>
        <v>483.74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91.19</v>
      </c>
      <c r="J10" s="53"/>
      <c r="K10" s="53"/>
      <c r="L10" s="53"/>
      <c r="M10" s="53"/>
      <c r="N10" s="53"/>
      <c r="O10" s="64"/>
      <c r="P10" s="54">
        <f>データ!$P$6</f>
        <v>99.9</v>
      </c>
      <c r="Q10" s="54"/>
      <c r="R10" s="54"/>
      <c r="S10" s="54"/>
      <c r="T10" s="54"/>
      <c r="U10" s="54"/>
      <c r="V10" s="54"/>
      <c r="W10" s="61">
        <f>データ!$Q$6</f>
        <v>2420</v>
      </c>
      <c r="X10" s="61"/>
      <c r="Y10" s="61"/>
      <c r="Z10" s="61"/>
      <c r="AA10" s="61"/>
      <c r="AB10" s="61"/>
      <c r="AC10" s="61"/>
      <c r="AD10" s="2"/>
      <c r="AE10" s="2"/>
      <c r="AF10" s="2"/>
      <c r="AG10" s="2"/>
      <c r="AH10" s="4"/>
      <c r="AI10" s="4"/>
      <c r="AJ10" s="4"/>
      <c r="AK10" s="4"/>
      <c r="AL10" s="61">
        <f>データ!$U$6</f>
        <v>31963</v>
      </c>
      <c r="AM10" s="61"/>
      <c r="AN10" s="61"/>
      <c r="AO10" s="61"/>
      <c r="AP10" s="61"/>
      <c r="AQ10" s="61"/>
      <c r="AR10" s="61"/>
      <c r="AS10" s="61"/>
      <c r="AT10" s="52">
        <f>データ!$V$6</f>
        <v>47.76</v>
      </c>
      <c r="AU10" s="53"/>
      <c r="AV10" s="53"/>
      <c r="AW10" s="53"/>
      <c r="AX10" s="53"/>
      <c r="AY10" s="53"/>
      <c r="AZ10" s="53"/>
      <c r="BA10" s="53"/>
      <c r="BB10" s="54">
        <f>データ!$W$6</f>
        <v>669.24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fywWYqdmmq33OWyv4IATZYXnTlDQxE0HTGymQEZO+YoEvQjJgNi8eXoTA8tvdcgUtvazQOLZCd73fMh46nlhQ==" saltValue="5HIH7y4Lgl4vPyLnr35il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222232</v>
      </c>
      <c r="D6" s="34">
        <f t="shared" si="3"/>
        <v>46</v>
      </c>
      <c r="E6" s="34">
        <f t="shared" si="3"/>
        <v>1</v>
      </c>
      <c r="F6" s="34">
        <f t="shared" si="3"/>
        <v>0</v>
      </c>
      <c r="G6" s="34">
        <f t="shared" si="3"/>
        <v>1</v>
      </c>
      <c r="H6" s="34" t="str">
        <f t="shared" si="3"/>
        <v>静岡県　御前崎市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91.19</v>
      </c>
      <c r="P6" s="35">
        <f t="shared" si="3"/>
        <v>99.9</v>
      </c>
      <c r="Q6" s="35">
        <f t="shared" si="3"/>
        <v>2420</v>
      </c>
      <c r="R6" s="35">
        <f t="shared" si="3"/>
        <v>31714</v>
      </c>
      <c r="S6" s="35">
        <f t="shared" si="3"/>
        <v>65.56</v>
      </c>
      <c r="T6" s="35">
        <f t="shared" si="3"/>
        <v>483.74</v>
      </c>
      <c r="U6" s="35">
        <f t="shared" si="3"/>
        <v>31963</v>
      </c>
      <c r="V6" s="35">
        <f t="shared" si="3"/>
        <v>47.76</v>
      </c>
      <c r="W6" s="35">
        <f t="shared" si="3"/>
        <v>669.24</v>
      </c>
      <c r="X6" s="36">
        <f>IF(X7="",NA(),X7)</f>
        <v>100</v>
      </c>
      <c r="Y6" s="36">
        <f t="shared" ref="Y6:AG6" si="4">IF(Y7="",NA(),Y7)</f>
        <v>100</v>
      </c>
      <c r="Z6" s="36">
        <f t="shared" si="4"/>
        <v>105.65</v>
      </c>
      <c r="AA6" s="36">
        <f t="shared" si="4"/>
        <v>103.23</v>
      </c>
      <c r="AB6" s="36">
        <f t="shared" si="4"/>
        <v>99.7</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455.81</v>
      </c>
      <c r="AU6" s="36">
        <f t="shared" ref="AU6:BC6" si="6">IF(AU7="",NA(),AU7)</f>
        <v>285.62</v>
      </c>
      <c r="AV6" s="36">
        <f t="shared" si="6"/>
        <v>598.23</v>
      </c>
      <c r="AW6" s="36">
        <f t="shared" si="6"/>
        <v>855.77</v>
      </c>
      <c r="AX6" s="36">
        <f t="shared" si="6"/>
        <v>944.04</v>
      </c>
      <c r="AY6" s="36">
        <f t="shared" si="6"/>
        <v>377.63</v>
      </c>
      <c r="AZ6" s="36">
        <f t="shared" si="6"/>
        <v>357.34</v>
      </c>
      <c r="BA6" s="36">
        <f t="shared" si="6"/>
        <v>366.03</v>
      </c>
      <c r="BB6" s="36">
        <f t="shared" si="6"/>
        <v>365.18</v>
      </c>
      <c r="BC6" s="36">
        <f t="shared" si="6"/>
        <v>327.77</v>
      </c>
      <c r="BD6" s="35" t="str">
        <f>IF(BD7="","",IF(BD7="-","【-】","【"&amp;SUBSTITUTE(TEXT(BD7,"#,##0.00"),"-","△")&amp;"】"))</f>
        <v>【260.31】</v>
      </c>
      <c r="BE6" s="36">
        <f>IF(BE7="",NA(),BE7)</f>
        <v>75.03</v>
      </c>
      <c r="BF6" s="36">
        <f t="shared" ref="BF6:BN6" si="7">IF(BF7="",NA(),BF7)</f>
        <v>83.39</v>
      </c>
      <c r="BG6" s="36">
        <f t="shared" si="7"/>
        <v>92.48</v>
      </c>
      <c r="BH6" s="36">
        <f t="shared" si="7"/>
        <v>111.36</v>
      </c>
      <c r="BI6" s="36">
        <f t="shared" si="7"/>
        <v>128.28</v>
      </c>
      <c r="BJ6" s="36">
        <f t="shared" si="7"/>
        <v>364.71</v>
      </c>
      <c r="BK6" s="36">
        <f t="shared" si="7"/>
        <v>373.69</v>
      </c>
      <c r="BL6" s="36">
        <f t="shared" si="7"/>
        <v>370.12</v>
      </c>
      <c r="BM6" s="36">
        <f t="shared" si="7"/>
        <v>371.65</v>
      </c>
      <c r="BN6" s="36">
        <f t="shared" si="7"/>
        <v>397.1</v>
      </c>
      <c r="BO6" s="35" t="str">
        <f>IF(BO7="","",IF(BO7="-","【-】","【"&amp;SUBSTITUTE(TEXT(BO7,"#,##0.00"),"-","△")&amp;"】"))</f>
        <v>【275.67】</v>
      </c>
      <c r="BP6" s="36">
        <f>IF(BP7="",NA(),BP7)</f>
        <v>71.2</v>
      </c>
      <c r="BQ6" s="36">
        <f t="shared" ref="BQ6:BY6" si="8">IF(BQ7="",NA(),BQ7)</f>
        <v>76.77</v>
      </c>
      <c r="BR6" s="36">
        <f t="shared" si="8"/>
        <v>75.83</v>
      </c>
      <c r="BS6" s="36">
        <f t="shared" si="8"/>
        <v>72.540000000000006</v>
      </c>
      <c r="BT6" s="36">
        <f t="shared" si="8"/>
        <v>71.459999999999994</v>
      </c>
      <c r="BU6" s="36">
        <f t="shared" si="8"/>
        <v>100.65</v>
      </c>
      <c r="BV6" s="36">
        <f t="shared" si="8"/>
        <v>99.87</v>
      </c>
      <c r="BW6" s="36">
        <f t="shared" si="8"/>
        <v>100.42</v>
      </c>
      <c r="BX6" s="36">
        <f t="shared" si="8"/>
        <v>98.77</v>
      </c>
      <c r="BY6" s="36">
        <f t="shared" si="8"/>
        <v>95.79</v>
      </c>
      <c r="BZ6" s="35" t="str">
        <f>IF(BZ7="","",IF(BZ7="-","【-】","【"&amp;SUBSTITUTE(TEXT(BZ7,"#,##0.00"),"-","△")&amp;"】"))</f>
        <v>【100.05】</v>
      </c>
      <c r="CA6" s="36">
        <f>IF(CA7="",NA(),CA7)</f>
        <v>181.21</v>
      </c>
      <c r="CB6" s="36">
        <f t="shared" ref="CB6:CJ6" si="9">IF(CB7="",NA(),CB7)</f>
        <v>168.34</v>
      </c>
      <c r="CC6" s="36">
        <f t="shared" si="9"/>
        <v>170.54</v>
      </c>
      <c r="CD6" s="36">
        <f t="shared" si="9"/>
        <v>177.8</v>
      </c>
      <c r="CE6" s="36">
        <f t="shared" si="9"/>
        <v>179.95</v>
      </c>
      <c r="CF6" s="36">
        <f t="shared" si="9"/>
        <v>170.19</v>
      </c>
      <c r="CG6" s="36">
        <f t="shared" si="9"/>
        <v>171.81</v>
      </c>
      <c r="CH6" s="36">
        <f t="shared" si="9"/>
        <v>171.67</v>
      </c>
      <c r="CI6" s="36">
        <f t="shared" si="9"/>
        <v>173.67</v>
      </c>
      <c r="CJ6" s="36">
        <f t="shared" si="9"/>
        <v>171.13</v>
      </c>
      <c r="CK6" s="35" t="str">
        <f>IF(CK7="","",IF(CK7="-","【-】","【"&amp;SUBSTITUTE(TEXT(CK7,"#,##0.00"),"-","△")&amp;"】"))</f>
        <v>【166.40】</v>
      </c>
      <c r="CL6" s="36">
        <f>IF(CL7="",NA(),CL7)</f>
        <v>74.92</v>
      </c>
      <c r="CM6" s="36">
        <f t="shared" ref="CM6:CU6" si="10">IF(CM7="",NA(),CM7)</f>
        <v>75.44</v>
      </c>
      <c r="CN6" s="36">
        <f t="shared" si="10"/>
        <v>74.22</v>
      </c>
      <c r="CO6" s="36">
        <f t="shared" si="10"/>
        <v>72.37</v>
      </c>
      <c r="CP6" s="36">
        <f t="shared" si="10"/>
        <v>70.72</v>
      </c>
      <c r="CQ6" s="36">
        <f t="shared" si="10"/>
        <v>59.01</v>
      </c>
      <c r="CR6" s="36">
        <f t="shared" si="10"/>
        <v>60.03</v>
      </c>
      <c r="CS6" s="36">
        <f t="shared" si="10"/>
        <v>59.74</v>
      </c>
      <c r="CT6" s="36">
        <f t="shared" si="10"/>
        <v>59.67</v>
      </c>
      <c r="CU6" s="36">
        <f t="shared" si="10"/>
        <v>60.12</v>
      </c>
      <c r="CV6" s="35" t="str">
        <f>IF(CV7="","",IF(CV7="-","【-】","【"&amp;SUBSTITUTE(TEXT(CV7,"#,##0.00"),"-","△")&amp;"】"))</f>
        <v>【60.69】</v>
      </c>
      <c r="CW6" s="36">
        <f>IF(CW7="",NA(),CW7)</f>
        <v>91.92</v>
      </c>
      <c r="CX6" s="36">
        <f t="shared" ref="CX6:DF6" si="11">IF(CX7="",NA(),CX7)</f>
        <v>91.38</v>
      </c>
      <c r="CY6" s="36">
        <f t="shared" si="11"/>
        <v>92.38</v>
      </c>
      <c r="CZ6" s="36">
        <f t="shared" si="11"/>
        <v>91.78</v>
      </c>
      <c r="DA6" s="36">
        <f t="shared" si="11"/>
        <v>91.9</v>
      </c>
      <c r="DB6" s="36">
        <f t="shared" si="11"/>
        <v>85.37</v>
      </c>
      <c r="DC6" s="36">
        <f t="shared" si="11"/>
        <v>84.81</v>
      </c>
      <c r="DD6" s="36">
        <f t="shared" si="11"/>
        <v>84.8</v>
      </c>
      <c r="DE6" s="36">
        <f t="shared" si="11"/>
        <v>84.6</v>
      </c>
      <c r="DF6" s="36">
        <f t="shared" si="11"/>
        <v>84.24</v>
      </c>
      <c r="DG6" s="35" t="str">
        <f>IF(DG7="","",IF(DG7="-","【-】","【"&amp;SUBSTITUTE(TEXT(DG7,"#,##0.00"),"-","△")&amp;"】"))</f>
        <v>【89.82】</v>
      </c>
      <c r="DH6" s="36">
        <f>IF(DH7="",NA(),DH7)</f>
        <v>41.4</v>
      </c>
      <c r="DI6" s="36">
        <f t="shared" ref="DI6:DQ6" si="12">IF(DI7="",NA(),DI7)</f>
        <v>42.91</v>
      </c>
      <c r="DJ6" s="36">
        <f t="shared" si="12"/>
        <v>44.04</v>
      </c>
      <c r="DK6" s="36">
        <f t="shared" si="12"/>
        <v>45.79</v>
      </c>
      <c r="DL6" s="36">
        <f t="shared" si="12"/>
        <v>47.15</v>
      </c>
      <c r="DM6" s="36">
        <f t="shared" si="12"/>
        <v>46.9</v>
      </c>
      <c r="DN6" s="36">
        <f t="shared" si="12"/>
        <v>47.28</v>
      </c>
      <c r="DO6" s="36">
        <f t="shared" si="12"/>
        <v>47.66</v>
      </c>
      <c r="DP6" s="36">
        <f t="shared" si="12"/>
        <v>48.17</v>
      </c>
      <c r="DQ6" s="36">
        <f t="shared" si="12"/>
        <v>48.83</v>
      </c>
      <c r="DR6" s="35" t="str">
        <f>IF(DR7="","",IF(DR7="-","【-】","【"&amp;SUBSTITUTE(TEXT(DR7,"#,##0.00"),"-","△")&amp;"】"))</f>
        <v>【50.19】</v>
      </c>
      <c r="DS6" s="36">
        <f>IF(DS7="",NA(),DS7)</f>
        <v>0.47</v>
      </c>
      <c r="DT6" s="36">
        <f t="shared" ref="DT6:EB6" si="13">IF(DT7="",NA(),DT7)</f>
        <v>0.16</v>
      </c>
      <c r="DU6" s="36">
        <f t="shared" si="13"/>
        <v>0.2</v>
      </c>
      <c r="DV6" s="36">
        <f t="shared" si="13"/>
        <v>0.51</v>
      </c>
      <c r="DW6" s="36">
        <f t="shared" si="13"/>
        <v>0.65</v>
      </c>
      <c r="DX6" s="36">
        <f t="shared" si="13"/>
        <v>12.03</v>
      </c>
      <c r="DY6" s="36">
        <f t="shared" si="13"/>
        <v>12.19</v>
      </c>
      <c r="DZ6" s="36">
        <f t="shared" si="13"/>
        <v>15.1</v>
      </c>
      <c r="EA6" s="36">
        <f t="shared" si="13"/>
        <v>17.12</v>
      </c>
      <c r="EB6" s="36">
        <f t="shared" si="13"/>
        <v>18.18</v>
      </c>
      <c r="EC6" s="35" t="str">
        <f>IF(EC7="","",IF(EC7="-","【-】","【"&amp;SUBSTITUTE(TEXT(EC7,"#,##0.00"),"-","△")&amp;"】"))</f>
        <v>【20.63】</v>
      </c>
      <c r="ED6" s="36">
        <f>IF(ED7="",NA(),ED7)</f>
        <v>0.82</v>
      </c>
      <c r="EE6" s="36">
        <f t="shared" ref="EE6:EM6" si="14">IF(EE7="",NA(),EE7)</f>
        <v>0.88</v>
      </c>
      <c r="EF6" s="36">
        <f t="shared" si="14"/>
        <v>0.28999999999999998</v>
      </c>
      <c r="EG6" s="36">
        <f t="shared" si="14"/>
        <v>0.14000000000000001</v>
      </c>
      <c r="EH6" s="36">
        <f t="shared" si="14"/>
        <v>0.1</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222232</v>
      </c>
      <c r="D7" s="38">
        <v>46</v>
      </c>
      <c r="E7" s="38">
        <v>1</v>
      </c>
      <c r="F7" s="38">
        <v>0</v>
      </c>
      <c r="G7" s="38">
        <v>1</v>
      </c>
      <c r="H7" s="38" t="s">
        <v>93</v>
      </c>
      <c r="I7" s="38" t="s">
        <v>94</v>
      </c>
      <c r="J7" s="38" t="s">
        <v>95</v>
      </c>
      <c r="K7" s="38" t="s">
        <v>96</v>
      </c>
      <c r="L7" s="38" t="s">
        <v>97</v>
      </c>
      <c r="M7" s="38" t="s">
        <v>98</v>
      </c>
      <c r="N7" s="39" t="s">
        <v>99</v>
      </c>
      <c r="O7" s="39">
        <v>91.19</v>
      </c>
      <c r="P7" s="39">
        <v>99.9</v>
      </c>
      <c r="Q7" s="39">
        <v>2420</v>
      </c>
      <c r="R7" s="39">
        <v>31714</v>
      </c>
      <c r="S7" s="39">
        <v>65.56</v>
      </c>
      <c r="T7" s="39">
        <v>483.74</v>
      </c>
      <c r="U7" s="39">
        <v>31963</v>
      </c>
      <c r="V7" s="39">
        <v>47.76</v>
      </c>
      <c r="W7" s="39">
        <v>669.24</v>
      </c>
      <c r="X7" s="39">
        <v>100</v>
      </c>
      <c r="Y7" s="39">
        <v>100</v>
      </c>
      <c r="Z7" s="39">
        <v>105.65</v>
      </c>
      <c r="AA7" s="39">
        <v>103.23</v>
      </c>
      <c r="AB7" s="39">
        <v>99.7</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455.81</v>
      </c>
      <c r="AU7" s="39">
        <v>285.62</v>
      </c>
      <c r="AV7" s="39">
        <v>598.23</v>
      </c>
      <c r="AW7" s="39">
        <v>855.77</v>
      </c>
      <c r="AX7" s="39">
        <v>944.04</v>
      </c>
      <c r="AY7" s="39">
        <v>377.63</v>
      </c>
      <c r="AZ7" s="39">
        <v>357.34</v>
      </c>
      <c r="BA7" s="39">
        <v>366.03</v>
      </c>
      <c r="BB7" s="39">
        <v>365.18</v>
      </c>
      <c r="BC7" s="39">
        <v>327.77</v>
      </c>
      <c r="BD7" s="39">
        <v>260.31</v>
      </c>
      <c r="BE7" s="39">
        <v>75.03</v>
      </c>
      <c r="BF7" s="39">
        <v>83.39</v>
      </c>
      <c r="BG7" s="39">
        <v>92.48</v>
      </c>
      <c r="BH7" s="39">
        <v>111.36</v>
      </c>
      <c r="BI7" s="39">
        <v>128.28</v>
      </c>
      <c r="BJ7" s="39">
        <v>364.71</v>
      </c>
      <c r="BK7" s="39">
        <v>373.69</v>
      </c>
      <c r="BL7" s="39">
        <v>370.12</v>
      </c>
      <c r="BM7" s="39">
        <v>371.65</v>
      </c>
      <c r="BN7" s="39">
        <v>397.1</v>
      </c>
      <c r="BO7" s="39">
        <v>275.67</v>
      </c>
      <c r="BP7" s="39">
        <v>71.2</v>
      </c>
      <c r="BQ7" s="39">
        <v>76.77</v>
      </c>
      <c r="BR7" s="39">
        <v>75.83</v>
      </c>
      <c r="BS7" s="39">
        <v>72.540000000000006</v>
      </c>
      <c r="BT7" s="39">
        <v>71.459999999999994</v>
      </c>
      <c r="BU7" s="39">
        <v>100.65</v>
      </c>
      <c r="BV7" s="39">
        <v>99.87</v>
      </c>
      <c r="BW7" s="39">
        <v>100.42</v>
      </c>
      <c r="BX7" s="39">
        <v>98.77</v>
      </c>
      <c r="BY7" s="39">
        <v>95.79</v>
      </c>
      <c r="BZ7" s="39">
        <v>100.05</v>
      </c>
      <c r="CA7" s="39">
        <v>181.21</v>
      </c>
      <c r="CB7" s="39">
        <v>168.34</v>
      </c>
      <c r="CC7" s="39">
        <v>170.54</v>
      </c>
      <c r="CD7" s="39">
        <v>177.8</v>
      </c>
      <c r="CE7" s="39">
        <v>179.95</v>
      </c>
      <c r="CF7" s="39">
        <v>170.19</v>
      </c>
      <c r="CG7" s="39">
        <v>171.81</v>
      </c>
      <c r="CH7" s="39">
        <v>171.67</v>
      </c>
      <c r="CI7" s="39">
        <v>173.67</v>
      </c>
      <c r="CJ7" s="39">
        <v>171.13</v>
      </c>
      <c r="CK7" s="39">
        <v>166.4</v>
      </c>
      <c r="CL7" s="39">
        <v>74.92</v>
      </c>
      <c r="CM7" s="39">
        <v>75.44</v>
      </c>
      <c r="CN7" s="39">
        <v>74.22</v>
      </c>
      <c r="CO7" s="39">
        <v>72.37</v>
      </c>
      <c r="CP7" s="39">
        <v>70.72</v>
      </c>
      <c r="CQ7" s="39">
        <v>59.01</v>
      </c>
      <c r="CR7" s="39">
        <v>60.03</v>
      </c>
      <c r="CS7" s="39">
        <v>59.74</v>
      </c>
      <c r="CT7" s="39">
        <v>59.67</v>
      </c>
      <c r="CU7" s="39">
        <v>60.12</v>
      </c>
      <c r="CV7" s="39">
        <v>60.69</v>
      </c>
      <c r="CW7" s="39">
        <v>91.92</v>
      </c>
      <c r="CX7" s="39">
        <v>91.38</v>
      </c>
      <c r="CY7" s="39">
        <v>92.38</v>
      </c>
      <c r="CZ7" s="39">
        <v>91.78</v>
      </c>
      <c r="DA7" s="39">
        <v>91.9</v>
      </c>
      <c r="DB7" s="39">
        <v>85.37</v>
      </c>
      <c r="DC7" s="39">
        <v>84.81</v>
      </c>
      <c r="DD7" s="39">
        <v>84.8</v>
      </c>
      <c r="DE7" s="39">
        <v>84.6</v>
      </c>
      <c r="DF7" s="39">
        <v>84.24</v>
      </c>
      <c r="DG7" s="39">
        <v>89.82</v>
      </c>
      <c r="DH7" s="39">
        <v>41.4</v>
      </c>
      <c r="DI7" s="39">
        <v>42.91</v>
      </c>
      <c r="DJ7" s="39">
        <v>44.04</v>
      </c>
      <c r="DK7" s="39">
        <v>45.79</v>
      </c>
      <c r="DL7" s="39">
        <v>47.15</v>
      </c>
      <c r="DM7" s="39">
        <v>46.9</v>
      </c>
      <c r="DN7" s="39">
        <v>47.28</v>
      </c>
      <c r="DO7" s="39">
        <v>47.66</v>
      </c>
      <c r="DP7" s="39">
        <v>48.17</v>
      </c>
      <c r="DQ7" s="39">
        <v>48.83</v>
      </c>
      <c r="DR7" s="39">
        <v>50.19</v>
      </c>
      <c r="DS7" s="39">
        <v>0.47</v>
      </c>
      <c r="DT7" s="39">
        <v>0.16</v>
      </c>
      <c r="DU7" s="39">
        <v>0.2</v>
      </c>
      <c r="DV7" s="39">
        <v>0.51</v>
      </c>
      <c r="DW7" s="39">
        <v>0.65</v>
      </c>
      <c r="DX7" s="39">
        <v>12.03</v>
      </c>
      <c r="DY7" s="39">
        <v>12.19</v>
      </c>
      <c r="DZ7" s="39">
        <v>15.1</v>
      </c>
      <c r="EA7" s="39">
        <v>17.12</v>
      </c>
      <c r="EB7" s="39">
        <v>18.18</v>
      </c>
      <c r="EC7" s="39">
        <v>20.63</v>
      </c>
      <c r="ED7" s="39">
        <v>0.82</v>
      </c>
      <c r="EE7" s="39">
        <v>0.88</v>
      </c>
      <c r="EF7" s="39">
        <v>0.28999999999999998</v>
      </c>
      <c r="EG7" s="39">
        <v>0.14000000000000001</v>
      </c>
      <c r="EH7" s="39">
        <v>0.1</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2022-01-12T01:50:44Z</cp:lastPrinted>
  <dcterms:created xsi:type="dcterms:W3CDTF">2021-12-03T06:51:07Z</dcterms:created>
  <dcterms:modified xsi:type="dcterms:W3CDTF">2022-01-25T00:01:40Z</dcterms:modified>
  <cp:category/>
</cp:coreProperties>
</file>