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YCsuKh2/sJ9WyoWmsQUrTugHFAzYjbr4y+9Cr0EsZB2rJUgfubNuLseUjC7HfrJVOlSrHrgT4eX7dZ6iIKmQQA==" workbookSaltValue="7+v+EAXHIRtRkvU47ywQEg==" workbookSpinCount="100000"/>
  <bookViews>
    <workbookView xWindow="0" yWindow="0" windowWidth="20490" windowHeight="7230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<sst xmlns="http://schemas.openxmlformats.org/spreadsheetml/2006/main" xmlns:r="http://schemas.openxmlformats.org/officeDocument/2006/relationships" count="115" uniqueCount="115">
  <si>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</si>
  <si>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</si>
  <si>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</si>
  <si>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</si>
  <si>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</si>
  <si>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</si>
  <si>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</si>
  <si>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</si>
  <si>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</si>
  <si>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</si>
  <si>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</si>
  <si>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</si>
  <si>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 xml:space="preserve">　平成31年４月から公営企業会計に移行しました。
　御前崎市の現状は、維持管理費を使用料収入で賄えておらず、一般会計繰入金に依存した不健全な経営状況となっております。
　令和２年度に経営戦略を策定し、令和３年度は料金改定に向けた上下水道料金等審議会を行い、市長に答申書の提出を行いました。しかしながら、新型コロナウイルス感染症の感染拡大等により、議会への上程を見合わせているという状況です。
</t>
    <rPh sb="1" eb="3">
      <t>ヘイセイ</t>
    </rPh>
    <rPh sb="5" eb="6">
      <t>ネン</t>
    </rPh>
    <rPh sb="7" eb="8">
      <t>ツキ</t>
    </rPh>
    <rPh sb="10" eb="16">
      <t>コウエイキギョウカイケイ</t>
    </rPh>
    <rPh sb="17" eb="19">
      <t>イコウ</t>
    </rPh>
    <rPh sb="26" eb="30">
      <t>オマエザキシ</t>
    </rPh>
    <rPh sb="31" eb="33">
      <t>ゲンジョウ</t>
    </rPh>
    <rPh sb="35" eb="40">
      <t>イジカンリヒ</t>
    </rPh>
    <rPh sb="41" eb="44">
      <t>シヨウリョウ</t>
    </rPh>
    <rPh sb="44" eb="46">
      <t>シュウニュウ</t>
    </rPh>
    <rPh sb="47" eb="48">
      <t>マカナ</t>
    </rPh>
    <rPh sb="54" eb="58">
      <t>イッパンカイケイ</t>
    </rPh>
    <rPh sb="58" eb="61">
      <t>クリイレキン</t>
    </rPh>
    <rPh sb="62" eb="64">
      <t>イゾン</t>
    </rPh>
    <rPh sb="66" eb="69">
      <t>フケンゼン</t>
    </rPh>
    <rPh sb="70" eb="72">
      <t>ケイエイ</t>
    </rPh>
    <rPh sb="72" eb="74">
      <t>ジョウキョウ</t>
    </rPh>
    <rPh sb="85" eb="87">
      <t>レイワ</t>
    </rPh>
    <rPh sb="88" eb="89">
      <t>ネン</t>
    </rPh>
    <rPh sb="89" eb="90">
      <t>ド</t>
    </rPh>
    <rPh sb="91" eb="95">
      <t>ケイエイセンリャク</t>
    </rPh>
    <rPh sb="96" eb="98">
      <t>サクテイ</t>
    </rPh>
    <rPh sb="106" eb="108">
      <t>リョウキン</t>
    </rPh>
    <rPh sb="108" eb="110">
      <t>カイテイ</t>
    </rPh>
    <rPh sb="111" eb="112">
      <t>ム</t>
    </rPh>
    <rPh sb="114" eb="116">
      <t>ジョウゲ</t>
    </rPh>
    <rPh sb="116" eb="118">
      <t>スイドウ</t>
    </rPh>
    <rPh sb="118" eb="120">
      <t>リョウキン</t>
    </rPh>
    <rPh sb="120" eb="121">
      <t>トウ</t>
    </rPh>
    <rPh sb="121" eb="124">
      <t>シンギカイ</t>
    </rPh>
    <rPh sb="125" eb="126">
      <t>オコナ</t>
    </rPh>
    <rPh sb="128" eb="130">
      <t>シチョウ</t>
    </rPh>
    <rPh sb="131" eb="134">
      <t>トウシンショ</t>
    </rPh>
    <rPh sb="135" eb="137">
      <t>テイシュツ</t>
    </rPh>
    <rPh sb="138" eb="139">
      <t>オコナ</t>
    </rPh>
    <rPh sb="151" eb="153">
      <t>シンガタ</t>
    </rPh>
    <rPh sb="160" eb="163">
      <t>カンセンショウ</t>
    </rPh>
    <rPh sb="164" eb="166">
      <t>カンセン</t>
    </rPh>
    <rPh sb="166" eb="168">
      <t>カクダイ</t>
    </rPh>
    <rPh sb="168" eb="169">
      <t>トウ</t>
    </rPh>
    <rPh sb="173" eb="175">
      <t>ギカイ</t>
    </rPh>
    <rPh sb="177" eb="179">
      <t>ジョウテイ</t>
    </rPh>
    <rPh sb="180" eb="182">
      <t>ミア</t>
    </rPh>
    <rPh sb="190" eb="192">
      <t>ジョウキョウ</t>
    </rPh>
    <phoneticPr fontId="1"/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</si>
  <si>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</si>
  <si>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</si>
  <si>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</si>
  <si>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</si>
  <si>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</si>
  <si>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</si>
  <si>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</si>
  <si>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</si>
  <si>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</si>
  <si>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</si>
  <si>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</si>
  <si>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</si>
  <si>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</si>
  <si>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</si>
  <si>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</si>
  <si>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</si>
  <si>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</si>
  <si>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</si>
  <si>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</si>
  <si>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</si>
  <si>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</si>
  <si>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</si>
  <si>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</si>
  <si>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</si>
  <si>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</si>
  <si>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</si>
  <si>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令和2年度全国平均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</si>
  <si>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</si>
  <si>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</si>
  <si>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</si>
  <si>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</si>
  <si>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</si>
  <si>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</si>
  <si>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</si>
  <si>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</si>
  <si>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</si>
  <si>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</si>
  <si>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</si>
  <si>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</si>
  <si>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</si>
  <si>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</si>
  <si>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</si>
  <si>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</si>
  <si>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</si>
  <si>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</si>
  <si>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</si>
  <si>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</si>
  <si>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</si>
  <si>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</si>
  <si>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</si>
  <si>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</si>
  <si>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</si>
  <si>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</si>
  <si>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</si>
  <si>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</si>
  <si>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</si>
  <si>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</si>
  <si>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</si>
  <si>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</si>
  <si>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</si>
  <si>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</si>
  <si>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</si>
  <si>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</si>
  <si>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</si>
  <si>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</si>
  <si>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</si>
  <si>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</si>
  <si>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</si>
  <si>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</si>
  <si>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</si>
  <si>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</si>
  <si>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</si>
  <si>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</si>
  <si>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</si>
  <si>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</si>
  <si>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</si>
  <si>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</si>
  <si>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</si>
  <si>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</si>
  <si>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</si>
  <si>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</si>
  <si>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</si>
  <si>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</si>
  <si>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静岡県　御前崎市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</si>
  <si>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</si>
  <si>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</si>
  <si>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</si>
  <si>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</si>
  <si>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</si>
  <si>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</si>
  <si>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</si>
  <si>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</si>
  <si>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</si>
  <si>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</si>
  <si>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</si>
  <si>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</si>
  <si>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</si>
  <si>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</si>
  <si>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</si>
  <si>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</si>
  <si>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御前崎市農業集落排水は、平成３年から供用を開始しており、現時点での老朽管はありません。
　有形固定資産減価償却率は、今後増加が見込まれます。
　ストックマネジメント計画に基づき、計画的に更新を行っていきます。</t>
    <rPh sb="1" eb="5">
      <t>オマエザキシ</t>
    </rPh>
    <rPh sb="5" eb="11">
      <t>ノウギョウシュウラクハイスイ</t>
    </rPh>
    <rPh sb="13" eb="15">
      <t>ヘイセイ</t>
    </rPh>
    <rPh sb="16" eb="17">
      <t>ネン</t>
    </rPh>
    <rPh sb="19" eb="21">
      <t>キョウヨウ</t>
    </rPh>
    <rPh sb="22" eb="24">
      <t>カイシ</t>
    </rPh>
    <rPh sb="29" eb="32">
      <t>ゲンジテン</t>
    </rPh>
    <rPh sb="34" eb="36">
      <t>ロウキュウ</t>
    </rPh>
    <rPh sb="36" eb="37">
      <t>カン</t>
    </rPh>
    <rPh sb="46" eb="48">
      <t>ユウケイ</t>
    </rPh>
    <rPh sb="48" eb="50">
      <t>コテイ</t>
    </rPh>
    <rPh sb="50" eb="52">
      <t>シサン</t>
    </rPh>
    <rPh sb="52" eb="56">
      <t>ゲンカショウキャク</t>
    </rPh>
    <rPh sb="56" eb="57">
      <t>リツ</t>
    </rPh>
    <rPh sb="59" eb="61">
      <t>コンゴ</t>
    </rPh>
    <rPh sb="61" eb="63">
      <t>ゾウカ</t>
    </rPh>
    <rPh sb="64" eb="66">
      <t>ミコ</t>
    </rPh>
    <rPh sb="83" eb="85">
      <t>ケイカク</t>
    </rPh>
    <rPh sb="86" eb="87">
      <t>モト</t>
    </rPh>
    <rPh sb="90" eb="92">
      <t>ケイカク</t>
    </rPh>
    <rPh sb="92" eb="93">
      <t>テキ</t>
    </rPh>
    <rPh sb="94" eb="96">
      <t>コウシン</t>
    </rPh>
    <rPh sb="97" eb="98">
      <t>オコナ</t>
    </rPh>
    <phoneticPr fontId="1"/>
  </si>
  <si>
    <t>　処理区域内の面整備が概成されており、現在は維持管理を主体とした事業運営をおこなっています。平成31年４月に地方公営企業法を全部適用し、公営企業会計に移行しました。
　経営収支比率は100％を超えており、収支の均衡が保たれています。しかし経費回収率は100％を下回っており、維持管理費を一般会計繰入金で補填している状況です。健全な経営とはいえない状況であり、使用料金の適正化が必要となっています。
　流動比率は100％を超えており、類似団体に比べ支払能力は高い水準にあります。
　企業債残高対事業規模比率は、類似団体平均値を超えています。理由としては、使用料が安く設定されてることが挙げられます。今後は料金改定を行うとともに、設備投資が終了し企業債償還金も下がるため、平均値に近づいていく見込みです。
　汚水処理原価は類似団体を下回っており、効率的な汚水処理が行われています。
　施設利用率、水洗化率は、類似団体を上回っているため、使用料を適正化することで、安定的な収入を確保することができます。</t>
    <rPh sb="1" eb="3">
      <t>ショリ</t>
    </rPh>
    <rPh sb="3" eb="5">
      <t>クイキ</t>
    </rPh>
    <rPh sb="5" eb="6">
      <t>ナイ</t>
    </rPh>
    <rPh sb="7" eb="8">
      <t>メン</t>
    </rPh>
    <rPh sb="8" eb="10">
      <t>セイビ</t>
    </rPh>
    <rPh sb="11" eb="13">
      <t>ガイセイ</t>
    </rPh>
    <rPh sb="19" eb="21">
      <t>ゲンザイ</t>
    </rPh>
    <rPh sb="22" eb="24">
      <t>イジ</t>
    </rPh>
    <rPh sb="24" eb="26">
      <t>カンリ</t>
    </rPh>
    <rPh sb="27" eb="29">
      <t>シュタイ</t>
    </rPh>
    <rPh sb="32" eb="34">
      <t>ジギョウ</t>
    </rPh>
    <rPh sb="34" eb="36">
      <t>ウンエイ</t>
    </rPh>
    <rPh sb="46" eb="48">
      <t>ヘイセイ</t>
    </rPh>
    <rPh sb="52" eb="53">
      <t>ツキ</t>
    </rPh>
    <rPh sb="54" eb="56">
      <t>チホウ</t>
    </rPh>
    <rPh sb="56" eb="58">
      <t>コウエイ</t>
    </rPh>
    <rPh sb="58" eb="60">
      <t>キギョウ</t>
    </rPh>
    <rPh sb="60" eb="61">
      <t>ホウ</t>
    </rPh>
    <rPh sb="62" eb="64">
      <t>ゼンブ</t>
    </rPh>
    <rPh sb="64" eb="66">
      <t>テキヨウ</t>
    </rPh>
    <rPh sb="68" eb="70">
      <t>コウエイ</t>
    </rPh>
    <rPh sb="70" eb="72">
      <t>キギョウ</t>
    </rPh>
    <rPh sb="72" eb="74">
      <t>カイケイ</t>
    </rPh>
    <rPh sb="75" eb="77">
      <t>イコウ</t>
    </rPh>
    <rPh sb="84" eb="86">
      <t>ケイエイ</t>
    </rPh>
    <rPh sb="86" eb="88">
      <t>シュウシ</t>
    </rPh>
    <rPh sb="88" eb="90">
      <t>ヒリツ</t>
    </rPh>
    <rPh sb="96" eb="97">
      <t>コ</t>
    </rPh>
    <rPh sb="102" eb="104">
      <t>シュウシ</t>
    </rPh>
    <rPh sb="105" eb="107">
      <t>キンコウ</t>
    </rPh>
    <rPh sb="108" eb="109">
      <t>タモ</t>
    </rPh>
    <rPh sb="119" eb="121">
      <t>ケイヒ</t>
    </rPh>
    <rPh sb="121" eb="123">
      <t>カイシュウ</t>
    </rPh>
    <rPh sb="123" eb="124">
      <t>リツ</t>
    </rPh>
    <rPh sb="130" eb="132">
      <t>シタマワ</t>
    </rPh>
    <rPh sb="137" eb="139">
      <t>イジ</t>
    </rPh>
    <rPh sb="139" eb="142">
      <t>カンリヒ</t>
    </rPh>
    <rPh sb="143" eb="147">
      <t>イッパンカイケイ</t>
    </rPh>
    <rPh sb="147" eb="150">
      <t>クリイレキン</t>
    </rPh>
    <rPh sb="151" eb="153">
      <t>ホテン</t>
    </rPh>
    <rPh sb="157" eb="159">
      <t>ジョウキョウ</t>
    </rPh>
    <rPh sb="162" eb="164">
      <t>ケンゼン</t>
    </rPh>
    <rPh sb="165" eb="167">
      <t>ケイエイ</t>
    </rPh>
    <rPh sb="173" eb="175">
      <t>ジョウキョウ</t>
    </rPh>
    <rPh sb="179" eb="182">
      <t>シヨウリョウ</t>
    </rPh>
    <rPh sb="182" eb="183">
      <t>キン</t>
    </rPh>
    <rPh sb="184" eb="187">
      <t>テキセイカ</t>
    </rPh>
    <rPh sb="188" eb="190">
      <t>ヒツヨウ</t>
    </rPh>
    <rPh sb="200" eb="202">
      <t>リュウドウ</t>
    </rPh>
    <rPh sb="202" eb="204">
      <t>ヒリツ</t>
    </rPh>
    <rPh sb="210" eb="211">
      <t>コ</t>
    </rPh>
    <rPh sb="216" eb="220">
      <t>ルイジダンタイ</t>
    </rPh>
    <rPh sb="221" eb="222">
      <t>クラ</t>
    </rPh>
    <rPh sb="223" eb="225">
      <t>シハラ</t>
    </rPh>
    <rPh sb="225" eb="227">
      <t>ノウリョク</t>
    </rPh>
    <rPh sb="228" eb="229">
      <t>タカ</t>
    </rPh>
    <rPh sb="230" eb="232">
      <t>スイジュン</t>
    </rPh>
    <rPh sb="352" eb="356">
      <t>オスイショリ</t>
    </rPh>
    <rPh sb="356" eb="358">
      <t>ゲンカ</t>
    </rPh>
    <rPh sb="359" eb="361">
      <t>ルイジ</t>
    </rPh>
    <rPh sb="361" eb="363">
      <t>ダンタイ</t>
    </rPh>
    <rPh sb="364" eb="366">
      <t>シタマワ</t>
    </rPh>
    <rPh sb="371" eb="373">
      <t>コウリツ</t>
    </rPh>
    <rPh sb="373" eb="374">
      <t>テキ</t>
    </rPh>
    <rPh sb="375" eb="377">
      <t>オスイ</t>
    </rPh>
    <rPh sb="377" eb="379">
      <t>ショリ</t>
    </rPh>
    <rPh sb="380" eb="381">
      <t>オコナ</t>
    </rPh>
    <rPh sb="390" eb="392">
      <t>シセツ</t>
    </rPh>
    <rPh sb="392" eb="394">
      <t>リヨウ</t>
    </rPh>
    <rPh sb="394" eb="395">
      <t>リツ</t>
    </rPh>
    <rPh sb="396" eb="399">
      <t>スイセンカ</t>
    </rPh>
    <rPh sb="399" eb="400">
      <t>リツ</t>
    </rPh>
    <rPh sb="402" eb="404">
      <t>ルイジ</t>
    </rPh>
    <rPh sb="404" eb="406">
      <t>ダンタイ</t>
    </rPh>
    <rPh sb="407" eb="409">
      <t>ウワマワ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</si>
</sst>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2.e-002</c:v>
                </c:pt>
                <c:pt idx="4">
                  <c:v>0.25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61.31</c:v>
                </c:pt>
                <c:pt idx="4">
                  <c:v>60.27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96.49</c:v>
                </c:pt>
                <c:pt idx="4">
                  <c:v>96.84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104.84</c:v>
                </c:pt>
                <c:pt idx="4">
                  <c:v>102.13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103.6</c:v>
                </c:pt>
                <c:pt idx="4">
                  <c:v>106.37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4.33</c:v>
                </c:pt>
                <c:pt idx="4">
                  <c:v>8.6199999999999992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23.06</c:v>
                </c:pt>
                <c:pt idx="4">
                  <c:v>20.34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193.99</c:v>
                </c:pt>
                <c:pt idx="4">
                  <c:v>139.02000000000001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101.27</c:v>
                </c:pt>
                <c:pt idx="4">
                  <c:v>107.58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26.99</c:v>
                </c:pt>
                <c:pt idx="4">
                  <c:v>29.13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1415.94</c:v>
                </c:pt>
                <c:pt idx="4">
                  <c:v>1324.43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48.23</c:v>
                </c:pt>
                <c:pt idx="4">
                  <c:v>48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184.57</c:v>
                </c:pt>
                <c:pt idx="4">
                  <c:v>185.25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【104.99】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【121.19】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【32.80】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【832.52】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【86.60】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【54.84】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【253.04】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【22.21】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N1" zoomScale="70" zoomScaleNormal="70" workbookViewId="0">
      <selection activeCell="BA6" sqref="BA6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御前崎市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7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6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5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11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19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農業集落排水</v>
      </c>
      <c r="Q8" s="6"/>
      <c r="R8" s="6"/>
      <c r="S8" s="6"/>
      <c r="T8" s="6"/>
      <c r="U8" s="6"/>
      <c r="V8" s="6"/>
      <c r="W8" s="6" t="str">
        <f>データ!L6</f>
        <v>F2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31714</v>
      </c>
      <c r="AM8" s="22"/>
      <c r="AN8" s="22"/>
      <c r="AO8" s="22"/>
      <c r="AP8" s="22"/>
      <c r="AQ8" s="22"/>
      <c r="AR8" s="22"/>
      <c r="AS8" s="22"/>
      <c r="AT8" s="7">
        <f>データ!T6</f>
        <v>65.56</v>
      </c>
      <c r="AU8" s="7"/>
      <c r="AV8" s="7"/>
      <c r="AW8" s="7"/>
      <c r="AX8" s="7"/>
      <c r="AY8" s="7"/>
      <c r="AZ8" s="7"/>
      <c r="BA8" s="7"/>
      <c r="BB8" s="7">
        <f>データ!U6</f>
        <v>483.74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13</v>
      </c>
      <c r="BM8" s="38"/>
      <c r="BN8" s="45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27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31</v>
      </c>
      <c r="AU9" s="5"/>
      <c r="AV9" s="5"/>
      <c r="AW9" s="5"/>
      <c r="AX9" s="5"/>
      <c r="AY9" s="5"/>
      <c r="AZ9" s="5"/>
      <c r="BA9" s="5"/>
      <c r="BB9" s="5" t="s">
        <v>34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35</v>
      </c>
      <c r="BM9" s="39"/>
      <c r="BN9" s="46" t="s">
        <v>37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87.41</v>
      </c>
      <c r="J10" s="7"/>
      <c r="K10" s="7"/>
      <c r="L10" s="7"/>
      <c r="M10" s="7"/>
      <c r="N10" s="7"/>
      <c r="O10" s="7"/>
      <c r="P10" s="7">
        <f>データ!P6</f>
        <v>25.46</v>
      </c>
      <c r="Q10" s="7"/>
      <c r="R10" s="7"/>
      <c r="S10" s="7"/>
      <c r="T10" s="7"/>
      <c r="U10" s="7"/>
      <c r="V10" s="7"/>
      <c r="W10" s="7">
        <f>データ!Q6</f>
        <v>100.89</v>
      </c>
      <c r="X10" s="7"/>
      <c r="Y10" s="7"/>
      <c r="Z10" s="7"/>
      <c r="AA10" s="7"/>
      <c r="AB10" s="7"/>
      <c r="AC10" s="7"/>
      <c r="AD10" s="22">
        <f>データ!R6</f>
        <v>1760</v>
      </c>
      <c r="AE10" s="22"/>
      <c r="AF10" s="22"/>
      <c r="AG10" s="22"/>
      <c r="AH10" s="22"/>
      <c r="AI10" s="22"/>
      <c r="AJ10" s="22"/>
      <c r="AK10" s="2"/>
      <c r="AL10" s="22">
        <f>データ!V6</f>
        <v>8026</v>
      </c>
      <c r="AM10" s="22"/>
      <c r="AN10" s="22"/>
      <c r="AO10" s="22"/>
      <c r="AP10" s="22"/>
      <c r="AQ10" s="22"/>
      <c r="AR10" s="22"/>
      <c r="AS10" s="22"/>
      <c r="AT10" s="7">
        <f>データ!W6</f>
        <v>3.72</v>
      </c>
      <c r="AU10" s="7"/>
      <c r="AV10" s="7"/>
      <c r="AW10" s="7"/>
      <c r="AX10" s="7"/>
      <c r="AY10" s="7"/>
      <c r="AZ10" s="7"/>
      <c r="BA10" s="7"/>
      <c r="BB10" s="7">
        <f>データ!X6</f>
        <v>2157.5300000000002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38</v>
      </c>
      <c r="BM10" s="40"/>
      <c r="BN10" s="47" t="s">
        <v>39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41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1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9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42</v>
      </c>
    </row>
    <row r="84" spans="1:78" hidden="1">
      <c r="B84" s="12" t="s">
        <v>43</v>
      </c>
      <c r="C84" s="12"/>
      <c r="D84" s="12"/>
      <c r="E84" s="12" t="s">
        <v>45</v>
      </c>
      <c r="F84" s="12" t="s">
        <v>46</v>
      </c>
      <c r="G84" s="12" t="s">
        <v>47</v>
      </c>
      <c r="H84" s="12" t="s">
        <v>0</v>
      </c>
      <c r="I84" s="12" t="s">
        <v>8</v>
      </c>
      <c r="J84" s="12" t="s">
        <v>48</v>
      </c>
      <c r="K84" s="12" t="s">
        <v>49</v>
      </c>
      <c r="L84" s="12" t="s">
        <v>33</v>
      </c>
      <c r="M84" s="12" t="s">
        <v>36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データ!AI6</f>
        <v>【104.99】</v>
      </c>
      <c r="F85" s="12" t="str">
        <f>データ!AT6</f>
        <v>【121.19】</v>
      </c>
      <c r="G85" s="12" t="str">
        <f>データ!BE6</f>
        <v>【32.80】</v>
      </c>
      <c r="H85" s="12" t="str">
        <f>データ!BP6</f>
        <v>【832.52】</v>
      </c>
      <c r="I85" s="12" t="str">
        <f>データ!CA6</f>
        <v>【60.94】</v>
      </c>
      <c r="J85" s="12" t="str">
        <f>データ!CL6</f>
        <v>【253.04】</v>
      </c>
      <c r="K85" s="12" t="str">
        <f>データ!CW6</f>
        <v>【54.84】</v>
      </c>
      <c r="L85" s="12" t="str">
        <f>データ!DH6</f>
        <v>【86.60】</v>
      </c>
      <c r="M85" s="12" t="str">
        <f>データ!DS6</f>
        <v>【22.21】</v>
      </c>
      <c r="N85" s="12" t="str">
        <f>データ!ED6</f>
        <v>【0.00】</v>
      </c>
      <c r="O85" s="12" t="str">
        <f>データ!EO6</f>
        <v>【0.16】</v>
      </c>
    </row>
  </sheetData>
  <sheetProtection algorithmName="SHA-512" hashValue="mSKyJBZllXaXu5hwDp21mHJy6HqCvx3p0q5PfioSyGLytV+VTPcnLVQboLPAYo6JtqFjUmudt0AKBGM9QJMSzQ==" saltValue="KkypARG47XIOyhaHfP38hQ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54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>
        <v>1</v>
      </c>
      <c r="AI1" s="79"/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>
        <v>1</v>
      </c>
      <c r="AT1" s="79"/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>
        <v>1</v>
      </c>
      <c r="BE1" s="79"/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>
        <v>1</v>
      </c>
      <c r="BP1" s="79"/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>
        <v>1</v>
      </c>
      <c r="CA1" s="79"/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>
        <v>1</v>
      </c>
      <c r="CL1" s="79"/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>
        <v>1</v>
      </c>
      <c r="CW1" s="79"/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>
        <v>1</v>
      </c>
      <c r="DH1" s="79"/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>
        <v>1</v>
      </c>
      <c r="DS1" s="79"/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>
        <v>1</v>
      </c>
      <c r="ED1" s="79"/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>
        <v>1</v>
      </c>
      <c r="EO1" s="79"/>
    </row>
    <row r="2" spans="1:148">
      <c r="A2" s="60" t="s">
        <v>55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20</v>
      </c>
      <c r="B3" s="62" t="s">
        <v>32</v>
      </c>
      <c r="C3" s="62" t="s">
        <v>57</v>
      </c>
      <c r="D3" s="62" t="s">
        <v>58</v>
      </c>
      <c r="E3" s="62" t="s">
        <v>4</v>
      </c>
      <c r="F3" s="62" t="s">
        <v>3</v>
      </c>
      <c r="G3" s="62" t="s">
        <v>25</v>
      </c>
      <c r="H3" s="69" t="s">
        <v>59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7"/>
      <c r="Y3" s="80" t="s">
        <v>52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10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>
      <c r="A4" s="60" t="s">
        <v>60</v>
      </c>
      <c r="B4" s="63"/>
      <c r="C4" s="63"/>
      <c r="D4" s="63"/>
      <c r="E4" s="63"/>
      <c r="F4" s="63"/>
      <c r="G4" s="63"/>
      <c r="H4" s="7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8"/>
      <c r="Y4" s="81" t="s">
        <v>50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44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28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62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15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61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64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65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66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67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68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>
      <c r="A5" s="60" t="s">
        <v>69</v>
      </c>
      <c r="B5" s="64"/>
      <c r="C5" s="64"/>
      <c r="D5" s="64"/>
      <c r="E5" s="64"/>
      <c r="F5" s="64"/>
      <c r="G5" s="64"/>
      <c r="H5" s="71" t="s">
        <v>56</v>
      </c>
      <c r="I5" s="71" t="s">
        <v>70</v>
      </c>
      <c r="J5" s="71" t="s">
        <v>71</v>
      </c>
      <c r="K5" s="71" t="s">
        <v>72</v>
      </c>
      <c r="L5" s="71" t="s">
        <v>73</v>
      </c>
      <c r="M5" s="71" t="s">
        <v>5</v>
      </c>
      <c r="N5" s="71" t="s">
        <v>74</v>
      </c>
      <c r="O5" s="71" t="s">
        <v>75</v>
      </c>
      <c r="P5" s="71" t="s">
        <v>76</v>
      </c>
      <c r="Q5" s="71" t="s">
        <v>77</v>
      </c>
      <c r="R5" s="71" t="s">
        <v>78</v>
      </c>
      <c r="S5" s="71" t="s">
        <v>79</v>
      </c>
      <c r="T5" s="71" t="s">
        <v>80</v>
      </c>
      <c r="U5" s="71" t="s">
        <v>63</v>
      </c>
      <c r="V5" s="71" t="s">
        <v>81</v>
      </c>
      <c r="W5" s="71" t="s">
        <v>82</v>
      </c>
      <c r="X5" s="71" t="s">
        <v>83</v>
      </c>
      <c r="Y5" s="71" t="s">
        <v>84</v>
      </c>
      <c r="Z5" s="71" t="s">
        <v>85</v>
      </c>
      <c r="AA5" s="71" t="s">
        <v>86</v>
      </c>
      <c r="AB5" s="71" t="s">
        <v>87</v>
      </c>
      <c r="AC5" s="71" t="s">
        <v>88</v>
      </c>
      <c r="AD5" s="71" t="s">
        <v>90</v>
      </c>
      <c r="AE5" s="71" t="s">
        <v>91</v>
      </c>
      <c r="AF5" s="71" t="s">
        <v>92</v>
      </c>
      <c r="AG5" s="71" t="s">
        <v>93</v>
      </c>
      <c r="AH5" s="71" t="s">
        <v>94</v>
      </c>
      <c r="AI5" s="71" t="s">
        <v>43</v>
      </c>
      <c r="AJ5" s="71" t="s">
        <v>84</v>
      </c>
      <c r="AK5" s="71" t="s">
        <v>85</v>
      </c>
      <c r="AL5" s="71" t="s">
        <v>86</v>
      </c>
      <c r="AM5" s="71" t="s">
        <v>87</v>
      </c>
      <c r="AN5" s="71" t="s">
        <v>88</v>
      </c>
      <c r="AO5" s="71" t="s">
        <v>90</v>
      </c>
      <c r="AP5" s="71" t="s">
        <v>91</v>
      </c>
      <c r="AQ5" s="71" t="s">
        <v>92</v>
      </c>
      <c r="AR5" s="71" t="s">
        <v>93</v>
      </c>
      <c r="AS5" s="71" t="s">
        <v>94</v>
      </c>
      <c r="AT5" s="71" t="s">
        <v>89</v>
      </c>
      <c r="AU5" s="71" t="s">
        <v>84</v>
      </c>
      <c r="AV5" s="71" t="s">
        <v>85</v>
      </c>
      <c r="AW5" s="71" t="s">
        <v>86</v>
      </c>
      <c r="AX5" s="71" t="s">
        <v>87</v>
      </c>
      <c r="AY5" s="71" t="s">
        <v>88</v>
      </c>
      <c r="AZ5" s="71" t="s">
        <v>90</v>
      </c>
      <c r="BA5" s="71" t="s">
        <v>91</v>
      </c>
      <c r="BB5" s="71" t="s">
        <v>92</v>
      </c>
      <c r="BC5" s="71" t="s">
        <v>93</v>
      </c>
      <c r="BD5" s="71" t="s">
        <v>94</v>
      </c>
      <c r="BE5" s="71" t="s">
        <v>89</v>
      </c>
      <c r="BF5" s="71" t="s">
        <v>84</v>
      </c>
      <c r="BG5" s="71" t="s">
        <v>85</v>
      </c>
      <c r="BH5" s="71" t="s">
        <v>86</v>
      </c>
      <c r="BI5" s="71" t="s">
        <v>87</v>
      </c>
      <c r="BJ5" s="71" t="s">
        <v>88</v>
      </c>
      <c r="BK5" s="71" t="s">
        <v>90</v>
      </c>
      <c r="BL5" s="71" t="s">
        <v>91</v>
      </c>
      <c r="BM5" s="71" t="s">
        <v>92</v>
      </c>
      <c r="BN5" s="71" t="s">
        <v>93</v>
      </c>
      <c r="BO5" s="71" t="s">
        <v>94</v>
      </c>
      <c r="BP5" s="71" t="s">
        <v>89</v>
      </c>
      <c r="BQ5" s="71" t="s">
        <v>84</v>
      </c>
      <c r="BR5" s="71" t="s">
        <v>85</v>
      </c>
      <c r="BS5" s="71" t="s">
        <v>86</v>
      </c>
      <c r="BT5" s="71" t="s">
        <v>87</v>
      </c>
      <c r="BU5" s="71" t="s">
        <v>88</v>
      </c>
      <c r="BV5" s="71" t="s">
        <v>90</v>
      </c>
      <c r="BW5" s="71" t="s">
        <v>91</v>
      </c>
      <c r="BX5" s="71" t="s">
        <v>92</v>
      </c>
      <c r="BY5" s="71" t="s">
        <v>93</v>
      </c>
      <c r="BZ5" s="71" t="s">
        <v>94</v>
      </c>
      <c r="CA5" s="71" t="s">
        <v>89</v>
      </c>
      <c r="CB5" s="71" t="s">
        <v>84</v>
      </c>
      <c r="CC5" s="71" t="s">
        <v>85</v>
      </c>
      <c r="CD5" s="71" t="s">
        <v>86</v>
      </c>
      <c r="CE5" s="71" t="s">
        <v>87</v>
      </c>
      <c r="CF5" s="71" t="s">
        <v>88</v>
      </c>
      <c r="CG5" s="71" t="s">
        <v>90</v>
      </c>
      <c r="CH5" s="71" t="s">
        <v>91</v>
      </c>
      <c r="CI5" s="71" t="s">
        <v>92</v>
      </c>
      <c r="CJ5" s="71" t="s">
        <v>93</v>
      </c>
      <c r="CK5" s="71" t="s">
        <v>94</v>
      </c>
      <c r="CL5" s="71" t="s">
        <v>89</v>
      </c>
      <c r="CM5" s="71" t="s">
        <v>84</v>
      </c>
      <c r="CN5" s="71" t="s">
        <v>85</v>
      </c>
      <c r="CO5" s="71" t="s">
        <v>86</v>
      </c>
      <c r="CP5" s="71" t="s">
        <v>87</v>
      </c>
      <c r="CQ5" s="71" t="s">
        <v>88</v>
      </c>
      <c r="CR5" s="71" t="s">
        <v>90</v>
      </c>
      <c r="CS5" s="71" t="s">
        <v>91</v>
      </c>
      <c r="CT5" s="71" t="s">
        <v>92</v>
      </c>
      <c r="CU5" s="71" t="s">
        <v>93</v>
      </c>
      <c r="CV5" s="71" t="s">
        <v>94</v>
      </c>
      <c r="CW5" s="71" t="s">
        <v>89</v>
      </c>
      <c r="CX5" s="71" t="s">
        <v>84</v>
      </c>
      <c r="CY5" s="71" t="s">
        <v>85</v>
      </c>
      <c r="CZ5" s="71" t="s">
        <v>86</v>
      </c>
      <c r="DA5" s="71" t="s">
        <v>87</v>
      </c>
      <c r="DB5" s="71" t="s">
        <v>88</v>
      </c>
      <c r="DC5" s="71" t="s">
        <v>90</v>
      </c>
      <c r="DD5" s="71" t="s">
        <v>91</v>
      </c>
      <c r="DE5" s="71" t="s">
        <v>92</v>
      </c>
      <c r="DF5" s="71" t="s">
        <v>93</v>
      </c>
      <c r="DG5" s="71" t="s">
        <v>94</v>
      </c>
      <c r="DH5" s="71" t="s">
        <v>89</v>
      </c>
      <c r="DI5" s="71" t="s">
        <v>84</v>
      </c>
      <c r="DJ5" s="71" t="s">
        <v>85</v>
      </c>
      <c r="DK5" s="71" t="s">
        <v>86</v>
      </c>
      <c r="DL5" s="71" t="s">
        <v>87</v>
      </c>
      <c r="DM5" s="71" t="s">
        <v>88</v>
      </c>
      <c r="DN5" s="71" t="s">
        <v>90</v>
      </c>
      <c r="DO5" s="71" t="s">
        <v>91</v>
      </c>
      <c r="DP5" s="71" t="s">
        <v>92</v>
      </c>
      <c r="DQ5" s="71" t="s">
        <v>93</v>
      </c>
      <c r="DR5" s="71" t="s">
        <v>94</v>
      </c>
      <c r="DS5" s="71" t="s">
        <v>89</v>
      </c>
      <c r="DT5" s="71" t="s">
        <v>84</v>
      </c>
      <c r="DU5" s="71" t="s">
        <v>85</v>
      </c>
      <c r="DV5" s="71" t="s">
        <v>86</v>
      </c>
      <c r="DW5" s="71" t="s">
        <v>87</v>
      </c>
      <c r="DX5" s="71" t="s">
        <v>88</v>
      </c>
      <c r="DY5" s="71" t="s">
        <v>90</v>
      </c>
      <c r="DZ5" s="71" t="s">
        <v>91</v>
      </c>
      <c r="EA5" s="71" t="s">
        <v>92</v>
      </c>
      <c r="EB5" s="71" t="s">
        <v>93</v>
      </c>
      <c r="EC5" s="71" t="s">
        <v>94</v>
      </c>
      <c r="ED5" s="71" t="s">
        <v>89</v>
      </c>
      <c r="EE5" s="71" t="s">
        <v>84</v>
      </c>
      <c r="EF5" s="71" t="s">
        <v>85</v>
      </c>
      <c r="EG5" s="71" t="s">
        <v>86</v>
      </c>
      <c r="EH5" s="71" t="s">
        <v>87</v>
      </c>
      <c r="EI5" s="71" t="s">
        <v>88</v>
      </c>
      <c r="EJ5" s="71" t="s">
        <v>90</v>
      </c>
      <c r="EK5" s="71" t="s">
        <v>91</v>
      </c>
      <c r="EL5" s="71" t="s">
        <v>92</v>
      </c>
      <c r="EM5" s="71" t="s">
        <v>93</v>
      </c>
      <c r="EN5" s="71" t="s">
        <v>94</v>
      </c>
      <c r="EO5" s="71" t="s">
        <v>89</v>
      </c>
    </row>
    <row r="6" spans="1:148" s="59" customFormat="1">
      <c r="A6" s="60" t="s">
        <v>95</v>
      </c>
      <c r="B6" s="65">
        <f t="shared" ref="B6:X6" si="1">B7</f>
        <v>2020</v>
      </c>
      <c r="C6" s="65">
        <f t="shared" si="1"/>
        <v>222232</v>
      </c>
      <c r="D6" s="65">
        <f t="shared" si="1"/>
        <v>46</v>
      </c>
      <c r="E6" s="65">
        <f t="shared" si="1"/>
        <v>17</v>
      </c>
      <c r="F6" s="65">
        <f t="shared" si="1"/>
        <v>5</v>
      </c>
      <c r="G6" s="65">
        <f t="shared" si="1"/>
        <v>0</v>
      </c>
      <c r="H6" s="65" t="str">
        <f t="shared" si="1"/>
        <v>静岡県　御前崎市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農業集落排水</v>
      </c>
      <c r="L6" s="65" t="str">
        <f t="shared" si="1"/>
        <v>F2</v>
      </c>
      <c r="M6" s="65" t="str">
        <f t="shared" si="1"/>
        <v>非設置</v>
      </c>
      <c r="N6" s="74" t="str">
        <f t="shared" si="1"/>
        <v>-</v>
      </c>
      <c r="O6" s="74">
        <f t="shared" si="1"/>
        <v>87.41</v>
      </c>
      <c r="P6" s="74">
        <f t="shared" si="1"/>
        <v>25.46</v>
      </c>
      <c r="Q6" s="74">
        <f t="shared" si="1"/>
        <v>100.89</v>
      </c>
      <c r="R6" s="74">
        <f t="shared" si="1"/>
        <v>1760</v>
      </c>
      <c r="S6" s="74">
        <f t="shared" si="1"/>
        <v>31714</v>
      </c>
      <c r="T6" s="74">
        <f t="shared" si="1"/>
        <v>65.56</v>
      </c>
      <c r="U6" s="74">
        <f t="shared" si="1"/>
        <v>483.74</v>
      </c>
      <c r="V6" s="74">
        <f t="shared" si="1"/>
        <v>8026</v>
      </c>
      <c r="W6" s="74">
        <f t="shared" si="1"/>
        <v>3.72</v>
      </c>
      <c r="X6" s="74">
        <f t="shared" si="1"/>
        <v>2157.5300000000002</v>
      </c>
      <c r="Y6" s="82" t="str">
        <f t="shared" ref="Y6:AH6" si="2">IF(Y7="",NA(),Y7)</f>
        <v>-</v>
      </c>
      <c r="Z6" s="82" t="str">
        <f t="shared" si="2"/>
        <v>-</v>
      </c>
      <c r="AA6" s="82" t="str">
        <f t="shared" si="2"/>
        <v>-</v>
      </c>
      <c r="AB6" s="82">
        <f t="shared" si="2"/>
        <v>104.84</v>
      </c>
      <c r="AC6" s="82">
        <f t="shared" si="2"/>
        <v>102.13</v>
      </c>
      <c r="AD6" s="82" t="str">
        <f t="shared" si="2"/>
        <v>-</v>
      </c>
      <c r="AE6" s="82" t="str">
        <f t="shared" si="2"/>
        <v>-</v>
      </c>
      <c r="AF6" s="82" t="str">
        <f t="shared" si="2"/>
        <v>-</v>
      </c>
      <c r="AG6" s="82">
        <f t="shared" si="2"/>
        <v>103.6</v>
      </c>
      <c r="AH6" s="82">
        <f t="shared" si="2"/>
        <v>106.37</v>
      </c>
      <c r="AI6" s="74" t="str">
        <f>IF(AI7="","",IF(AI7="-","【-】","【"&amp;SUBSTITUTE(TEXT(AI7,"#,##0.00"),"-","△")&amp;"】"))</f>
        <v>【104.99】</v>
      </c>
      <c r="AJ6" s="82" t="str">
        <f t="shared" ref="AJ6:AS6" si="3">IF(AJ7="",NA(),AJ7)</f>
        <v>-</v>
      </c>
      <c r="AK6" s="82" t="str">
        <f t="shared" si="3"/>
        <v>-</v>
      </c>
      <c r="AL6" s="82" t="str">
        <f t="shared" si="3"/>
        <v>-</v>
      </c>
      <c r="AM6" s="74">
        <f t="shared" si="3"/>
        <v>0</v>
      </c>
      <c r="AN6" s="74">
        <f t="shared" si="3"/>
        <v>0</v>
      </c>
      <c r="AO6" s="82" t="str">
        <f t="shared" si="3"/>
        <v>-</v>
      </c>
      <c r="AP6" s="82" t="str">
        <f t="shared" si="3"/>
        <v>-</v>
      </c>
      <c r="AQ6" s="82" t="str">
        <f t="shared" si="3"/>
        <v>-</v>
      </c>
      <c r="AR6" s="82">
        <f t="shared" si="3"/>
        <v>193.99</v>
      </c>
      <c r="AS6" s="82">
        <f t="shared" si="3"/>
        <v>139.02000000000001</v>
      </c>
      <c r="AT6" s="74" t="str">
        <f>IF(AT7="","",IF(AT7="-","【-】","【"&amp;SUBSTITUTE(TEXT(AT7,"#,##0.00"),"-","△")&amp;"】"))</f>
        <v>【121.19】</v>
      </c>
      <c r="AU6" s="82" t="str">
        <f t="shared" ref="AU6:BD6" si="4">IF(AU7="",NA(),AU7)</f>
        <v>-</v>
      </c>
      <c r="AV6" s="82" t="str">
        <f t="shared" si="4"/>
        <v>-</v>
      </c>
      <c r="AW6" s="82" t="str">
        <f t="shared" si="4"/>
        <v>-</v>
      </c>
      <c r="AX6" s="82">
        <f t="shared" si="4"/>
        <v>101.27</v>
      </c>
      <c r="AY6" s="82">
        <f t="shared" si="4"/>
        <v>107.58</v>
      </c>
      <c r="AZ6" s="82" t="str">
        <f t="shared" si="4"/>
        <v>-</v>
      </c>
      <c r="BA6" s="82" t="str">
        <f t="shared" si="4"/>
        <v>-</v>
      </c>
      <c r="BB6" s="82" t="str">
        <f t="shared" si="4"/>
        <v>-</v>
      </c>
      <c r="BC6" s="82">
        <f t="shared" si="4"/>
        <v>26.99</v>
      </c>
      <c r="BD6" s="82">
        <f t="shared" si="4"/>
        <v>29.13</v>
      </c>
      <c r="BE6" s="74" t="str">
        <f>IF(BE7="","",IF(BE7="-","【-】","【"&amp;SUBSTITUTE(TEXT(BE7,"#,##0.00"),"-","△")&amp;"】"))</f>
        <v>【32.80】</v>
      </c>
      <c r="BF6" s="82" t="str">
        <f t="shared" ref="BF6:BO6" si="5">IF(BF7="",NA(),BF7)</f>
        <v>-</v>
      </c>
      <c r="BG6" s="82" t="str">
        <f t="shared" si="5"/>
        <v>-</v>
      </c>
      <c r="BH6" s="82" t="str">
        <f t="shared" si="5"/>
        <v>-</v>
      </c>
      <c r="BI6" s="82">
        <f t="shared" si="5"/>
        <v>1415.94</v>
      </c>
      <c r="BJ6" s="82">
        <f t="shared" si="5"/>
        <v>1324.43</v>
      </c>
      <c r="BK6" s="82" t="str">
        <f t="shared" si="5"/>
        <v>-</v>
      </c>
      <c r="BL6" s="82" t="str">
        <f t="shared" si="5"/>
        <v>-</v>
      </c>
      <c r="BM6" s="82" t="str">
        <f t="shared" si="5"/>
        <v>-</v>
      </c>
      <c r="BN6" s="82">
        <f t="shared" si="5"/>
        <v>826.83</v>
      </c>
      <c r="BO6" s="82">
        <f t="shared" si="5"/>
        <v>867.83</v>
      </c>
      <c r="BP6" s="74" t="str">
        <f>IF(BP7="","",IF(BP7="-","【-】","【"&amp;SUBSTITUTE(TEXT(BP7,"#,##0.00"),"-","△")&amp;"】"))</f>
        <v>【832.52】</v>
      </c>
      <c r="BQ6" s="82" t="str">
        <f t="shared" ref="BQ6:BZ6" si="6">IF(BQ7="",NA(),BQ7)</f>
        <v>-</v>
      </c>
      <c r="BR6" s="82" t="str">
        <f t="shared" si="6"/>
        <v>-</v>
      </c>
      <c r="BS6" s="82" t="str">
        <f t="shared" si="6"/>
        <v>-</v>
      </c>
      <c r="BT6" s="82">
        <f t="shared" si="6"/>
        <v>48.23</v>
      </c>
      <c r="BU6" s="82">
        <f t="shared" si="6"/>
        <v>48</v>
      </c>
      <c r="BV6" s="82" t="str">
        <f t="shared" si="6"/>
        <v>-</v>
      </c>
      <c r="BW6" s="82" t="str">
        <f t="shared" si="6"/>
        <v>-</v>
      </c>
      <c r="BX6" s="82" t="str">
        <f t="shared" si="6"/>
        <v>-</v>
      </c>
      <c r="BY6" s="82">
        <f t="shared" si="6"/>
        <v>57.31</v>
      </c>
      <c r="BZ6" s="82">
        <f t="shared" si="6"/>
        <v>57.08</v>
      </c>
      <c r="CA6" s="74" t="str">
        <f>IF(CA7="","",IF(CA7="-","【-】","【"&amp;SUBSTITUTE(TEXT(CA7,"#,##0.00"),"-","△")&amp;"】"))</f>
        <v>【60.94】</v>
      </c>
      <c r="CB6" s="82" t="str">
        <f t="shared" ref="CB6:CK6" si="7">IF(CB7="",NA(),CB7)</f>
        <v>-</v>
      </c>
      <c r="CC6" s="82" t="str">
        <f t="shared" si="7"/>
        <v>-</v>
      </c>
      <c r="CD6" s="82" t="str">
        <f t="shared" si="7"/>
        <v>-</v>
      </c>
      <c r="CE6" s="82">
        <f t="shared" si="7"/>
        <v>184.57</v>
      </c>
      <c r="CF6" s="82">
        <f t="shared" si="7"/>
        <v>185.25</v>
      </c>
      <c r="CG6" s="82" t="str">
        <f t="shared" si="7"/>
        <v>-</v>
      </c>
      <c r="CH6" s="82" t="str">
        <f t="shared" si="7"/>
        <v>-</v>
      </c>
      <c r="CI6" s="82" t="str">
        <f t="shared" si="7"/>
        <v>-</v>
      </c>
      <c r="CJ6" s="82">
        <f t="shared" si="7"/>
        <v>273.52</v>
      </c>
      <c r="CK6" s="82">
        <f t="shared" si="7"/>
        <v>274.99</v>
      </c>
      <c r="CL6" s="74" t="str">
        <f>IF(CL7="","",IF(CL7="-","【-】","【"&amp;SUBSTITUTE(TEXT(CL7,"#,##0.00"),"-","△")&amp;"】"))</f>
        <v>【253.04】</v>
      </c>
      <c r="CM6" s="82" t="str">
        <f t="shared" ref="CM6:CV6" si="8">IF(CM7="",NA(),CM7)</f>
        <v>-</v>
      </c>
      <c r="CN6" s="82" t="str">
        <f t="shared" si="8"/>
        <v>-</v>
      </c>
      <c r="CO6" s="82" t="str">
        <f t="shared" si="8"/>
        <v>-</v>
      </c>
      <c r="CP6" s="82">
        <f t="shared" si="8"/>
        <v>61.31</v>
      </c>
      <c r="CQ6" s="82">
        <f t="shared" si="8"/>
        <v>60.27</v>
      </c>
      <c r="CR6" s="82" t="str">
        <f t="shared" si="8"/>
        <v>-</v>
      </c>
      <c r="CS6" s="82" t="str">
        <f t="shared" si="8"/>
        <v>-</v>
      </c>
      <c r="CT6" s="82" t="str">
        <f t="shared" si="8"/>
        <v>-</v>
      </c>
      <c r="CU6" s="82">
        <f t="shared" si="8"/>
        <v>50.14</v>
      </c>
      <c r="CV6" s="82">
        <f t="shared" si="8"/>
        <v>54.83</v>
      </c>
      <c r="CW6" s="74" t="str">
        <f>IF(CW7="","",IF(CW7="-","【-】","【"&amp;SUBSTITUTE(TEXT(CW7,"#,##0.00"),"-","△")&amp;"】"))</f>
        <v>【54.84】</v>
      </c>
      <c r="CX6" s="82" t="str">
        <f t="shared" ref="CX6:DG6" si="9">IF(CX7="",NA(),CX7)</f>
        <v>-</v>
      </c>
      <c r="CY6" s="82" t="str">
        <f t="shared" si="9"/>
        <v>-</v>
      </c>
      <c r="CZ6" s="82" t="str">
        <f t="shared" si="9"/>
        <v>-</v>
      </c>
      <c r="DA6" s="82">
        <f t="shared" si="9"/>
        <v>96.49</v>
      </c>
      <c r="DB6" s="82">
        <f t="shared" si="9"/>
        <v>96.84</v>
      </c>
      <c r="DC6" s="82" t="str">
        <f t="shared" si="9"/>
        <v>-</v>
      </c>
      <c r="DD6" s="82" t="str">
        <f t="shared" si="9"/>
        <v>-</v>
      </c>
      <c r="DE6" s="82" t="str">
        <f t="shared" si="9"/>
        <v>-</v>
      </c>
      <c r="DF6" s="82">
        <f t="shared" si="9"/>
        <v>84.98</v>
      </c>
      <c r="DG6" s="82">
        <f t="shared" si="9"/>
        <v>84.7</v>
      </c>
      <c r="DH6" s="74" t="str">
        <f>IF(DH7="","",IF(DH7="-","【-】","【"&amp;SUBSTITUTE(TEXT(DH7,"#,##0.00"),"-","△")&amp;"】"))</f>
        <v>【86.60】</v>
      </c>
      <c r="DI6" s="82" t="str">
        <f t="shared" ref="DI6:DR6" si="10">IF(DI7="",NA(),DI7)</f>
        <v>-</v>
      </c>
      <c r="DJ6" s="82" t="str">
        <f t="shared" si="10"/>
        <v>-</v>
      </c>
      <c r="DK6" s="82" t="str">
        <f t="shared" si="10"/>
        <v>-</v>
      </c>
      <c r="DL6" s="82">
        <f t="shared" si="10"/>
        <v>4.33</v>
      </c>
      <c r="DM6" s="82">
        <f t="shared" si="10"/>
        <v>8.6199999999999992</v>
      </c>
      <c r="DN6" s="82" t="str">
        <f t="shared" si="10"/>
        <v>-</v>
      </c>
      <c r="DO6" s="82" t="str">
        <f t="shared" si="10"/>
        <v>-</v>
      </c>
      <c r="DP6" s="82" t="str">
        <f t="shared" si="10"/>
        <v>-</v>
      </c>
      <c r="DQ6" s="82">
        <f t="shared" si="10"/>
        <v>23.06</v>
      </c>
      <c r="DR6" s="82">
        <f t="shared" si="10"/>
        <v>20.34</v>
      </c>
      <c r="DS6" s="74" t="str">
        <f>IF(DS7="","",IF(DS7="-","【-】","【"&amp;SUBSTITUTE(TEXT(DS7,"#,##0.00"),"-","△")&amp;"】"))</f>
        <v>【22.21】</v>
      </c>
      <c r="DT6" s="82" t="str">
        <f t="shared" ref="DT6:EC6" si="11">IF(DT7="",NA(),DT7)</f>
        <v>-</v>
      </c>
      <c r="DU6" s="82" t="str">
        <f t="shared" si="11"/>
        <v>-</v>
      </c>
      <c r="DV6" s="82" t="str">
        <f t="shared" si="11"/>
        <v>-</v>
      </c>
      <c r="DW6" s="74">
        <f t="shared" si="11"/>
        <v>0</v>
      </c>
      <c r="DX6" s="74">
        <f t="shared" si="11"/>
        <v>0</v>
      </c>
      <c r="DY6" s="82" t="str">
        <f t="shared" si="11"/>
        <v>-</v>
      </c>
      <c r="DZ6" s="82" t="str">
        <f t="shared" si="11"/>
        <v>-</v>
      </c>
      <c r="EA6" s="82" t="str">
        <f t="shared" si="11"/>
        <v>-</v>
      </c>
      <c r="EB6" s="74">
        <f t="shared" si="11"/>
        <v>0</v>
      </c>
      <c r="EC6" s="74">
        <f t="shared" si="11"/>
        <v>0</v>
      </c>
      <c r="ED6" s="74" t="str">
        <f>IF(ED7="","",IF(ED7="-","【-】","【"&amp;SUBSTITUTE(TEXT(ED7,"#,##0.00"),"-","△")&amp;"】"))</f>
        <v>【0.00】</v>
      </c>
      <c r="EE6" s="82" t="str">
        <f t="shared" ref="EE6:EN6" si="12">IF(EE7="",NA(),EE7)</f>
        <v>-</v>
      </c>
      <c r="EF6" s="82" t="str">
        <f t="shared" si="12"/>
        <v>-</v>
      </c>
      <c r="EG6" s="82" t="str">
        <f t="shared" si="12"/>
        <v>-</v>
      </c>
      <c r="EH6" s="74">
        <f t="shared" si="12"/>
        <v>0</v>
      </c>
      <c r="EI6" s="74">
        <f t="shared" si="12"/>
        <v>0</v>
      </c>
      <c r="EJ6" s="82" t="str">
        <f t="shared" si="12"/>
        <v>-</v>
      </c>
      <c r="EK6" s="82" t="str">
        <f t="shared" si="12"/>
        <v>-</v>
      </c>
      <c r="EL6" s="82" t="str">
        <f t="shared" si="12"/>
        <v>-</v>
      </c>
      <c r="EM6" s="82">
        <f t="shared" si="12"/>
        <v>2.e-002</v>
      </c>
      <c r="EN6" s="82">
        <f t="shared" si="12"/>
        <v>0.25</v>
      </c>
      <c r="EO6" s="74" t="str">
        <f>IF(EO7="","",IF(EO7="-","【-】","【"&amp;SUBSTITUTE(TEXT(EO7,"#,##0.00"),"-","△")&amp;"】"))</f>
        <v>【0.16】</v>
      </c>
    </row>
    <row r="7" spans="1:148" s="59" customFormat="1">
      <c r="A7" s="60"/>
      <c r="B7" s="66">
        <v>2020</v>
      </c>
      <c r="C7" s="66">
        <v>222232</v>
      </c>
      <c r="D7" s="66">
        <v>46</v>
      </c>
      <c r="E7" s="66">
        <v>17</v>
      </c>
      <c r="F7" s="66">
        <v>5</v>
      </c>
      <c r="G7" s="66">
        <v>0</v>
      </c>
      <c r="H7" s="66" t="s">
        <v>96</v>
      </c>
      <c r="I7" s="66" t="s">
        <v>97</v>
      </c>
      <c r="J7" s="66" t="s">
        <v>98</v>
      </c>
      <c r="K7" s="66" t="s">
        <v>99</v>
      </c>
      <c r="L7" s="66" t="s">
        <v>100</v>
      </c>
      <c r="M7" s="66" t="s">
        <v>101</v>
      </c>
      <c r="N7" s="75" t="s">
        <v>102</v>
      </c>
      <c r="O7" s="75">
        <v>87.41</v>
      </c>
      <c r="P7" s="75">
        <v>25.46</v>
      </c>
      <c r="Q7" s="75">
        <v>100.89</v>
      </c>
      <c r="R7" s="75">
        <v>1760</v>
      </c>
      <c r="S7" s="75">
        <v>31714</v>
      </c>
      <c r="T7" s="75">
        <v>65.56</v>
      </c>
      <c r="U7" s="75">
        <v>483.74</v>
      </c>
      <c r="V7" s="75">
        <v>8026</v>
      </c>
      <c r="W7" s="75">
        <v>3.72</v>
      </c>
      <c r="X7" s="75">
        <v>2157.5300000000002</v>
      </c>
      <c r="Y7" s="75" t="s">
        <v>102</v>
      </c>
      <c r="Z7" s="75" t="s">
        <v>102</v>
      </c>
      <c r="AA7" s="75" t="s">
        <v>102</v>
      </c>
      <c r="AB7" s="75">
        <v>104.84</v>
      </c>
      <c r="AC7" s="75">
        <v>102.13</v>
      </c>
      <c r="AD7" s="75" t="s">
        <v>102</v>
      </c>
      <c r="AE7" s="75" t="s">
        <v>102</v>
      </c>
      <c r="AF7" s="75" t="s">
        <v>102</v>
      </c>
      <c r="AG7" s="75">
        <v>103.6</v>
      </c>
      <c r="AH7" s="75">
        <v>106.37</v>
      </c>
      <c r="AI7" s="75">
        <v>104.99</v>
      </c>
      <c r="AJ7" s="75" t="s">
        <v>102</v>
      </c>
      <c r="AK7" s="75" t="s">
        <v>102</v>
      </c>
      <c r="AL7" s="75" t="s">
        <v>102</v>
      </c>
      <c r="AM7" s="75">
        <v>0</v>
      </c>
      <c r="AN7" s="75">
        <v>0</v>
      </c>
      <c r="AO7" s="75" t="s">
        <v>102</v>
      </c>
      <c r="AP7" s="75" t="s">
        <v>102</v>
      </c>
      <c r="AQ7" s="75" t="s">
        <v>102</v>
      </c>
      <c r="AR7" s="75">
        <v>193.99</v>
      </c>
      <c r="AS7" s="75">
        <v>139.02000000000001</v>
      </c>
      <c r="AT7" s="75">
        <v>121.19</v>
      </c>
      <c r="AU7" s="75" t="s">
        <v>102</v>
      </c>
      <c r="AV7" s="75" t="s">
        <v>102</v>
      </c>
      <c r="AW7" s="75" t="s">
        <v>102</v>
      </c>
      <c r="AX7" s="75">
        <v>101.27</v>
      </c>
      <c r="AY7" s="75">
        <v>107.58</v>
      </c>
      <c r="AZ7" s="75" t="s">
        <v>102</v>
      </c>
      <c r="BA7" s="75" t="s">
        <v>102</v>
      </c>
      <c r="BB7" s="75" t="s">
        <v>102</v>
      </c>
      <c r="BC7" s="75">
        <v>26.99</v>
      </c>
      <c r="BD7" s="75">
        <v>29.13</v>
      </c>
      <c r="BE7" s="75">
        <v>32.799999999999997</v>
      </c>
      <c r="BF7" s="75" t="s">
        <v>102</v>
      </c>
      <c r="BG7" s="75" t="s">
        <v>102</v>
      </c>
      <c r="BH7" s="75" t="s">
        <v>102</v>
      </c>
      <c r="BI7" s="75">
        <v>1415.94</v>
      </c>
      <c r="BJ7" s="75">
        <v>1324.43</v>
      </c>
      <c r="BK7" s="75" t="s">
        <v>102</v>
      </c>
      <c r="BL7" s="75" t="s">
        <v>102</v>
      </c>
      <c r="BM7" s="75" t="s">
        <v>102</v>
      </c>
      <c r="BN7" s="75">
        <v>826.83</v>
      </c>
      <c r="BO7" s="75">
        <v>867.83</v>
      </c>
      <c r="BP7" s="75">
        <v>832.52</v>
      </c>
      <c r="BQ7" s="75" t="s">
        <v>102</v>
      </c>
      <c r="BR7" s="75" t="s">
        <v>102</v>
      </c>
      <c r="BS7" s="75" t="s">
        <v>102</v>
      </c>
      <c r="BT7" s="75">
        <v>48.23</v>
      </c>
      <c r="BU7" s="75">
        <v>48</v>
      </c>
      <c r="BV7" s="75" t="s">
        <v>102</v>
      </c>
      <c r="BW7" s="75" t="s">
        <v>102</v>
      </c>
      <c r="BX7" s="75" t="s">
        <v>102</v>
      </c>
      <c r="BY7" s="75">
        <v>57.31</v>
      </c>
      <c r="BZ7" s="75">
        <v>57.08</v>
      </c>
      <c r="CA7" s="75">
        <v>60.94</v>
      </c>
      <c r="CB7" s="75" t="s">
        <v>102</v>
      </c>
      <c r="CC7" s="75" t="s">
        <v>102</v>
      </c>
      <c r="CD7" s="75" t="s">
        <v>102</v>
      </c>
      <c r="CE7" s="75">
        <v>184.57</v>
      </c>
      <c r="CF7" s="75">
        <v>185.25</v>
      </c>
      <c r="CG7" s="75" t="s">
        <v>102</v>
      </c>
      <c r="CH7" s="75" t="s">
        <v>102</v>
      </c>
      <c r="CI7" s="75" t="s">
        <v>102</v>
      </c>
      <c r="CJ7" s="75">
        <v>273.52</v>
      </c>
      <c r="CK7" s="75">
        <v>274.99</v>
      </c>
      <c r="CL7" s="75">
        <v>253.04</v>
      </c>
      <c r="CM7" s="75" t="s">
        <v>102</v>
      </c>
      <c r="CN7" s="75" t="s">
        <v>102</v>
      </c>
      <c r="CO7" s="75" t="s">
        <v>102</v>
      </c>
      <c r="CP7" s="75">
        <v>61.31</v>
      </c>
      <c r="CQ7" s="75">
        <v>60.27</v>
      </c>
      <c r="CR7" s="75" t="s">
        <v>102</v>
      </c>
      <c r="CS7" s="75" t="s">
        <v>102</v>
      </c>
      <c r="CT7" s="75" t="s">
        <v>102</v>
      </c>
      <c r="CU7" s="75">
        <v>50.14</v>
      </c>
      <c r="CV7" s="75">
        <v>54.83</v>
      </c>
      <c r="CW7" s="75">
        <v>54.84</v>
      </c>
      <c r="CX7" s="75" t="s">
        <v>102</v>
      </c>
      <c r="CY7" s="75" t="s">
        <v>102</v>
      </c>
      <c r="CZ7" s="75" t="s">
        <v>102</v>
      </c>
      <c r="DA7" s="75">
        <v>96.49</v>
      </c>
      <c r="DB7" s="75">
        <v>96.84</v>
      </c>
      <c r="DC7" s="75" t="s">
        <v>102</v>
      </c>
      <c r="DD7" s="75" t="s">
        <v>102</v>
      </c>
      <c r="DE7" s="75" t="s">
        <v>102</v>
      </c>
      <c r="DF7" s="75">
        <v>84.98</v>
      </c>
      <c r="DG7" s="75">
        <v>84.7</v>
      </c>
      <c r="DH7" s="75">
        <v>86.6</v>
      </c>
      <c r="DI7" s="75" t="s">
        <v>102</v>
      </c>
      <c r="DJ7" s="75" t="s">
        <v>102</v>
      </c>
      <c r="DK7" s="75" t="s">
        <v>102</v>
      </c>
      <c r="DL7" s="75">
        <v>4.33</v>
      </c>
      <c r="DM7" s="75">
        <v>8.6199999999999992</v>
      </c>
      <c r="DN7" s="75" t="s">
        <v>102</v>
      </c>
      <c r="DO7" s="75" t="s">
        <v>102</v>
      </c>
      <c r="DP7" s="75" t="s">
        <v>102</v>
      </c>
      <c r="DQ7" s="75">
        <v>23.06</v>
      </c>
      <c r="DR7" s="75">
        <v>20.34</v>
      </c>
      <c r="DS7" s="75">
        <v>22.21</v>
      </c>
      <c r="DT7" s="75" t="s">
        <v>102</v>
      </c>
      <c r="DU7" s="75" t="s">
        <v>102</v>
      </c>
      <c r="DV7" s="75" t="s">
        <v>102</v>
      </c>
      <c r="DW7" s="75">
        <v>0</v>
      </c>
      <c r="DX7" s="75">
        <v>0</v>
      </c>
      <c r="DY7" s="75" t="s">
        <v>102</v>
      </c>
      <c r="DZ7" s="75" t="s">
        <v>102</v>
      </c>
      <c r="EA7" s="75" t="s">
        <v>102</v>
      </c>
      <c r="EB7" s="75">
        <v>0</v>
      </c>
      <c r="EC7" s="75">
        <v>0</v>
      </c>
      <c r="ED7" s="75">
        <v>0</v>
      </c>
      <c r="EE7" s="75" t="s">
        <v>102</v>
      </c>
      <c r="EF7" s="75" t="s">
        <v>102</v>
      </c>
      <c r="EG7" s="75" t="s">
        <v>102</v>
      </c>
      <c r="EH7" s="75">
        <v>0</v>
      </c>
      <c r="EI7" s="75">
        <v>0</v>
      </c>
      <c r="EJ7" s="75" t="s">
        <v>102</v>
      </c>
      <c r="EK7" s="75" t="s">
        <v>102</v>
      </c>
      <c r="EL7" s="75" t="s">
        <v>102</v>
      </c>
      <c r="EM7" s="75">
        <v>2.e-002</v>
      </c>
      <c r="EN7" s="75">
        <v>0.25</v>
      </c>
      <c r="EO7" s="75">
        <v>0.16</v>
      </c>
    </row>
    <row r="8" spans="1:148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</row>
    <row r="9" spans="1:148">
      <c r="A9" s="61"/>
      <c r="B9" s="61" t="s">
        <v>103</v>
      </c>
      <c r="C9" s="61" t="s">
        <v>104</v>
      </c>
      <c r="D9" s="61" t="s">
        <v>105</v>
      </c>
      <c r="E9" s="61" t="s">
        <v>106</v>
      </c>
      <c r="F9" s="61" t="s">
        <v>107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8">
      <c r="A10" s="61" t="s">
        <v>32</v>
      </c>
      <c r="B10" s="67">
        <f>DATEVALUE($B7+12-B11&amp;"/1/"&amp;B12)</f>
        <v>46753</v>
      </c>
      <c r="C10" s="67">
        <f>DATEVALUE($B7+12-C11&amp;"/1/"&amp;C12)</f>
        <v>47119</v>
      </c>
      <c r="D10" s="67">
        <f>DATEVALUE($B7+12-D11&amp;"/1/"&amp;D12)</f>
        <v>47484</v>
      </c>
      <c r="E10" s="68">
        <f>DATEVALUE($B7+12-E11&amp;"/1/"&amp;E12)</f>
        <v>47849</v>
      </c>
      <c r="F10" s="68">
        <f>DATEVALUE($B7+12-F11&amp;"/1/"&amp;F12)</f>
        <v>48215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岩間　雅史</cp:lastModifiedBy>
  <cp:lastPrinted>2022-02-08T07:43:23Z</cp:lastPrinted>
  <dcterms:created xsi:type="dcterms:W3CDTF">2021-12-03T07:32:41Z</dcterms:created>
  <dcterms:modified xsi:type="dcterms:W3CDTF">2022-02-16T01:15:32Z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2022-02-16T01:15:32Z</vt:filetime>
  </property>
</Properties>
</file>