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伊豆市文書サーバ\建設部\上下水道課\上水道\1.水道業務\調査関係\企画財政（旧　財務）課（市町行財政課）調査\R3\公営企業に係る「経営比較分析表」の公表について\01 水道事業（簡水含む）\法適用\"/>
    </mc:Choice>
  </mc:AlternateContent>
  <workbookProtection workbookAlgorithmName="SHA-512" workbookHashValue="rpUkJkihS9qrkrYM7e9pfWNXnPRO3dWZ2iVpuTjvpOzETzdIO0D8PMy6IB99mJHsY6MhSOuAYTvWcLIAcSli+w==" workbookSaltValue="sntPtRbTJ7YXz0imVZjAKw=="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<sst xmlns="http://schemas.openxmlformats.org/spreadsheetml/2006/main" count="228" uniqueCount="114">
  <si>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</si>
  <si>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</si>
  <si>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</si>
  <si>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</si>
  <si>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</si>
  <si>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</si>
  <si>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</si>
  <si>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</si>
  <si>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</si>
  <si>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</si>
  <si>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</si>
  <si>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</si>
  <si>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</si>
  <si>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</si>
  <si>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</si>
  <si>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</si>
  <si>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</si>
  <si>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</si>
  <si>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</si>
  <si>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</si>
  <si>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</si>
  <si>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</si>
  <si>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</si>
  <si>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</si>
  <si>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</si>
  <si>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</si>
  <si>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</si>
  <si>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</si>
  <si>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</si>
  <si>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</si>
  <si>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</si>
  <si>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</si>
  <si>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</si>
  <si>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</si>
  <si>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</si>
  <si>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</si>
  <si>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</si>
  <si>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</si>
  <si>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</si>
  <si>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</si>
  <si>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</si>
  <si>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</si>
  <si>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</si>
  <si>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</si>
  <si>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</si>
  <si>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</si>
  <si>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</si>
  <si>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</si>
  <si>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</si>
  <si>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</si>
  <si>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</si>
  <si>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</si>
  <si>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</si>
  <si>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</si>
  <si>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</si>
  <si>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</si>
  <si>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</si>
  <si>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</si>
  <si>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</si>
  <si>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</si>
  <si>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</si>
  <si>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</si>
  <si>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</si>
  <si>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</si>
  <si>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</si>
  <si>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</si>
  <si>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</si>
  <si>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</si>
  <si>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</si>
  <si>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</si>
  <si>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</si>
  <si>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</si>
  <si>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</si>
  <si>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</si>
  <si>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</si>
  <si>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</si>
  <si>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</si>
  <si>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</si>
  <si>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</si>
  <si>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</si>
  <si>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</si>
  <si>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</si>
  <si>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</si>
  <si>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</si>
  <si>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</si>
  <si>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</si>
  <si>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</si>
  <si>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</si>
  <si>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</si>
  <si>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</si>
  <si>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</si>
  <si>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</si>
  <si>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</si>
  <si>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伊豆市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</si>
  <si>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</si>
  <si>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</si>
  <si>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</si>
  <si>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</si>
  <si>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</si>
  <si>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</si>
  <si>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</si>
  <si>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</si>
  <si>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</si>
  <si>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</si>
  <si>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</si>
  <si>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</si>
  <si>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</si>
  <si>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</si>
  <si>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</si>
  <si>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</si>
  <si>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</si>
  <si>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H26年度以降、消費税改定を除き使用料金を改定していない。人口減少、それに伴う市の施設の縮小、またR2年始より拡大した新型コロナウィルス感染症による影響は大きく大口の企業の業務形態の変化等により使用水量、給水収益は減少を続けている。
①R2年度は給水収益が前年度比1,000万超の収益減となった。費用は検満メーター個数の大幅な減少始め漏水及び施設修繕の件数が減少し修繕費が前年比32％、約2,500万の支出減となった。他の主な支出は、前年度に経営戦略策定業務、市内の総合病院移転計画作成委託料の限定的支出があったことによる委託料の減、電気料の契約会社変更とポンプ稼働率の減少に伴う動力費の減により、収益は減少し続けているが経常収支比率はは回復した。
④コロナの影響で工事を抑制したことに伴い起債借入額も前年より大きく減少。償還金が借入を大きく上回り、給水収益の下げ幅よりも大きいため比率は下がった。
⑤⑥収益減ではあるが費用も減少したことに伴い、料金回収率は前年より回復し給水原価も下がった。
⑦⑧人口減少等に伴う使用水量の減少により、施設利用率は下がっている。山間部を通る管路等、場所の特定に至らない漏水が依然として多数あること、計器類も老朽化しており正確な水量を量ることが難しいことが有収率の低迷の原因。管路だけではなく施設や機械設備類の更新も重点的に進めていかなければならないが早急な改善は難しい。それでも管路更新と地道な漏水調査等で有収率は僅かながら回復した。</t>
    <rPh sb="51" eb="53">
      <t>ネンシ</t>
    </rPh>
    <rPh sb="55" eb="57">
      <t>カクダイ</t>
    </rPh>
    <rPh sb="59" eb="61">
      <t>シンガタ</t>
    </rPh>
    <rPh sb="68" eb="71">
      <t>カンセンショウ</t>
    </rPh>
    <rPh sb="74" eb="76">
      <t>エイキョウ</t>
    </rPh>
    <rPh sb="77" eb="78">
      <t>オオ</t>
    </rPh>
    <rPh sb="138" eb="139">
      <t>コ</t>
    </rPh>
    <rPh sb="140" eb="142">
      <t>シュウエキ</t>
    </rPh>
    <rPh sb="142" eb="143">
      <t>ゲン</t>
    </rPh>
    <rPh sb="151" eb="153">
      <t>ケンマン</t>
    </rPh>
    <rPh sb="157" eb="159">
      <t>コスウ</t>
    </rPh>
    <rPh sb="160" eb="162">
      <t>オオハバ</t>
    </rPh>
    <rPh sb="163" eb="165">
      <t>ゲンショウ</t>
    </rPh>
    <rPh sb="165" eb="166">
      <t>ハジ</t>
    </rPh>
    <rPh sb="167" eb="169">
      <t>ロウスイ</t>
    </rPh>
    <rPh sb="169" eb="170">
      <t>オヨ</t>
    </rPh>
    <rPh sb="171" eb="173">
      <t>シセツ</t>
    </rPh>
    <rPh sb="173" eb="175">
      <t>シュウゼン</t>
    </rPh>
    <rPh sb="176" eb="178">
      <t>ケンスウ</t>
    </rPh>
    <rPh sb="179" eb="181">
      <t>ゲンショウ</t>
    </rPh>
    <rPh sb="203" eb="204">
      <t>ゲン</t>
    </rPh>
    <rPh sb="217" eb="220">
      <t>ゼンネンド</t>
    </rPh>
    <rPh sb="247" eb="250">
      <t>ゲンテイテキ</t>
    </rPh>
    <rPh sb="261" eb="264">
      <t>イタクリョウ</t>
    </rPh>
    <rPh sb="265" eb="266">
      <t>ゲン</t>
    </rPh>
    <rPh sb="267" eb="269">
      <t>デンキ</t>
    </rPh>
    <rPh sb="269" eb="270">
      <t>リョウ</t>
    </rPh>
    <rPh sb="271" eb="273">
      <t>ケイヤク</t>
    </rPh>
    <rPh sb="273" eb="275">
      <t>ガイシャ</t>
    </rPh>
    <rPh sb="275" eb="277">
      <t>ヘンコウ</t>
    </rPh>
    <rPh sb="281" eb="283">
      <t>カドウ</t>
    </rPh>
    <rPh sb="283" eb="284">
      <t>リツ</t>
    </rPh>
    <rPh sb="285" eb="287">
      <t>ゲンショウ</t>
    </rPh>
    <rPh sb="288" eb="289">
      <t>トモナ</t>
    </rPh>
    <rPh sb="290" eb="292">
      <t>ドウリョク</t>
    </rPh>
    <rPh sb="292" eb="293">
      <t>ヒ</t>
    </rPh>
    <rPh sb="294" eb="295">
      <t>ゲン</t>
    </rPh>
    <rPh sb="299" eb="301">
      <t>シュウエキ</t>
    </rPh>
    <rPh sb="302" eb="304">
      <t>ゲンショウ</t>
    </rPh>
    <rPh sb="305" eb="306">
      <t>ツヅ</t>
    </rPh>
    <rPh sb="319" eb="321">
      <t>カイフク</t>
    </rPh>
    <rPh sb="330" eb="332">
      <t>エイキョウ</t>
    </rPh>
    <rPh sb="333" eb="335">
      <t>コウジ</t>
    </rPh>
    <rPh sb="336" eb="338">
      <t>ヨクセイ</t>
    </rPh>
    <rPh sb="343" eb="344">
      <t>トモナ</t>
    </rPh>
    <rPh sb="345" eb="347">
      <t>キサイ</t>
    </rPh>
    <rPh sb="347" eb="349">
      <t>カリイレ</t>
    </rPh>
    <rPh sb="349" eb="350">
      <t>ガク</t>
    </rPh>
    <rPh sb="351" eb="353">
      <t>ゼンネン</t>
    </rPh>
    <rPh sb="355" eb="356">
      <t>オオ</t>
    </rPh>
    <rPh sb="358" eb="360">
      <t>ゲンショウ</t>
    </rPh>
    <rPh sb="361" eb="363">
      <t>ショウカン</t>
    </rPh>
    <rPh sb="363" eb="364">
      <t>キン</t>
    </rPh>
    <rPh sb="365" eb="367">
      <t>カリイレ</t>
    </rPh>
    <rPh sb="368" eb="369">
      <t>オオ</t>
    </rPh>
    <rPh sb="371" eb="373">
      <t>ウワマワ</t>
    </rPh>
    <rPh sb="375" eb="377">
      <t>キュウスイ</t>
    </rPh>
    <rPh sb="377" eb="379">
      <t>シュウエキ</t>
    </rPh>
    <rPh sb="380" eb="381">
      <t>サ</t>
    </rPh>
    <rPh sb="382" eb="383">
      <t>ハバ</t>
    </rPh>
    <rPh sb="386" eb="387">
      <t>オオ</t>
    </rPh>
    <rPh sb="391" eb="393">
      <t>ヒリツ</t>
    </rPh>
    <rPh sb="394" eb="395">
      <t>サ</t>
    </rPh>
    <rPh sb="410" eb="412">
      <t>ヒヨウ</t>
    </rPh>
    <rPh sb="413" eb="415">
      <t>ゲンショウ</t>
    </rPh>
    <rPh sb="429" eb="431">
      <t>ゼンネン</t>
    </rPh>
    <rPh sb="433" eb="435">
      <t>カイフク</t>
    </rPh>
    <rPh sb="441" eb="442">
      <t>サ</t>
    </rPh>
    <rPh sb="606" eb="608">
      <t>カンロ</t>
    </rPh>
    <rPh sb="608" eb="610">
      <t>コウシン</t>
    </rPh>
    <rPh sb="611" eb="613">
      <t>ジミチ</t>
    </rPh>
    <rPh sb="614" eb="616">
      <t>ロウスイ</t>
    </rPh>
    <rPh sb="616" eb="618">
      <t>チョウサ</t>
    </rPh>
    <rPh sb="618" eb="619">
      <t>トウ</t>
    </rPh>
    <rPh sb="620" eb="623">
      <t>ユウシュウリツ</t>
    </rPh>
    <rPh sb="624" eb="625">
      <t>ワズ</t>
    </rPh>
    <rPh sb="629" eb="631">
      <t>カイフク</t>
    </rPh>
    <phoneticPr fontId="4"/>
  </si>
  <si>
    <t>①施設や管路更新工事が望ましいペースで行うことができず、減価償却率は年々上がり続けている。
②布設替工事の際に撤去した旧管が固定資産台帳に登録しているものと一致しない不明管の場合も多く、更新工事に対応した除却が進まないことも更新工事自体が進まないことと合わせて経年化率を上げる大きな要因でもある。固定資産台帳を見直し、現状に沿うよう資産を整理していくことが必要。令和3年度から管路台帳の補正業務を委託し改善を目指している。
③経営戦略を基に、現在の状況でできる範囲、できる限り工事の実施をした。</t>
    <rPh sb="181" eb="183">
      <t>レイワ</t>
    </rPh>
    <rPh sb="184" eb="186">
      <t>ネンド</t>
    </rPh>
    <rPh sb="188" eb="190">
      <t>カンロ</t>
    </rPh>
    <rPh sb="190" eb="192">
      <t>ダイチョウ</t>
    </rPh>
    <rPh sb="193" eb="195">
      <t>ホセイ</t>
    </rPh>
    <rPh sb="195" eb="197">
      <t>ギョウム</t>
    </rPh>
    <rPh sb="198" eb="200">
      <t>イタク</t>
    </rPh>
    <rPh sb="201" eb="203">
      <t>カイゼン</t>
    </rPh>
    <rPh sb="204" eb="206">
      <t>メザ</t>
    </rPh>
    <phoneticPr fontId="4"/>
  </si>
  <si>
    <t>少しでも費用を軽減することが水道事業の運営において重要である。
将来的には料金値上げも避けられないものと認識するが、それまでにできるだけ収納率向上や業務の整理等に努める必要がある。
新型コロナウィルス感染症の収束が未だ見られないことにより、観光業を主体とする伊豆市の産業は一層低迷することが予想され、更なる収益の減少が懸念される。令和4年度予算では、中断していた水道ビジョン策定業務も実施するため赤字予算を計上している。</t>
    <rPh sb="4" eb="6">
      <t>ヒヨウ</t>
    </rPh>
    <rPh sb="104" eb="106">
      <t>シュウソク</t>
    </rPh>
    <rPh sb="107" eb="108">
      <t>イマ</t>
    </rPh>
    <rPh sb="109" eb="110">
      <t>ミ</t>
    </rPh>
    <rPh sb="136" eb="138">
      <t>イッソウ</t>
    </rPh>
    <rPh sb="150" eb="151">
      <t>サラ</t>
    </rPh>
    <rPh sb="165" eb="167">
      <t>レイワ</t>
    </rPh>
    <rPh sb="168" eb="170">
      <t>ネンド</t>
    </rPh>
    <rPh sb="170" eb="172">
      <t>ヨサン</t>
    </rPh>
    <rPh sb="175" eb="177">
      <t>チュウダン</t>
    </rPh>
    <rPh sb="181" eb="183">
      <t>スイドウ</t>
    </rPh>
    <rPh sb="187" eb="189">
      <t>サクテイ</t>
    </rPh>
    <rPh sb="189" eb="191">
      <t>ギョウム</t>
    </rPh>
    <rPh sb="192" eb="194">
      <t>ジッシ</t>
    </rPh>
    <rPh sb="198" eb="200">
      <t>アカジ</t>
    </rPh>
    <rPh sb="200" eb="202">
      <t>ヨサン</t>
    </rPh>
    <rPh sb="203" eb="205">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</si>
</sst>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1.01</c:v>
                </c:pt>
                <c:pt idx="1">
                  <c:v>0.52</c:v>
                </c:pt>
                <c:pt idx="2">
                  <c:v>0.56000000000000005</c:v>
                </c:pt>
                <c:pt idx="3">
                  <c:v>0.63</c:v>
                </c:pt>
                <c:pt idx="4">
                  <c:v>0.76</c:v>
                </c:pt>
              </c:numCache>
            </c:numRef>
          </c:val>
          <c:extLst>
            <c:ext xmlns:c16="http://schemas.microsoft.com/office/drawing/2014/chart" uri="{C3380CC4-5D6E-409C-BE32-E72D297353CC}">
              <c16:uniqueId val="{00000000-B671-4E59-8304-8969F295A1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B671-4E59-8304-8969F295A1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64.239999999999995</c:v>
                </c:pt>
                <c:pt idx="1">
                  <c:v>62.63</c:v>
                </c:pt>
                <c:pt idx="2">
                  <c:v>62.77</c:v>
                </c:pt>
                <c:pt idx="3">
                  <c:v>61.4</c:v>
                </c:pt>
                <c:pt idx="4">
                  <c:v>57.45</c:v>
                </c:pt>
              </c:numCache>
            </c:numRef>
          </c:val>
          <c:extLst>
            <c:ext xmlns:c16="http://schemas.microsoft.com/office/drawing/2014/chart" uri="{C3380CC4-5D6E-409C-BE32-E72D297353CC}">
              <c16:uniqueId val="{00000000-F438-44B1-A21C-4AE1061D45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438-44B1-A21C-4AE1061D45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64.2</c:v>
                </c:pt>
                <c:pt idx="1">
                  <c:v>64.64</c:v>
                </c:pt>
                <c:pt idx="2">
                  <c:v>63.79</c:v>
                </c:pt>
                <c:pt idx="3">
                  <c:v>63.34</c:v>
                </c:pt>
                <c:pt idx="4">
                  <c:v>64.58</c:v>
                </c:pt>
              </c:numCache>
            </c:numRef>
          </c:val>
          <c:extLst>
            <c:ext xmlns:c16="http://schemas.microsoft.com/office/drawing/2014/chart" uri="{C3380CC4-5D6E-409C-BE32-E72D297353CC}">
              <c16:uniqueId val="{00000000-FA2B-42C0-988D-0BBF8DCB4D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FA2B-42C0-988D-0BBF8DCB4D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113.92</c:v>
                </c:pt>
                <c:pt idx="1">
                  <c:v>112.68</c:v>
                </c:pt>
                <c:pt idx="2">
                  <c:v>114.67</c:v>
                </c:pt>
                <c:pt idx="3">
                  <c:v>101.88</c:v>
                </c:pt>
                <c:pt idx="4">
                  <c:v>109.26</c:v>
                </c:pt>
              </c:numCache>
            </c:numRef>
          </c:val>
          <c:extLst>
            <c:ext xmlns:c16="http://schemas.microsoft.com/office/drawing/2014/chart" uri="{C3380CC4-5D6E-409C-BE32-E72D297353CC}">
              <c16:uniqueId val="{00000000-0A47-4A50-A3B2-AA26A6AA2E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0A47-4A50-A3B2-AA26A6AA2E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54.41</c:v>
                </c:pt>
                <c:pt idx="1">
                  <c:v>55.63</c:v>
                </c:pt>
                <c:pt idx="2">
                  <c:v>56.91</c:v>
                </c:pt>
                <c:pt idx="3">
                  <c:v>57.46</c:v>
                </c:pt>
                <c:pt idx="4">
                  <c:v>58.49</c:v>
                </c:pt>
              </c:numCache>
            </c:numRef>
          </c:val>
          <c:extLst>
            <c:ext xmlns:c16="http://schemas.microsoft.com/office/drawing/2014/chart" uri="{C3380CC4-5D6E-409C-BE32-E72D297353CC}">
              <c16:uniqueId val="{00000000-D92C-4F08-A698-22C2979411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D92C-4F08-A698-22C2979411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20.82</c:v>
                </c:pt>
                <c:pt idx="1">
                  <c:v>35.71</c:v>
                </c:pt>
                <c:pt idx="2">
                  <c:v>36.35</c:v>
                </c:pt>
                <c:pt idx="3">
                  <c:v>37.979999999999997</c:v>
                </c:pt>
                <c:pt idx="4">
                  <c:v>41.36</c:v>
                </c:pt>
              </c:numCache>
            </c:numRef>
          </c:val>
          <c:extLst>
            <c:ext xmlns:c16="http://schemas.microsoft.com/office/drawing/2014/chart" uri="{C3380CC4-5D6E-409C-BE32-E72D297353CC}">
              <c16:uniqueId val="{00000000-5B74-4989-A36D-AC25742187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5B74-4989-A36D-AC25742187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EB-4E59-82DA-4EEBA0AC4C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B9EB-4E59-82DA-4EEBA0AC4C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240.05</c:v>
                </c:pt>
                <c:pt idx="1">
                  <c:v>244.29</c:v>
                </c:pt>
                <c:pt idx="2">
                  <c:v>295.2</c:v>
                </c:pt>
                <c:pt idx="3">
                  <c:v>305.67</c:v>
                </c:pt>
                <c:pt idx="4">
                  <c:v>309.17</c:v>
                </c:pt>
              </c:numCache>
            </c:numRef>
          </c:val>
          <c:extLst>
            <c:ext xmlns:c16="http://schemas.microsoft.com/office/drawing/2014/chart" uri="{C3380CC4-5D6E-409C-BE32-E72D297353CC}">
              <c16:uniqueId val="{00000000-3B90-48B5-8311-A3F4635338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B90-48B5-8311-A3F4635338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301.93</c:v>
                </c:pt>
                <c:pt idx="1">
                  <c:v>290.42</c:v>
                </c:pt>
                <c:pt idx="2">
                  <c:v>278.83999999999997</c:v>
                </c:pt>
                <c:pt idx="3">
                  <c:v>292.42</c:v>
                </c:pt>
                <c:pt idx="4">
                  <c:v>281.89999999999998</c:v>
                </c:pt>
              </c:numCache>
            </c:numRef>
          </c:val>
          <c:extLst>
            <c:ext xmlns:c16="http://schemas.microsoft.com/office/drawing/2014/chart" uri="{C3380CC4-5D6E-409C-BE32-E72D297353CC}">
              <c16:uniqueId val="{00000000-4A6D-48AF-9541-34CF78D954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4A6D-48AF-9541-34CF78D954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108.47</c:v>
                </c:pt>
                <c:pt idx="1">
                  <c:v>105.15</c:v>
                </c:pt>
                <c:pt idx="2">
                  <c:v>106.97</c:v>
                </c:pt>
                <c:pt idx="3">
                  <c:v>95.69</c:v>
                </c:pt>
                <c:pt idx="4">
                  <c:v>101.89</c:v>
                </c:pt>
              </c:numCache>
            </c:numRef>
          </c:val>
          <c:extLst>
            <c:ext xmlns:c16="http://schemas.microsoft.com/office/drawing/2014/chart" uri="{C3380CC4-5D6E-409C-BE32-E72D297353CC}">
              <c16:uniqueId val="{00000000-5708-418B-854F-29192A2131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708-418B-854F-29192A2131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106.75</c:v>
                </c:pt>
                <c:pt idx="1">
                  <c:v>110.56</c:v>
                </c:pt>
                <c:pt idx="2">
                  <c:v>108.73</c:v>
                </c:pt>
                <c:pt idx="3">
                  <c:v>122.33</c:v>
                </c:pt>
                <c:pt idx="4">
                  <c:v>116.81</c:v>
                </c:pt>
              </c:numCache>
            </c:numRef>
          </c:val>
          <c:extLst>
            <c:ext xmlns:c16="http://schemas.microsoft.com/office/drawing/2014/chart" uri="{C3380CC4-5D6E-409C-BE32-E72D297353CC}">
              <c16:uniqueId val="{00000000-A2E8-4AFA-AEBB-6B1CE12969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2E8-4AFA-AEBB-6B1CE12969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静岡県　伊豆市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29784</v>
      </c>
      <c r="AM8" s="61"/>
      <c r="AN8" s="61"/>
      <c r="AO8" s="61"/>
      <c r="AP8" s="61"/>
      <c r="AQ8" s="61"/>
      <c r="AR8" s="61"/>
      <c r="AS8" s="61"/>
      <c r="AT8" s="52">
        <f>データ!$S$6</f>
        <v>363.97</v>
      </c>
      <c r="AU8" s="53"/>
      <c r="AV8" s="53"/>
      <c r="AW8" s="53"/>
      <c r="AX8" s="53"/>
      <c r="AY8" s="53"/>
      <c r="AZ8" s="53"/>
      <c r="BA8" s="53"/>
      <c r="BB8" s="54">
        <f>データ!$T$6</f>
        <v>81.83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74.83</v>
      </c>
      <c r="J10" s="53"/>
      <c r="K10" s="53"/>
      <c r="L10" s="53"/>
      <c r="M10" s="53"/>
      <c r="N10" s="53"/>
      <c r="O10" s="64"/>
      <c r="P10" s="54">
        <f>データ!$P$6</f>
        <v>88.36</v>
      </c>
      <c r="Q10" s="54"/>
      <c r="R10" s="54"/>
      <c r="S10" s="54"/>
      <c r="T10" s="54"/>
      <c r="U10" s="54"/>
      <c r="V10" s="54"/>
      <c r="W10" s="61">
        <f>データ!$Q$6</f>
        <v>2595</v>
      </c>
      <c r="X10" s="61"/>
      <c r="Y10" s="61"/>
      <c r="Z10" s="61"/>
      <c r="AA10" s="61"/>
      <c r="AB10" s="61"/>
      <c r="AC10" s="61"/>
      <c r="AD10" s="2"/>
      <c r="AE10" s="2"/>
      <c r="AF10" s="2"/>
      <c r="AG10" s="2"/>
      <c r="AH10" s="4"/>
      <c r="AI10" s="4"/>
      <c r="AJ10" s="4"/>
      <c r="AK10" s="4"/>
      <c r="AL10" s="61">
        <f>データ!$U$6</f>
        <v>26123</v>
      </c>
      <c r="AM10" s="61"/>
      <c r="AN10" s="61"/>
      <c r="AO10" s="61"/>
      <c r="AP10" s="61"/>
      <c r="AQ10" s="61"/>
      <c r="AR10" s="61"/>
      <c r="AS10" s="61"/>
      <c r="AT10" s="52">
        <f>データ!$V$6</f>
        <v>87.64</v>
      </c>
      <c r="AU10" s="53"/>
      <c r="AV10" s="53"/>
      <c r="AW10" s="53"/>
      <c r="AX10" s="53"/>
      <c r="AY10" s="53"/>
      <c r="AZ10" s="53"/>
      <c r="BA10" s="53"/>
      <c r="BB10" s="54">
        <f>データ!$W$6</f>
        <v>298.07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iBziPld+HmBJU/AVE55ULF3KMQWabXGLMwYAkIdCNVBuzMh6b1XLIjPftwLzLQ+dRNSSDqydzxAOm1XbtsOvA==" saltValue="65KCgpwTNpshfgnK5dDHz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222224</v>
      </c>
      <c r="D6" s="34">
        <f t="shared" si="3"/>
        <v>46</v>
      </c>
      <c r="E6" s="34">
        <f t="shared" si="3"/>
        <v>1</v>
      </c>
      <c r="F6" s="34">
        <f t="shared" si="3"/>
        <v>0</v>
      </c>
      <c r="G6" s="34">
        <f t="shared" si="3"/>
        <v>1</v>
      </c>
      <c r="H6" s="34" t="str">
        <f t="shared" si="3"/>
        <v>静岡県　伊豆市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74.83</v>
      </c>
      <c r="P6" s="35">
        <f t="shared" si="3"/>
        <v>88.36</v>
      </c>
      <c r="Q6" s="35">
        <f t="shared" si="3"/>
        <v>2595</v>
      </c>
      <c r="R6" s="35">
        <f t="shared" si="3"/>
        <v>29784</v>
      </c>
      <c r="S6" s="35">
        <f t="shared" si="3"/>
        <v>363.97</v>
      </c>
      <c r="T6" s="35">
        <f t="shared" si="3"/>
        <v>81.83</v>
      </c>
      <c r="U6" s="35">
        <f t="shared" si="3"/>
        <v>26123</v>
      </c>
      <c r="V6" s="35">
        <f t="shared" si="3"/>
        <v>87.64</v>
      </c>
      <c r="W6" s="35">
        <f t="shared" si="3"/>
        <v>298.07</v>
      </c>
      <c r="X6" s="36">
        <f>IF(X7="",NA(),X7)</f>
        <v>113.92</v>
      </c>
      <c r="Y6" s="36">
        <f t="shared" ref="Y6:AG6" si="4">IF(Y7="",NA(),Y7)</f>
        <v>112.68</v>
      </c>
      <c r="Z6" s="36">
        <f t="shared" si="4"/>
        <v>114.67</v>
      </c>
      <c r="AA6" s="36">
        <f t="shared" si="4"/>
        <v>101.88</v>
      </c>
      <c r="AB6" s="36">
        <f t="shared" si="4"/>
        <v>109.26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240.05</v>
      </c>
      <c r="AU6" s="36">
        <f t="shared" ref="AU6:BC6" si="6">IF(AU7="",NA(),AU7)</f>
        <v>244.29</v>
      </c>
      <c r="AV6" s="36">
        <f t="shared" si="6"/>
        <v>295.2</v>
      </c>
      <c r="AW6" s="36">
        <f t="shared" si="6"/>
        <v>305.67</v>
      </c>
      <c r="AX6" s="36">
        <f t="shared" si="6"/>
        <v>309.17</v>
      </c>
      <c r="AY6" s="36">
        <f t="shared" si="6"/>
        <v>384.34</v>
      </c>
      <c r="AZ6" s="36">
        <f t="shared" si="6"/>
        <v>359.47</v>
      </c>
      <c r="BA6" s="36">
        <f t="shared" si="6"/>
        <v>369.69</v>
      </c>
      <c r="BB6" s="36">
        <f t="shared" si="6"/>
        <v>379.08</v>
      </c>
      <c r="BC6" s="36">
        <f t="shared" si="6"/>
        <v>367.55</v>
      </c>
      <c r="BD6" s="35" t="str">
        <f>IF(BD7="","",IF(BD7="-","【-】","【"&amp;SUBSTITUTE(TEXT(BD7,"#,##0.00"),"-","△")&amp;"】"))</f>
        <v>【260.31】</v>
      </c>
      <c r="BE6" s="36">
        <f>IF(BE7="",NA(),BE7)</f>
        <v>301.93</v>
      </c>
      <c r="BF6" s="36">
        <f t="shared" ref="BF6:BN6" si="7">IF(BF7="",NA(),BF7)</f>
        <v>290.42</v>
      </c>
      <c r="BG6" s="36">
        <f t="shared" si="7"/>
        <v>278.83999999999997</v>
      </c>
      <c r="BH6" s="36">
        <f t="shared" si="7"/>
        <v>292.42</v>
      </c>
      <c r="BI6" s="36">
        <f t="shared" si="7"/>
        <v>281.89999999999998</v>
      </c>
      <c r="BJ6" s="36">
        <f t="shared" si="7"/>
        <v>380.58</v>
      </c>
      <c r="BK6" s="36">
        <f t="shared" si="7"/>
        <v>401.79</v>
      </c>
      <c r="BL6" s="36">
        <f t="shared" si="7"/>
        <v>402.99</v>
      </c>
      <c r="BM6" s="36">
        <f t="shared" si="7"/>
        <v>398.98</v>
      </c>
      <c r="BN6" s="36">
        <f t="shared" si="7"/>
        <v>418.68</v>
      </c>
      <c r="BO6" s="35" t="str">
        <f>IF(BO7="","",IF(BO7="-","【-】","【"&amp;SUBSTITUTE(TEXT(BO7,"#,##0.00"),"-","△")&amp;"】"))</f>
        <v>【275.67】</v>
      </c>
      <c r="BP6" s="36">
        <f>IF(BP7="",NA(),BP7)</f>
        <v>108.47</v>
      </c>
      <c r="BQ6" s="36">
        <f t="shared" ref="BQ6:BY6" si="8">IF(BQ7="",NA(),BQ7)</f>
        <v>105.15</v>
      </c>
      <c r="BR6" s="36">
        <f t="shared" si="8"/>
        <v>106.97</v>
      </c>
      <c r="BS6" s="36">
        <f t="shared" si="8"/>
        <v>95.69</v>
      </c>
      <c r="BT6" s="36">
        <f t="shared" si="8"/>
        <v>101.89</v>
      </c>
      <c r="BU6" s="36">
        <f t="shared" si="8"/>
        <v>102.38</v>
      </c>
      <c r="BV6" s="36">
        <f t="shared" si="8"/>
        <v>100.12</v>
      </c>
      <c r="BW6" s="36">
        <f t="shared" si="8"/>
        <v>98.66</v>
      </c>
      <c r="BX6" s="36">
        <f t="shared" si="8"/>
        <v>98.64</v>
      </c>
      <c r="BY6" s="36">
        <f t="shared" si="8"/>
        <v>94.78</v>
      </c>
      <c r="BZ6" s="35" t="str">
        <f>IF(BZ7="","",IF(BZ7="-","【-】","【"&amp;SUBSTITUTE(TEXT(BZ7,"#,##0.00"),"-","△")&amp;"】"))</f>
        <v>【100.05】</v>
      </c>
      <c r="CA6" s="36">
        <f>IF(CA7="",NA(),CA7)</f>
        <v>106.75</v>
      </c>
      <c r="CB6" s="36">
        <f t="shared" ref="CB6:CJ6" si="9">IF(CB7="",NA(),CB7)</f>
        <v>110.56</v>
      </c>
      <c r="CC6" s="36">
        <f t="shared" si="9"/>
        <v>108.73</v>
      </c>
      <c r="CD6" s="36">
        <f t="shared" si="9"/>
        <v>122.33</v>
      </c>
      <c r="CE6" s="36">
        <f t="shared" si="9"/>
        <v>116.81</v>
      </c>
      <c r="CF6" s="36">
        <f t="shared" si="9"/>
        <v>168.67</v>
      </c>
      <c r="CG6" s="36">
        <f t="shared" si="9"/>
        <v>174.97</v>
      </c>
      <c r="CH6" s="36">
        <f t="shared" si="9"/>
        <v>178.59</v>
      </c>
      <c r="CI6" s="36">
        <f t="shared" si="9"/>
        <v>178.92</v>
      </c>
      <c r="CJ6" s="36">
        <f t="shared" si="9"/>
        <v>181.3</v>
      </c>
      <c r="CK6" s="35" t="str">
        <f>IF(CK7="","",IF(CK7="-","【-】","【"&amp;SUBSTITUTE(TEXT(CK7,"#,##0.00"),"-","△")&amp;"】"))</f>
        <v>【166.40】</v>
      </c>
      <c r="CL6" s="36">
        <f>IF(CL7="",NA(),CL7)</f>
        <v>64.239999999999995</v>
      </c>
      <c r="CM6" s="36">
        <f t="shared" ref="CM6:CU6" si="10">IF(CM7="",NA(),CM7)</f>
        <v>62.63</v>
      </c>
      <c r="CN6" s="36">
        <f t="shared" si="10"/>
        <v>62.77</v>
      </c>
      <c r="CO6" s="36">
        <f t="shared" si="10"/>
        <v>61.4</v>
      </c>
      <c r="CP6" s="36">
        <f t="shared" si="10"/>
        <v>57.45</v>
      </c>
      <c r="CQ6" s="36">
        <f t="shared" si="10"/>
        <v>54.92</v>
      </c>
      <c r="CR6" s="36">
        <f t="shared" si="10"/>
        <v>55.63</v>
      </c>
      <c r="CS6" s="36">
        <f t="shared" si="10"/>
        <v>55.03</v>
      </c>
      <c r="CT6" s="36">
        <f t="shared" si="10"/>
        <v>55.14</v>
      </c>
      <c r="CU6" s="36">
        <f t="shared" si="10"/>
        <v>55.89</v>
      </c>
      <c r="CV6" s="35" t="str">
        <f>IF(CV7="","",IF(CV7="-","【-】","【"&amp;SUBSTITUTE(TEXT(CV7,"#,##0.00"),"-","△")&amp;"】"))</f>
        <v>【60.69】</v>
      </c>
      <c r="CW6" s="36">
        <f>IF(CW7="",NA(),CW7)</f>
        <v>64.2</v>
      </c>
      <c r="CX6" s="36">
        <f t="shared" ref="CX6:DF6" si="11">IF(CX7="",NA(),CX7)</f>
        <v>64.64</v>
      </c>
      <c r="CY6" s="36">
        <f t="shared" si="11"/>
        <v>63.79</v>
      </c>
      <c r="CZ6" s="36">
        <f t="shared" si="11"/>
        <v>63.34</v>
      </c>
      <c r="DA6" s="36">
        <f t="shared" si="11"/>
        <v>64.58</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54.41</v>
      </c>
      <c r="DI6" s="36">
        <f t="shared" ref="DI6:DQ6" si="12">IF(DI7="",NA(),DI7)</f>
        <v>55.63</v>
      </c>
      <c r="DJ6" s="36">
        <f t="shared" si="12"/>
        <v>56.91</v>
      </c>
      <c r="DK6" s="36">
        <f t="shared" si="12"/>
        <v>57.46</v>
      </c>
      <c r="DL6" s="36">
        <f t="shared" si="12"/>
        <v>58.49</v>
      </c>
      <c r="DM6" s="36">
        <f t="shared" si="12"/>
        <v>48.49</v>
      </c>
      <c r="DN6" s="36">
        <f t="shared" si="12"/>
        <v>48.05</v>
      </c>
      <c r="DO6" s="36">
        <f t="shared" si="12"/>
        <v>48.87</v>
      </c>
      <c r="DP6" s="36">
        <f t="shared" si="12"/>
        <v>49.92</v>
      </c>
      <c r="DQ6" s="36">
        <f t="shared" si="12"/>
        <v>50.63</v>
      </c>
      <c r="DR6" s="35" t="str">
        <f>IF(DR7="","",IF(DR7="-","【-】","【"&amp;SUBSTITUTE(TEXT(DR7,"#,##0.00"),"-","△")&amp;"】"))</f>
        <v>【50.19】</v>
      </c>
      <c r="DS6" s="36">
        <f>IF(DS7="",NA(),DS7)</f>
        <v>20.82</v>
      </c>
      <c r="DT6" s="36">
        <f t="shared" ref="DT6:EB6" si="13">IF(DT7="",NA(),DT7)</f>
        <v>35.71</v>
      </c>
      <c r="DU6" s="36">
        <f t="shared" si="13"/>
        <v>36.35</v>
      </c>
      <c r="DV6" s="36">
        <f t="shared" si="13"/>
        <v>37.979999999999997</v>
      </c>
      <c r="DW6" s="36">
        <f t="shared" si="13"/>
        <v>41.36</v>
      </c>
      <c r="DX6" s="36">
        <f t="shared" si="13"/>
        <v>12.79</v>
      </c>
      <c r="DY6" s="36">
        <f t="shared" si="13"/>
        <v>13.39</v>
      </c>
      <c r="DZ6" s="36">
        <f t="shared" si="13"/>
        <v>14.85</v>
      </c>
      <c r="EA6" s="36">
        <f t="shared" si="13"/>
        <v>16.88</v>
      </c>
      <c r="EB6" s="36">
        <f t="shared" si="13"/>
        <v>18.28</v>
      </c>
      <c r="EC6" s="35" t="str">
        <f>IF(EC7="","",IF(EC7="-","【-】","【"&amp;SUBSTITUTE(TEXT(EC7,"#,##0.00"),"-","△")&amp;"】"))</f>
        <v>【20.63】</v>
      </c>
      <c r="ED6" s="36">
        <f>IF(ED7="",NA(),ED7)</f>
        <v>1.01</v>
      </c>
      <c r="EE6" s="36">
        <f t="shared" ref="EE6:EM6" si="14">IF(EE7="",NA(),EE7)</f>
        <v>0.52</v>
      </c>
      <c r="EF6" s="36">
        <f t="shared" si="14"/>
        <v>0.56000000000000005</v>
      </c>
      <c r="EG6" s="36">
        <f t="shared" si="14"/>
        <v>0.63</v>
      </c>
      <c r="EH6" s="36">
        <f t="shared" si="14"/>
        <v>0.76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222224</v>
      </c>
      <c r="D7" s="38">
        <v>46</v>
      </c>
      <c r="E7" s="38">
        <v>1</v>
      </c>
      <c r="F7" s="38">
        <v>0</v>
      </c>
      <c r="G7" s="38">
        <v>1</v>
      </c>
      <c r="H7" s="38" t="s">
        <v>93</v>
      </c>
      <c r="I7" s="38" t="s">
        <v>94</v>
      </c>
      <c r="J7" s="38" t="s">
        <v>95</v>
      </c>
      <c r="K7" s="38" t="s">
        <v>96</v>
      </c>
      <c r="L7" s="38" t="s">
        <v>97</v>
      </c>
      <c r="M7" s="38" t="s">
        <v>98</v>
      </c>
      <c r="N7" s="39" t="s">
        <v>99</v>
      </c>
      <c r="O7" s="39">
        <v>74.83</v>
      </c>
      <c r="P7" s="39">
        <v>88.36</v>
      </c>
      <c r="Q7" s="39">
        <v>2595</v>
      </c>
      <c r="R7" s="39">
        <v>29784</v>
      </c>
      <c r="S7" s="39">
        <v>363.97</v>
      </c>
      <c r="T7" s="39">
        <v>81.83</v>
      </c>
      <c r="U7" s="39">
        <v>26123</v>
      </c>
      <c r="V7" s="39">
        <v>87.64</v>
      </c>
      <c r="W7" s="39">
        <v>298.07</v>
      </c>
      <c r="X7" s="39">
        <v>113.92</v>
      </c>
      <c r="Y7" s="39">
        <v>112.68</v>
      </c>
      <c r="Z7" s="39">
        <v>114.67</v>
      </c>
      <c r="AA7" s="39">
        <v>101.88</v>
      </c>
      <c r="AB7" s="39">
        <v>109.26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240.05</v>
      </c>
      <c r="AU7" s="39">
        <v>244.29</v>
      </c>
      <c r="AV7" s="39">
        <v>295.2</v>
      </c>
      <c r="AW7" s="39">
        <v>305.67</v>
      </c>
      <c r="AX7" s="39">
        <v>309.17</v>
      </c>
      <c r="AY7" s="39">
        <v>384.34</v>
      </c>
      <c r="AZ7" s="39">
        <v>359.47</v>
      </c>
      <c r="BA7" s="39">
        <v>369.69</v>
      </c>
      <c r="BB7" s="39">
        <v>379.08</v>
      </c>
      <c r="BC7" s="39">
        <v>367.55</v>
      </c>
      <c r="BD7" s="39">
        <v>260.31</v>
      </c>
      <c r="BE7" s="39">
        <v>301.93</v>
      </c>
      <c r="BF7" s="39">
        <v>290.42</v>
      </c>
      <c r="BG7" s="39">
        <v>278.83999999999997</v>
      </c>
      <c r="BH7" s="39">
        <v>292.42</v>
      </c>
      <c r="BI7" s="39">
        <v>281.89999999999998</v>
      </c>
      <c r="BJ7" s="39">
        <v>380.58</v>
      </c>
      <c r="BK7" s="39">
        <v>401.79</v>
      </c>
      <c r="BL7" s="39">
        <v>402.99</v>
      </c>
      <c r="BM7" s="39">
        <v>398.98</v>
      </c>
      <c r="BN7" s="39">
        <v>418.68</v>
      </c>
      <c r="BO7" s="39">
        <v>275.67</v>
      </c>
      <c r="BP7" s="39">
        <v>108.47</v>
      </c>
      <c r="BQ7" s="39">
        <v>105.15</v>
      </c>
      <c r="BR7" s="39">
        <v>106.97</v>
      </c>
      <c r="BS7" s="39">
        <v>95.69</v>
      </c>
      <c r="BT7" s="39">
        <v>101.89</v>
      </c>
      <c r="BU7" s="39">
        <v>102.38</v>
      </c>
      <c r="BV7" s="39">
        <v>100.12</v>
      </c>
      <c r="BW7" s="39">
        <v>98.66</v>
      </c>
      <c r="BX7" s="39">
        <v>98.64</v>
      </c>
      <c r="BY7" s="39">
        <v>94.78</v>
      </c>
      <c r="BZ7" s="39">
        <v>100.05</v>
      </c>
      <c r="CA7" s="39">
        <v>106.75</v>
      </c>
      <c r="CB7" s="39">
        <v>110.56</v>
      </c>
      <c r="CC7" s="39">
        <v>108.73</v>
      </c>
      <c r="CD7" s="39">
        <v>122.33</v>
      </c>
      <c r="CE7" s="39">
        <v>116.81</v>
      </c>
      <c r="CF7" s="39">
        <v>168.67</v>
      </c>
      <c r="CG7" s="39">
        <v>174.97</v>
      </c>
      <c r="CH7" s="39">
        <v>178.59</v>
      </c>
      <c r="CI7" s="39">
        <v>178.92</v>
      </c>
      <c r="CJ7" s="39">
        <v>181.3</v>
      </c>
      <c r="CK7" s="39">
        <v>166.4</v>
      </c>
      <c r="CL7" s="39">
        <v>64.239999999999995</v>
      </c>
      <c r="CM7" s="39">
        <v>62.63</v>
      </c>
      <c r="CN7" s="39">
        <v>62.77</v>
      </c>
      <c r="CO7" s="39">
        <v>61.4</v>
      </c>
      <c r="CP7" s="39">
        <v>57.45</v>
      </c>
      <c r="CQ7" s="39">
        <v>54.92</v>
      </c>
      <c r="CR7" s="39">
        <v>55.63</v>
      </c>
      <c r="CS7" s="39">
        <v>55.03</v>
      </c>
      <c r="CT7" s="39">
        <v>55.14</v>
      </c>
      <c r="CU7" s="39">
        <v>55.89</v>
      </c>
      <c r="CV7" s="39">
        <v>60.69</v>
      </c>
      <c r="CW7" s="39">
        <v>64.2</v>
      </c>
      <c r="CX7" s="39">
        <v>64.64</v>
      </c>
      <c r="CY7" s="39">
        <v>63.79</v>
      </c>
      <c r="CZ7" s="39">
        <v>63.34</v>
      </c>
      <c r="DA7" s="39">
        <v>64.58</v>
      </c>
      <c r="DB7" s="39">
        <v>82.66</v>
      </c>
      <c r="DC7" s="39">
        <v>82.04</v>
      </c>
      <c r="DD7" s="39">
        <v>81.900000000000006</v>
      </c>
      <c r="DE7" s="39">
        <v>81.39</v>
      </c>
      <c r="DF7" s="39">
        <v>81.27</v>
      </c>
      <c r="DG7" s="39">
        <v>89.82</v>
      </c>
      <c r="DH7" s="39">
        <v>54.41</v>
      </c>
      <c r="DI7" s="39">
        <v>55.63</v>
      </c>
      <c r="DJ7" s="39">
        <v>56.91</v>
      </c>
      <c r="DK7" s="39">
        <v>57.46</v>
      </c>
      <c r="DL7" s="39">
        <v>58.49</v>
      </c>
      <c r="DM7" s="39">
        <v>48.49</v>
      </c>
      <c r="DN7" s="39">
        <v>48.05</v>
      </c>
      <c r="DO7" s="39">
        <v>48.87</v>
      </c>
      <c r="DP7" s="39">
        <v>49.92</v>
      </c>
      <c r="DQ7" s="39">
        <v>50.63</v>
      </c>
      <c r="DR7" s="39">
        <v>50.19</v>
      </c>
      <c r="DS7" s="39">
        <v>20.82</v>
      </c>
      <c r="DT7" s="39">
        <v>35.71</v>
      </c>
      <c r="DU7" s="39">
        <v>36.35</v>
      </c>
      <c r="DV7" s="39">
        <v>37.979999999999997</v>
      </c>
      <c r="DW7" s="39">
        <v>41.36</v>
      </c>
      <c r="DX7" s="39">
        <v>12.79</v>
      </c>
      <c r="DY7" s="39">
        <v>13.39</v>
      </c>
      <c r="DZ7" s="39">
        <v>14.85</v>
      </c>
      <c r="EA7" s="39">
        <v>16.88</v>
      </c>
      <c r="EB7" s="39">
        <v>18.28</v>
      </c>
      <c r="EC7" s="39">
        <v>20.63</v>
      </c>
      <c r="ED7" s="39">
        <v>1.01</v>
      </c>
      <c r="EE7" s="39">
        <v>0.52</v>
      </c>
      <c r="EF7" s="39">
        <v>0.56000000000000005</v>
      </c>
      <c r="EG7" s="39">
        <v>0.63</v>
      </c>
      <c r="EH7" s="39">
        <v>0.76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三枝　貴子</cp:lastModifiedBy>
  <cp:lastPrinted>2022-01-24T04:55:38Z</cp:lastPrinted>
  <dcterms:created xsi:type="dcterms:W3CDTF">2021-12-03T06:51:06Z</dcterms:created>
  <dcterms:modified xsi:type="dcterms:W3CDTF">2022-01-24T04:55:41Z</dcterms:modified>
  <cp:category/>
</cp:coreProperties>
</file>