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伊豆市文書サーバ\建設部\上下水道課\上水道\1.水道業務\調査関係\企画財政（旧　財務）課（市町行財政課）調査\R3\公営企業に係る「経営比較分析表」の公表について\01 水道事業（簡水含む）伊豆市\法非適用\"/>
    </mc:Choice>
  </mc:AlternateContent>
  <workbookProtection workbookAlgorithmName="SHA-512" workbookHashValue="KgGnCzoI0POBU/KtBCY59VCmutUQps8QyZRrkv3a6WGuFPP2rg8nr2fuIDzsW4sWpCO+XuWftgT9zhcHBjQ7kQ==" workbookSaltValue="Pfn3w2l4rc4E/Ge9LkNFjg==" workbookSpinCount="100000" lockStructure="1"/>
  <bookViews>
    <workbookView xWindow="0" yWindow="0" windowWidth="20490" windowHeight="75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<sst xmlns="http://schemas.openxmlformats.org/spreadsheetml/2006/main" count="233" uniqueCount="116">
  <si>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</si>
  <si>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</si>
  <si>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</si>
  <si>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</si>
  <si>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</si>
  <si>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</si>
  <si>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</si>
  <si>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</si>
  <si>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</si>
  <si>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</si>
  <si>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</si>
  <si>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</si>
  <si>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</si>
  <si>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</si>
  <si>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</si>
  <si>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</si>
  <si>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</si>
  <si>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</si>
  <si>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</si>
  <si>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</si>
  <si>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</si>
  <si>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</si>
  <si>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</si>
  <si>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</si>
  <si>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</si>
  <si>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</si>
  <si>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</si>
  <si>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</si>
  <si>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</si>
  <si>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</si>
  <si>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</si>
  <si>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</si>
  <si>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</si>
  <si>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</si>
  <si>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</si>
  <si>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</si>
  <si>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</si>
  <si>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</si>
  <si>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</si>
  <si>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</si>
  <si>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</si>
  <si>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</si>
  <si>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</si>
  <si>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</si>
  <si>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</si>
  <si>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</si>
  <si>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</si>
  <si>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</si>
  <si>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</si>
  <si>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</si>
  <si>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</si>
  <si>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</si>
  <si>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</si>
  <si>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</si>
  <si>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</si>
  <si>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</si>
  <si>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</si>
  <si>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</si>
  <si>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</si>
  <si>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</si>
  <si>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</si>
  <si>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</si>
  <si>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</si>
  <si>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</si>
  <si>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</si>
  <si>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</si>
  <si>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</si>
  <si>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</si>
  <si>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</si>
  <si>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</si>
  <si>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</si>
  <si>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</si>
  <si>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</si>
  <si>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</si>
  <si>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</si>
  <si>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</si>
  <si>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</si>
  <si>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</si>
  <si>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</si>
  <si>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</si>
  <si>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</si>
  <si>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</si>
  <si>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</si>
  <si>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</si>
  <si>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</si>
  <si>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</si>
  <si>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</si>
  <si>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</si>
  <si>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</si>
  <si>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</si>
  <si>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</si>
  <si>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</si>
  <si>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</si>
  <si>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</si>
  <si>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</si>
  <si>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</si>
  <si>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</si>
  <si>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</si>
  <si>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</si>
  <si>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</si>
  <si>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</si>
  <si>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</si>
  <si>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</si>
  <si>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</si>
  <si>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</si>
  <si>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</si>
  <si>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</si>
  <si>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</si>
  <si>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</si>
  <si>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</si>
  <si>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</si>
  <si>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</si>
  <si>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</si>
  <si>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多くの施設・管路は昭和40～50年代に整備されたものであるが、給水収益の減少により一年に施工できる事業量が限られているため、老朽化が進行している。現在は老朽化の著しい施設の改修や管路の更新工事を施工している。令和元年度に経営戦略を策定。更新計画に基づき改修工事を行う。</t>
    <phoneticPr fontId="4"/>
  </si>
  <si>
    <r>
      <t xml:space="preserve">令和元年度の消費税改定による使用料金を改定しているが、平成26年度以降は経営状況を勘案した料金改定はおこなっていない。
</t>
    </r>
    <r>
      <rPr>
        <sz val="11"/>
        <rFont val="ＭＳ ゴシック"/>
        <family val="3"/>
        <charset val="128"/>
      </rPr>
      <t>①人口減少、企業の経営状態等の変化により給水収益は減少傾向ではある。また、平成30年度～令和2年度は引き続き漏水事故が多く修繕費が例年より大幅に増加し財政を圧迫している。類似団体より若干上向きとなっているが、前年度からの繰越金及び一般会計からの繰入金で補填する状況が続いている。
④八木沢小下田簡易水道の統合整備による起債償還が始まり、施設整備や認可申請等に多額の企業債を起こしたため、残高は増加傾向にある。今後は更新需要を的確に把握し、解消に向けた計画的な取り組みが必要となる。
⑤料金が変わらず収益が減少する中、施設維持管理費や回収率は下がっている。施設の老朽化対策を的確に行い維持管理費を抑えることが必要である。
⑥費用が増加しているため給水原価も比例して上がっている。
⑦施設利用率は、年によって増減はあるもののほぼ横ばいの状態。
⑧有収率はここ数年、管路更新工事を進めてきたため緩やかであるが回復してきたが、令和２年度は漏水事故が多く下がることとなっ</t>
    </r>
    <r>
      <rPr>
        <sz val="11"/>
        <color theme="1"/>
        <rFont val="ＭＳ ゴシック"/>
        <family val="3"/>
        <charset val="128"/>
      </rPr>
      <t>た。</t>
    </r>
    <rPh sb="110" eb="111">
      <t>ヒ</t>
    </rPh>
    <rPh sb="112" eb="113">
      <t>ツヅ</t>
    </rPh>
    <rPh sb="151" eb="153">
      <t>ジャッカン</t>
    </rPh>
    <rPh sb="337" eb="339">
      <t>シセツ</t>
    </rPh>
    <rPh sb="340" eb="343">
      <t>ロウキュウカ</t>
    </rPh>
    <rPh sb="343" eb="345">
      <t>タイサク</t>
    </rPh>
    <rPh sb="346" eb="348">
      <t>テキカク</t>
    </rPh>
    <rPh sb="349" eb="350">
      <t>オコナ</t>
    </rPh>
    <rPh sb="357" eb="358">
      <t>オサ</t>
    </rPh>
    <rPh sb="363" eb="365">
      <t>ヒツヨウ</t>
    </rPh>
    <phoneticPr fontId="4"/>
  </si>
  <si>
    <r>
      <t>伊豆市は集落が点在する中山間地域で施設が多く、施設統合が困難で維持管理費の割合が高い。施設や管路の老朽化も著しい。人員削減や給水収益の減少により老朽管の更新や施設の改修工事など一年に施工できる事業量も限られている。令和元年度に経営戦略を策定。更新計画に基づき、簡易水道事業の安定的・継続的な事業運営を遂行する。現状、給水収益のみでは、人件費、修繕等の施設維持管理費、支払利息等の経費を賄うことはできない。今後の起債償</t>
    </r>
    <r>
      <rPr>
        <sz val="11"/>
        <rFont val="ＭＳ ゴシック"/>
        <family val="3"/>
        <charset val="128"/>
      </rPr>
      <t>還の上昇等これまで以上に繰入金に頼らざるを得ない。また、令和３年度から法適化となり、水道事業との統合を検討し、今後料金改定等全体的な見直しが必要。</t>
    </r>
    <rPh sb="236" eb="238">
      <t>レイワ</t>
    </rPh>
    <rPh sb="239" eb="241">
      <t>ネンド</t>
    </rPh>
    <rPh sb="250" eb="252">
      <t>スイドウ</t>
    </rPh>
    <rPh sb="252" eb="254">
      <t>ジギョウ</t>
    </rPh>
    <rPh sb="256" eb="258">
      <t>トウゴウ</t>
    </rPh>
    <rPh sb="259" eb="26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</si>
</sst>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1.24</c:v>
                </c:pt>
                <c:pt idx="1">
                  <c:v>1</c:v>
                </c:pt>
                <c:pt idx="2">
                  <c:v>1.0900000000000001</c:v>
                </c:pt>
                <c:pt idx="3">
                  <c:v>0.44</c:v>
                </c:pt>
                <c:pt idx="4">
                  <c:v>0.91</c:v>
                </c:pt>
              </c:numCache>
            </c:numRef>
          </c:val>
          <c:extLst>
            <c:ext xmlns:c16="http://schemas.microsoft.com/office/drawing/2014/chart" uri="{C3380CC4-5D6E-409C-BE32-E72D297353CC}">
              <c16:uniqueId val="{00000000-5C16-4202-BA6F-2E512320847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5C16-4202-BA6F-2E512320847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63.91</c:v>
                </c:pt>
                <c:pt idx="1">
                  <c:v>67.13</c:v>
                </c:pt>
                <c:pt idx="2">
                  <c:v>65.349999999999994</c:v>
                </c:pt>
                <c:pt idx="3">
                  <c:v>64.5</c:v>
                </c:pt>
                <c:pt idx="4">
                  <c:v>64.959999999999994</c:v>
                </c:pt>
              </c:numCache>
            </c:numRef>
          </c:val>
          <c:extLst>
            <c:ext xmlns:c16="http://schemas.microsoft.com/office/drawing/2014/chart" uri="{C3380CC4-5D6E-409C-BE32-E72D297353CC}">
              <c16:uniqueId val="{00000000-FAB7-4EC7-B96B-F88B030046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FAB7-4EC7-B96B-F88B030046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82.1</c:v>
                </c:pt>
                <c:pt idx="1">
                  <c:v>82.54</c:v>
                </c:pt>
                <c:pt idx="2">
                  <c:v>81.69</c:v>
                </c:pt>
                <c:pt idx="3">
                  <c:v>80.84</c:v>
                </c:pt>
                <c:pt idx="4">
                  <c:v>79.34</c:v>
                </c:pt>
              </c:numCache>
            </c:numRef>
          </c:val>
          <c:extLst>
            <c:ext xmlns:c16="http://schemas.microsoft.com/office/drawing/2014/chart" uri="{C3380CC4-5D6E-409C-BE32-E72D297353CC}">
              <c16:uniqueId val="{00000000-53C1-49E5-BB28-035799535D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53C1-49E5-BB28-035799535D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100.48</c:v>
                </c:pt>
                <c:pt idx="1">
                  <c:v>78.319999999999993</c:v>
                </c:pt>
                <c:pt idx="2">
                  <c:v>68.06</c:v>
                </c:pt>
                <c:pt idx="3">
                  <c:v>70.510000000000005</c:v>
                </c:pt>
                <c:pt idx="4">
                  <c:v>91.07</c:v>
                </c:pt>
              </c:numCache>
            </c:numRef>
          </c:val>
          <c:extLst>
            <c:ext xmlns:c16="http://schemas.microsoft.com/office/drawing/2014/chart" uri="{C3380CC4-5D6E-409C-BE32-E72D297353CC}">
              <c16:uniqueId val="{00000000-CF79-479D-8096-5FA1BD55B84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CF79-479D-8096-5FA1BD55B84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2-4FD9-902D-784A3D34AB7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2-4FD9-902D-784A3D34AB7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6-4A08-8641-D4727E64EBC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6-4A08-8641-D4727E64EBC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8-4CBD-9987-12FF79EE1D3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8-4CBD-9987-12FF79EE1D3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3C-4529-B4D8-579AD97CDD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3C-4529-B4D8-579AD97CDD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1527.71</c:v>
                </c:pt>
                <c:pt idx="1">
                  <c:v>1540.73</c:v>
                </c:pt>
                <c:pt idx="2">
                  <c:v>1656.59</c:v>
                </c:pt>
                <c:pt idx="3">
                  <c:v>1665.66</c:v>
                </c:pt>
                <c:pt idx="4">
                  <c:v>1987.56</c:v>
                </c:pt>
              </c:numCache>
            </c:numRef>
          </c:val>
          <c:extLst>
            <c:ext xmlns:c16="http://schemas.microsoft.com/office/drawing/2014/chart" uri="{C3380CC4-5D6E-409C-BE32-E72D297353CC}">
              <c16:uniqueId val="{00000000-705A-4556-B5DC-9A891A0D910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705A-4556-B5DC-9A891A0D910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68.849999999999994</c:v>
                </c:pt>
                <c:pt idx="1">
                  <c:v>51.28</c:v>
                </c:pt>
                <c:pt idx="2">
                  <c:v>39.03</c:v>
                </c:pt>
                <c:pt idx="3">
                  <c:v>38.950000000000003</c:v>
                </c:pt>
                <c:pt idx="4">
                  <c:v>33.549999999999997</c:v>
                </c:pt>
              </c:numCache>
            </c:numRef>
          </c:val>
          <c:extLst>
            <c:ext xmlns:c16="http://schemas.microsoft.com/office/drawing/2014/chart" uri="{C3380CC4-5D6E-409C-BE32-E72D297353CC}">
              <c16:uniqueId val="{00000000-33EA-4A08-897D-2AC68450B6D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33EA-4A08-897D-2AC68450B6D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199.3</c:v>
                </c:pt>
                <c:pt idx="1">
                  <c:v>260.61</c:v>
                </c:pt>
                <c:pt idx="2">
                  <c:v>338.05</c:v>
                </c:pt>
                <c:pt idx="3">
                  <c:v>340.4</c:v>
                </c:pt>
                <c:pt idx="4">
                  <c:v>338.98</c:v>
                </c:pt>
              </c:numCache>
            </c:numRef>
          </c:val>
          <c:extLst>
            <c:ext xmlns:c16="http://schemas.microsoft.com/office/drawing/2014/chart" uri="{C3380CC4-5D6E-409C-BE32-E72D297353CC}">
              <c16:uniqueId val="{00000000-BD48-412C-8D24-E2550BE66EF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BD48-412C-8D24-E2550BE66EF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75" zoomScaleNormal="7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伊豆市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29784</v>
      </c>
      <c r="AM8" s="67"/>
      <c r="AN8" s="67"/>
      <c r="AO8" s="67"/>
      <c r="AP8" s="67"/>
      <c r="AQ8" s="67"/>
      <c r="AR8" s="67"/>
      <c r="AS8" s="67"/>
      <c r="AT8" s="66">
        <f>データ!$S$6</f>
        <v>363.97</v>
      </c>
      <c r="AU8" s="66"/>
      <c r="AV8" s="66"/>
      <c r="AW8" s="66"/>
      <c r="AX8" s="66"/>
      <c r="AY8" s="66"/>
      <c r="AZ8" s="66"/>
      <c r="BA8" s="66"/>
      <c r="BB8" s="66">
        <f>データ!$T$6</f>
        <v>81.83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9.16</v>
      </c>
      <c r="Q10" s="66"/>
      <c r="R10" s="66"/>
      <c r="S10" s="66"/>
      <c r="T10" s="66"/>
      <c r="U10" s="66"/>
      <c r="V10" s="66"/>
      <c r="W10" s="67">
        <f>データ!$Q$6</f>
        <v>2595</v>
      </c>
      <c r="X10" s="67"/>
      <c r="Y10" s="67"/>
      <c r="Z10" s="67"/>
      <c r="AA10" s="67"/>
      <c r="AB10" s="67"/>
      <c r="AC10" s="67"/>
      <c r="AD10" s="2"/>
      <c r="AE10" s="2"/>
      <c r="AF10" s="2"/>
      <c r="AG10" s="2"/>
      <c r="AH10" s="2"/>
      <c r="AI10" s="2"/>
      <c r="AJ10" s="2"/>
      <c r="AK10" s="2"/>
      <c r="AL10" s="67">
        <f>データ!$U$6</f>
        <v>2708</v>
      </c>
      <c r="AM10" s="67"/>
      <c r="AN10" s="67"/>
      <c r="AO10" s="67"/>
      <c r="AP10" s="67"/>
      <c r="AQ10" s="67"/>
      <c r="AR10" s="67"/>
      <c r="AS10" s="67"/>
      <c r="AT10" s="66">
        <f>データ!$V$6</f>
        <v>0.79</v>
      </c>
      <c r="AU10" s="66"/>
      <c r="AV10" s="66"/>
      <c r="AW10" s="66"/>
      <c r="AX10" s="66"/>
      <c r="AY10" s="66"/>
      <c r="AZ10" s="66"/>
      <c r="BA10" s="66"/>
      <c r="BB10" s="66">
        <f>データ!$W$6</f>
        <v>3427.85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Ei/4Z3+gEaraNrOf0hLGOvg41kh4V2xufw3/4midXIfrSzqChUR725SP45aDeDlhHzmIPo3MEHKoJmvUxy2Xnw==" saltValue="X8gCnciLXOHoj3/Hd20D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222224</v>
      </c>
      <c r="D6" s="34">
        <f t="shared" si="3"/>
        <v>47</v>
      </c>
      <c r="E6" s="34">
        <f t="shared" si="3"/>
        <v>1</v>
      </c>
      <c r="F6" s="34">
        <f t="shared" si="3"/>
        <v>0</v>
      </c>
      <c r="G6" s="34">
        <f t="shared" si="3"/>
        <v>0</v>
      </c>
      <c r="H6" s="34" t="str">
        <f t="shared" si="3"/>
        <v>静岡県　伊豆市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9.16</v>
      </c>
      <c r="Q6" s="35">
        <f t="shared" si="3"/>
        <v>2595</v>
      </c>
      <c r="R6" s="35">
        <f t="shared" si="3"/>
        <v>29784</v>
      </c>
      <c r="S6" s="35">
        <f t="shared" si="3"/>
        <v>363.97</v>
      </c>
      <c r="T6" s="35">
        <f t="shared" si="3"/>
        <v>81.83</v>
      </c>
      <c r="U6" s="35">
        <f t="shared" si="3"/>
        <v>2708</v>
      </c>
      <c r="V6" s="35">
        <f t="shared" si="3"/>
        <v>0.79</v>
      </c>
      <c r="W6" s="35">
        <f t="shared" si="3"/>
        <v>3427.85</v>
      </c>
      <c r="X6" s="36">
        <f>IF(X7="",NA(),X7)</f>
        <v>100.48</v>
      </c>
      <c r="Y6" s="36">
        <f t="shared" ref="Y6:AG6" si="4">IF(Y7="",NA(),Y7)</f>
        <v>78.319999999999993</v>
      </c>
      <c r="Z6" s="36">
        <f t="shared" si="4"/>
        <v>68.06</v>
      </c>
      <c r="AA6" s="36">
        <f t="shared" si="4"/>
        <v>70.510000000000005</v>
      </c>
      <c r="AB6" s="36">
        <f t="shared" si="4"/>
        <v>91.07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1527.71</v>
      </c>
      <c r="BF6" s="36">
        <f t="shared" ref="BF6:BN6" si="7">IF(BF7="",NA(),BF7)</f>
        <v>1540.73</v>
      </c>
      <c r="BG6" s="36">
        <f t="shared" si="7"/>
        <v>1656.59</v>
      </c>
      <c r="BH6" s="36">
        <f t="shared" si="7"/>
        <v>1665.66</v>
      </c>
      <c r="BI6" s="36">
        <f t="shared" si="7"/>
        <v>1987.56</v>
      </c>
      <c r="BJ6" s="36">
        <f t="shared" si="7"/>
        <v>1144.79</v>
      </c>
      <c r="BK6" s="36">
        <f t="shared" si="7"/>
        <v>1061.58</v>
      </c>
      <c r="BL6" s="36">
        <f t="shared" si="7"/>
        <v>1007.7</v>
      </c>
      <c r="BM6" s="36">
        <f t="shared" si="7"/>
        <v>1018.52</v>
      </c>
      <c r="BN6" s="36">
        <f t="shared" si="7"/>
        <v>949.61</v>
      </c>
      <c r="BO6" s="35" t="str">
        <f>IF(BO7="","",IF(BO7="-","【-】","【"&amp;SUBSTITUTE(TEXT(BO7,"#,##0.00"),"-","△")&amp;"】"))</f>
        <v>【949.15】</v>
      </c>
      <c r="BP6" s="36">
        <f>IF(BP7="",NA(),BP7)</f>
        <v>68.849999999999994</v>
      </c>
      <c r="BQ6" s="36">
        <f t="shared" ref="BQ6:BY6" si="8">IF(BQ7="",NA(),BQ7)</f>
        <v>51.28</v>
      </c>
      <c r="BR6" s="36">
        <f t="shared" si="8"/>
        <v>39.03</v>
      </c>
      <c r="BS6" s="36">
        <f t="shared" si="8"/>
        <v>38.950000000000003</v>
      </c>
      <c r="BT6" s="36">
        <f t="shared" si="8"/>
        <v>33.549999999999997</v>
      </c>
      <c r="BU6" s="36">
        <f t="shared" si="8"/>
        <v>56.04</v>
      </c>
      <c r="BV6" s="36">
        <f t="shared" si="8"/>
        <v>58.52</v>
      </c>
      <c r="BW6" s="36">
        <f t="shared" si="8"/>
        <v>59.22</v>
      </c>
      <c r="BX6" s="36">
        <f t="shared" si="8"/>
        <v>58.79</v>
      </c>
      <c r="BY6" s="36">
        <f t="shared" si="8"/>
        <v>58.41</v>
      </c>
      <c r="BZ6" s="35" t="str">
        <f>IF(BZ7="","",IF(BZ7="-","【-】","【"&amp;SUBSTITUTE(TEXT(BZ7,"#,##0.00"),"-","△")&amp;"】"))</f>
        <v>【55.87】</v>
      </c>
      <c r="CA6" s="36">
        <f>IF(CA7="",NA(),CA7)</f>
        <v>199.3</v>
      </c>
      <c r="CB6" s="36">
        <f t="shared" ref="CB6:CJ6" si="9">IF(CB7="",NA(),CB7)</f>
        <v>260.61</v>
      </c>
      <c r="CC6" s="36">
        <f t="shared" si="9"/>
        <v>338.05</v>
      </c>
      <c r="CD6" s="36">
        <f t="shared" si="9"/>
        <v>340.4</v>
      </c>
      <c r="CE6" s="36">
        <f t="shared" si="9"/>
        <v>338.98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63.91</v>
      </c>
      <c r="CM6" s="36">
        <f t="shared" ref="CM6:CU6" si="10">IF(CM7="",NA(),CM7)</f>
        <v>67.13</v>
      </c>
      <c r="CN6" s="36">
        <f t="shared" si="10"/>
        <v>65.349999999999994</v>
      </c>
      <c r="CO6" s="36">
        <f t="shared" si="10"/>
        <v>64.5</v>
      </c>
      <c r="CP6" s="36">
        <f t="shared" si="10"/>
        <v>64.959999999999994</v>
      </c>
      <c r="CQ6" s="36">
        <f t="shared" si="10"/>
        <v>55.9</v>
      </c>
      <c r="CR6" s="36">
        <f t="shared" si="10"/>
        <v>57.3</v>
      </c>
      <c r="CS6" s="36">
        <f t="shared" si="10"/>
        <v>56.76</v>
      </c>
      <c r="CT6" s="36">
        <f t="shared" si="10"/>
        <v>56.04</v>
      </c>
      <c r="CU6" s="36">
        <f t="shared" si="10"/>
        <v>58.52</v>
      </c>
      <c r="CV6" s="35" t="str">
        <f>IF(CV7="","",IF(CV7="-","【-】","【"&amp;SUBSTITUTE(TEXT(CV7,"#,##0.00"),"-","△")&amp;"】"))</f>
        <v>【56.31】</v>
      </c>
      <c r="CW6" s="36">
        <f>IF(CW7="",NA(),CW7)</f>
        <v>82.1</v>
      </c>
      <c r="CX6" s="36">
        <f t="shared" ref="CX6:DF6" si="11">IF(CX7="",NA(),CX7)</f>
        <v>82.54</v>
      </c>
      <c r="CY6" s="36">
        <f t="shared" si="11"/>
        <v>81.69</v>
      </c>
      <c r="CZ6" s="36">
        <f t="shared" si="11"/>
        <v>80.84</v>
      </c>
      <c r="DA6" s="36">
        <f t="shared" si="11"/>
        <v>79.34</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1.24</v>
      </c>
      <c r="EE6" s="36">
        <f t="shared" ref="EE6:EM6" si="14">IF(EE7="",NA(),EE7)</f>
        <v>1</v>
      </c>
      <c r="EF6" s="36">
        <f t="shared" si="14"/>
        <v>1.0900000000000001</v>
      </c>
      <c r="EG6" s="36">
        <f t="shared" si="14"/>
        <v>0.44</v>
      </c>
      <c r="EH6" s="36">
        <f t="shared" si="14"/>
        <v>0.91</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222224</v>
      </c>
      <c r="D7" s="38">
        <v>47</v>
      </c>
      <c r="E7" s="38">
        <v>1</v>
      </c>
      <c r="F7" s="38">
        <v>0</v>
      </c>
      <c r="G7" s="38">
        <v>0</v>
      </c>
      <c r="H7" s="38" t="s">
        <v>94</v>
      </c>
      <c r="I7" s="38" t="s">
        <v>95</v>
      </c>
      <c r="J7" s="38" t="s">
        <v>96</v>
      </c>
      <c r="K7" s="38" t="s">
        <v>97</v>
      </c>
      <c r="L7" s="38" t="s">
        <v>98</v>
      </c>
      <c r="M7" s="38" t="s">
        <v>99</v>
      </c>
      <c r="N7" s="39" t="s">
        <v>100</v>
      </c>
      <c r="O7" s="39" t="s">
        <v>101</v>
      </c>
      <c r="P7" s="39">
        <v>9.16</v>
      </c>
      <c r="Q7" s="39">
        <v>2595</v>
      </c>
      <c r="R7" s="39">
        <v>29784</v>
      </c>
      <c r="S7" s="39">
        <v>363.97</v>
      </c>
      <c r="T7" s="39">
        <v>81.83</v>
      </c>
      <c r="U7" s="39">
        <v>2708</v>
      </c>
      <c r="V7" s="39">
        <v>0.79</v>
      </c>
      <c r="W7" s="39">
        <v>3427.85</v>
      </c>
      <c r="X7" s="39">
        <v>100.48</v>
      </c>
      <c r="Y7" s="39">
        <v>78.319999999999993</v>
      </c>
      <c r="Z7" s="39">
        <v>68.06</v>
      </c>
      <c r="AA7" s="39">
        <v>70.510000000000005</v>
      </c>
      <c r="AB7" s="39">
        <v>91.07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1527.71</v>
      </c>
      <c r="BF7" s="39">
        <v>1540.73</v>
      </c>
      <c r="BG7" s="39">
        <v>1656.59</v>
      </c>
      <c r="BH7" s="39">
        <v>1665.66</v>
      </c>
      <c r="BI7" s="39">
        <v>1987.56</v>
      </c>
      <c r="BJ7" s="39">
        <v>1144.79</v>
      </c>
      <c r="BK7" s="39">
        <v>1061.58</v>
      </c>
      <c r="BL7" s="39">
        <v>1007.7</v>
      </c>
      <c r="BM7" s="39">
        <v>1018.52</v>
      </c>
      <c r="BN7" s="39">
        <v>949.61</v>
      </c>
      <c r="BO7" s="39">
        <v>949.15</v>
      </c>
      <c r="BP7" s="39">
        <v>68.849999999999994</v>
      </c>
      <c r="BQ7" s="39">
        <v>51.28</v>
      </c>
      <c r="BR7" s="39">
        <v>39.03</v>
      </c>
      <c r="BS7" s="39">
        <v>38.950000000000003</v>
      </c>
      <c r="BT7" s="39">
        <v>33.549999999999997</v>
      </c>
      <c r="BU7" s="39">
        <v>56.04</v>
      </c>
      <c r="BV7" s="39">
        <v>58.52</v>
      </c>
      <c r="BW7" s="39">
        <v>59.22</v>
      </c>
      <c r="BX7" s="39">
        <v>58.79</v>
      </c>
      <c r="BY7" s="39">
        <v>58.41</v>
      </c>
      <c r="BZ7" s="39">
        <v>55.87</v>
      </c>
      <c r="CA7" s="39">
        <v>199.3</v>
      </c>
      <c r="CB7" s="39">
        <v>260.61</v>
      </c>
      <c r="CC7" s="39">
        <v>338.05</v>
      </c>
      <c r="CD7" s="39">
        <v>340.4</v>
      </c>
      <c r="CE7" s="39">
        <v>338.98</v>
      </c>
      <c r="CF7" s="39">
        <v>304.35000000000002</v>
      </c>
      <c r="CG7" s="39">
        <v>296.3</v>
      </c>
      <c r="CH7" s="39">
        <v>292.89999999999998</v>
      </c>
      <c r="CI7" s="39">
        <v>298.25</v>
      </c>
      <c r="CJ7" s="39">
        <v>303.27999999999997</v>
      </c>
      <c r="CK7" s="39">
        <v>288.19</v>
      </c>
      <c r="CL7" s="39">
        <v>63.91</v>
      </c>
      <c r="CM7" s="39">
        <v>67.13</v>
      </c>
      <c r="CN7" s="39">
        <v>65.349999999999994</v>
      </c>
      <c r="CO7" s="39">
        <v>64.5</v>
      </c>
      <c r="CP7" s="39">
        <v>64.959999999999994</v>
      </c>
      <c r="CQ7" s="39">
        <v>55.9</v>
      </c>
      <c r="CR7" s="39">
        <v>57.3</v>
      </c>
      <c r="CS7" s="39">
        <v>56.76</v>
      </c>
      <c r="CT7" s="39">
        <v>56.04</v>
      </c>
      <c r="CU7" s="39">
        <v>58.52</v>
      </c>
      <c r="CV7" s="39">
        <v>56.31</v>
      </c>
      <c r="CW7" s="39">
        <v>82.1</v>
      </c>
      <c r="CX7" s="39">
        <v>82.54</v>
      </c>
      <c r="CY7" s="39">
        <v>81.69</v>
      </c>
      <c r="CZ7" s="39">
        <v>80.84</v>
      </c>
      <c r="DA7" s="39">
        <v>79.34</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1.24</v>
      </c>
      <c r="EE7" s="39">
        <v>1</v>
      </c>
      <c r="EF7" s="39">
        <v>1.0900000000000001</v>
      </c>
      <c r="EG7" s="39">
        <v>0.44</v>
      </c>
      <c r="EH7" s="39">
        <v>0.91</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土屋　宗雄</cp:lastModifiedBy>
  <cp:lastPrinted>2022-02-02T04:40:00Z</cp:lastPrinted>
  <dcterms:created xsi:type="dcterms:W3CDTF">2021-12-03T07:03:47Z</dcterms:created>
  <dcterms:modified xsi:type="dcterms:W3CDTF">2022-02-02T04:40:44Z</dcterms:modified>
  <cp:category/>
</cp:coreProperties>
</file>