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aGtVhmQn73aQmuGO6s4DXJG35CGoaBXREM9q87ZCKhMCwT510MIHGGvPqtbpEdAKC1t/upSoIzjyaQ24MdwQg==" workbookSaltValue="MNwdnGyr8OuYnoGZWh6aQg=="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<sst xmlns="http://schemas.openxmlformats.org/spreadsheetml/2006/main" xmlns:r="http://schemas.openxmlformats.org/officeDocument/2006/relationships" count="115" uniqueCount="115">
  <si>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</si>
  <si>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</si>
  <si>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</si>
  <si>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</si>
  <si>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</si>
  <si>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</si>
  <si>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</si>
  <si>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</si>
  <si>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</si>
  <si>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</si>
  <si>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</si>
  <si>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</si>
  <si>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</si>
  <si>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</si>
  <si>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</si>
  <si>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</si>
  <si>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</si>
  <si>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</si>
  <si>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</si>
  <si>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</si>
  <si>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</si>
  <si>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</si>
  <si>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</si>
  <si>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</si>
  <si>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</si>
  <si>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</si>
  <si>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</si>
  <si>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</si>
  <si>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</si>
  <si>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</si>
  <si>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</si>
  <si>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</si>
  <si>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</si>
  <si>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</si>
  <si>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</si>
  <si>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</si>
  <si>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</si>
  <si>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</si>
  <si>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</si>
  <si>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</si>
  <si>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</si>
  <si>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</si>
  <si>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</si>
  <si>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</si>
  <si>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</si>
  <si>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</si>
  <si>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</si>
  <si>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</si>
  <si>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</si>
  <si>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</si>
  <si>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</si>
  <si>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</si>
  <si>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</si>
  <si>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</si>
  <si>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</si>
  <si>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</si>
  <si>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</si>
  <si>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</si>
  <si>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</si>
  <si>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</si>
  <si>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</si>
  <si>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</si>
  <si>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</si>
  <si>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</si>
  <si>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</si>
  <si>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</si>
  <si>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</si>
  <si>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</si>
  <si>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</si>
  <si>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</si>
  <si>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①有形固定資産減価償却率
　数値は、類似団体及び全国平均と比べて低い。まだ、法定耐用年数に近い資産が少ないことがみてとれるが、将来の施設の改築等を推測することは重要である。
②管渠老朽化率
　法定耐用年数を経過した管渠はないが、将来に備えて管渠の改築をシミュレーションをする必要はある。
③管渠改善率
　当市は下水道事業に着手して比較的年数が浅く、現在でも面整備を進めている状況にあり、管渠の更新は行っていない。しかしながら、将来、改築・更新を迎えるにあたって、計画的かつ効率的な維持修繕・改築更新の準備をしておく必要はある。</t>
  </si>
  <si>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</si>
  <si>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</si>
  <si>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</si>
  <si>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</si>
  <si>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</si>
  <si>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</si>
  <si>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</si>
  <si>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</si>
  <si>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</si>
  <si>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</si>
  <si>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</si>
  <si>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</si>
  <si>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</si>
  <si>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</si>
  <si>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</si>
  <si>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</si>
  <si>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</si>
  <si>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</si>
  <si>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</si>
  <si>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</si>
  <si>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</si>
  <si>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</si>
  <si>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</si>
  <si>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</si>
  <si>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</si>
  <si>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湖西市</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</si>
  <si>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</si>
  <si>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</si>
  <si>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</si>
  <si>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</si>
  <si>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</si>
  <si>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</si>
  <si>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</si>
  <si>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</si>
  <si>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</si>
  <si>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</si>
  <si>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</si>
  <si>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</si>
  <si>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</si>
  <si>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</si>
  <si>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</si>
  <si>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</si>
  <si>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30年4月1日より地方公営企業法の適用を受け、より一層の独立採算制と経営状況の改善に努めている。令和元年10月には、供用後、初めての料金改定を行ったが、今なお、多額の一般会計からの繰入金や将来的な施設の更新費用に対する財源の確保などの課題は多い。これからも令和２年度に策定した経営戦略に沿いながら下水道事業の経営基盤の強化と財政マネジメントの向上に努めていく。</t>
  </si>
  <si>
    <r>
      <t xml:space="preserve">①経常収支比率
　当該年度の経常収支比率は、単年度の収支が黒字であることを示す100％以上を確保した。今後も更なる経費削減や更新、投資等に充てる財源確保のため経営改善に努める。
②累積欠損金比率
　0％であり、累積欠損金はない。経営の健全性については問題ないと考える。
③流動比率
　使用料の改定に加えて、区域外流入分担金があったこと、受益者負担金の伸びにより流動比率の改善はみられるが、依然、当該指標は100％未満である。しかしながら、流動負債には建設改良費等に充てられた企業債が含まれており、将来、この財源により整備された施設から償還・返済の原資を使用料収入等により得ることが予定されている。
④企業債残高対事業規模比率
　企業債残高対事業規模比率については、企業債残高全額の返済を一般会計繰入金で賄うため、０％となっている。
</t>
    </r>
    <r>
      <rPr>
        <sz val="9"/>
        <color auto="1"/>
        <rFont val="ＭＳ ゴシック"/>
      </rPr>
      <t>⑤経費回収率
　令和元年10月に使用料料金改定を行い経費回収率は向上したが、依然として経費回収率は100%未満である。企業債元金償還金と人件費の一部については一般会計からの繰入金でまかなっている状況で、更なる接続率の向上と汚水処理費の節減、及び定期的な使用料の検証が求められる。　
⑥汚水処理原価
　高度処理を実施しているため全国平均より高めとなっているが、類似団体の平均値は下回る。
⑦施設利用率
　下水道全体計画の見直しにより施設利用率は低下した。類似団体と同程度の施設利用率を示している。
⑧水洗化率
　前年度からわずかに改善はみられるが、依然、100％未満である。使用料収入の増加を図るため、更なる水洗化率向上への取組みが必要である。　　</t>
    </r>
    <rPh sb="332" eb="334">
      <t>キギョウ</t>
    </rPh>
    <rPh sb="334" eb="335">
      <t>サイ</t>
    </rPh>
    <rPh sb="335" eb="337">
      <t>ザンダカ</t>
    </rPh>
    <rPh sb="337" eb="339">
      <t>ゼンガク</t>
    </rPh>
    <rPh sb="340" eb="342">
      <t>ヘンサイ</t>
    </rPh>
    <rPh sb="351" eb="352">
      <t>マカナ</t>
    </rPh>
    <rPh sb="425" eb="427">
      <t>キギョウ</t>
    </rPh>
    <rPh sb="427" eb="428">
      <t>サイ</t>
    </rPh>
    <rPh sb="428" eb="430">
      <t>ガンキン</t>
    </rPh>
    <rPh sb="430" eb="432">
      <t>ショウカン</t>
    </rPh>
    <rPh sb="432" eb="433">
      <t>キン</t>
    </rPh>
    <rPh sb="434" eb="437">
      <t>ジンケンヒ</t>
    </rPh>
    <rPh sb="438" eb="440">
      <t>イチブ</t>
    </rPh>
    <rPh sb="445" eb="447">
      <t>イッパン</t>
    </rPh>
    <rPh sb="447" eb="449">
      <t>カイケイ</t>
    </rPh>
    <rPh sb="452" eb="454">
      <t>クリイレ</t>
    </rPh>
    <rPh sb="454" eb="455">
      <t>キン</t>
    </rPh>
    <rPh sb="463" eb="465">
      <t>ジョウキョウ</t>
    </rPh>
    <rPh sb="486" eb="487">
      <t>オヨ</t>
    </rPh>
    <rPh sb="499" eb="500">
      <t>モト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</si>
</sst>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0.13</c:v>
                </c:pt>
                <c:pt idx="3">
                  <c:v>0.15</c:v>
                </c:pt>
                <c:pt idx="4">
                  <c:v>1.65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56.39</c:v>
                </c:pt>
                <c:pt idx="3">
                  <c:v>57.25</c:v>
                </c:pt>
                <c:pt idx="4">
                  <c:v>48.75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52.58</c:v>
                </c:pt>
                <c:pt idx="3">
                  <c:v>50.94</c:v>
                </c:pt>
                <c:pt idx="4">
                  <c:v>50.53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81.680000000000007</c:v>
                </c:pt>
                <c:pt idx="3">
                  <c:v>82.03</c:v>
                </c:pt>
                <c:pt idx="4">
                  <c:v>82.77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83.02</c:v>
                </c:pt>
                <c:pt idx="3">
                  <c:v>82.55</c:v>
                </c:pt>
                <c:pt idx="4">
                  <c:v>82.08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100.79</c:v>
                </c:pt>
                <c:pt idx="3">
                  <c:v>104.05</c:v>
                </c:pt>
                <c:pt idx="4">
                  <c:v>106.63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104.14</c:v>
                </c:pt>
                <c:pt idx="3">
                  <c:v>106.57</c:v>
                </c:pt>
                <c:pt idx="4">
                  <c:v>107.21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3.24</c:v>
                </c:pt>
                <c:pt idx="3">
                  <c:v>6.25</c:v>
                </c:pt>
                <c:pt idx="4">
                  <c:v>9.18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15.95</c:v>
                </c:pt>
                <c:pt idx="3">
                  <c:v>15.85</c:v>
                </c:pt>
                <c:pt idx="4">
                  <c:v>12.7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73.180000000000007</c:v>
                </c:pt>
                <c:pt idx="3">
                  <c:v>53.44</c:v>
                </c:pt>
                <c:pt idx="4">
                  <c:v>43.71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37.6</c:v>
                </c:pt>
                <c:pt idx="3">
                  <c:v>29.62</c:v>
                </c:pt>
                <c:pt idx="4">
                  <c:v>49.74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52.32</c:v>
                </c:pt>
                <c:pt idx="3">
                  <c:v>47.03</c:v>
                </c:pt>
                <c:pt idx="4">
                  <c:v>40.67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958.81</c:v>
                </c:pt>
                <c:pt idx="3">
                  <c:v>1001.3</c:v>
                </c:pt>
                <c:pt idx="4">
                  <c:v>1050.51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70.64</c:v>
                </c:pt>
                <c:pt idx="3">
                  <c:v>76</c:v>
                </c:pt>
                <c:pt idx="4">
                  <c:v>87.78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82.88</c:v>
                </c:pt>
                <c:pt idx="3">
                  <c:v>81.88</c:v>
                </c:pt>
                <c:pt idx="4">
                  <c:v>82.65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164.65</c:v>
                </c:pt>
                <c:pt idx="3">
                  <c:v>164.33</c:v>
                </c:pt>
                <c:pt idx="4">
                  <c:v>162.41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190.99</c:v>
                </c:pt>
                <c:pt idx="3">
                  <c:v>187.55</c:v>
                </c:pt>
                <c:pt idx="4">
                  <c:v>186.3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【67.52】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湖西市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1" t="str">
        <f>データ!$M$6</f>
        <v>非設置</v>
      </c>
      <c r="AE8" s="21"/>
      <c r="AF8" s="21"/>
      <c r="AG8" s="21"/>
      <c r="AH8" s="21"/>
      <c r="AI8" s="21"/>
      <c r="AJ8" s="21"/>
      <c r="AK8" s="3"/>
      <c r="AL8" s="22">
        <f>データ!S6</f>
        <v>59057</v>
      </c>
      <c r="AM8" s="22"/>
      <c r="AN8" s="22"/>
      <c r="AO8" s="22"/>
      <c r="AP8" s="22"/>
      <c r="AQ8" s="22"/>
      <c r="AR8" s="22"/>
      <c r="AS8" s="22"/>
      <c r="AT8" s="7">
        <f>データ!T6</f>
        <v>86.56</v>
      </c>
      <c r="AU8" s="7"/>
      <c r="AV8" s="7"/>
      <c r="AW8" s="7"/>
      <c r="AX8" s="7"/>
      <c r="AY8" s="7"/>
      <c r="AZ8" s="7"/>
      <c r="BA8" s="7"/>
      <c r="BB8" s="7">
        <f>データ!U6</f>
        <v>682.27</v>
      </c>
      <c r="BC8" s="7"/>
      <c r="BD8" s="7"/>
      <c r="BE8" s="7"/>
      <c r="BF8" s="7"/>
      <c r="BG8" s="7"/>
      <c r="BH8" s="7"/>
      <c r="BI8" s="7"/>
      <c r="BJ8" s="3"/>
      <c r="BK8" s="3"/>
      <c r="BL8" s="28" t="s">
        <v>12</v>
      </c>
      <c r="BM8" s="40"/>
      <c r="BN8" s="49" t="s">
        <v>20</v>
      </c>
      <c r="BO8" s="52"/>
      <c r="BP8" s="52"/>
      <c r="BQ8" s="52"/>
      <c r="BR8" s="52"/>
      <c r="BS8" s="52"/>
      <c r="BT8" s="52"/>
      <c r="BU8" s="52"/>
      <c r="BV8" s="52"/>
      <c r="BW8" s="52"/>
      <c r="BX8" s="52"/>
      <c r="BY8" s="56"/>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9" t="s">
        <v>34</v>
      </c>
      <c r="BM9" s="41"/>
      <c r="BN9" s="50" t="s">
        <v>36</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60.69</v>
      </c>
      <c r="J10" s="7"/>
      <c r="K10" s="7"/>
      <c r="L10" s="7"/>
      <c r="M10" s="7"/>
      <c r="N10" s="7"/>
      <c r="O10" s="7"/>
      <c r="P10" s="7">
        <f>データ!P6</f>
        <v>37.35</v>
      </c>
      <c r="Q10" s="7"/>
      <c r="R10" s="7"/>
      <c r="S10" s="7"/>
      <c r="T10" s="7"/>
      <c r="U10" s="7"/>
      <c r="V10" s="7"/>
      <c r="W10" s="7">
        <f>データ!Q6</f>
        <v>95.78</v>
      </c>
      <c r="X10" s="7"/>
      <c r="Y10" s="7"/>
      <c r="Z10" s="7"/>
      <c r="AA10" s="7"/>
      <c r="AB10" s="7"/>
      <c r="AC10" s="7"/>
      <c r="AD10" s="22">
        <f>データ!R6</f>
        <v>2872</v>
      </c>
      <c r="AE10" s="22"/>
      <c r="AF10" s="22"/>
      <c r="AG10" s="22"/>
      <c r="AH10" s="22"/>
      <c r="AI10" s="22"/>
      <c r="AJ10" s="22"/>
      <c r="AK10" s="2"/>
      <c r="AL10" s="22">
        <f>データ!V6</f>
        <v>22015</v>
      </c>
      <c r="AM10" s="22"/>
      <c r="AN10" s="22"/>
      <c r="AO10" s="22"/>
      <c r="AP10" s="22"/>
      <c r="AQ10" s="22"/>
      <c r="AR10" s="22"/>
      <c r="AS10" s="22"/>
      <c r="AT10" s="7">
        <f>データ!W6</f>
        <v>4.62</v>
      </c>
      <c r="AU10" s="7"/>
      <c r="AV10" s="7"/>
      <c r="AW10" s="7"/>
      <c r="AX10" s="7"/>
      <c r="AY10" s="7"/>
      <c r="AZ10" s="7"/>
      <c r="BA10" s="7"/>
      <c r="BB10" s="7">
        <f>データ!X6</f>
        <v>4765.1499999999996</v>
      </c>
      <c r="BC10" s="7"/>
      <c r="BD10" s="7"/>
      <c r="BE10" s="7"/>
      <c r="BF10" s="7"/>
      <c r="BG10" s="7"/>
      <c r="BH10" s="7"/>
      <c r="BI10" s="7"/>
      <c r="BJ10" s="2"/>
      <c r="BK10" s="2"/>
      <c r="BL10" s="30" t="s">
        <v>37</v>
      </c>
      <c r="BM10" s="42"/>
      <c r="BN10" s="51" t="s">
        <v>38</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70</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113</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41</v>
      </c>
    </row>
    <row r="84" spans="1:78" hidden="1">
      <c r="B84" s="12" t="s">
        <v>42</v>
      </c>
      <c r="C84" s="12"/>
      <c r="D84" s="12"/>
      <c r="E84" s="12" t="s">
        <v>44</v>
      </c>
      <c r="F84" s="12" t="s">
        <v>45</v>
      </c>
      <c r="G84" s="12" t="s">
        <v>46</v>
      </c>
      <c r="H84" s="12" t="s">
        <v>0</v>
      </c>
      <c r="I84" s="12" t="s">
        <v>8</v>
      </c>
      <c r="J84" s="12" t="s">
        <v>47</v>
      </c>
      <c r="K84" s="12" t="s">
        <v>48</v>
      </c>
      <c r="L84" s="12" t="s">
        <v>32</v>
      </c>
      <c r="M84" s="12" t="s">
        <v>35</v>
      </c>
      <c r="N84" s="12" t="s">
        <v>50</v>
      </c>
      <c r="O84" s="12" t="s">
        <v>52</v>
      </c>
    </row>
    <row r="85" spans="1:78" hidden="1">
      <c r="B85" s="12"/>
      <c r="C85" s="12"/>
      <c r="D85" s="12"/>
      <c r="E85" s="12" t="str">
        <f>データ!AI6</f>
        <v>【106.67】</v>
      </c>
      <c r="F85" s="12" t="str">
        <f>データ!AT6</f>
        <v>【3.64】</v>
      </c>
      <c r="G85" s="12" t="str">
        <f>データ!BE6</f>
        <v>【67.52】</v>
      </c>
      <c r="H85" s="12" t="str">
        <f>データ!BP6</f>
        <v>【705.21】</v>
      </c>
      <c r="I85" s="12" t="str">
        <f>データ!CA6</f>
        <v>【98.96】</v>
      </c>
      <c r="J85" s="12" t="str">
        <f>データ!CL6</f>
        <v>【134.52】</v>
      </c>
      <c r="K85" s="12" t="str">
        <f>データ!CW6</f>
        <v>【59.57】</v>
      </c>
      <c r="L85" s="12" t="str">
        <f>データ!DH6</f>
        <v>【95.57】</v>
      </c>
      <c r="M85" s="12" t="str">
        <f>データ!DS6</f>
        <v>【36.52】</v>
      </c>
      <c r="N85" s="12" t="str">
        <f>データ!ED6</f>
        <v>【5.72】</v>
      </c>
      <c r="O85" s="12" t="str">
        <f>データ!EO6</f>
        <v>【0.30】</v>
      </c>
    </row>
  </sheetData>
  <sheetProtection algorithmName="SHA-512" hashValue="Hs2zfSpQqsu6cmNrtuizt/sakAqhqtPu+lJslVsPEgs0Xv9VOxJS0CCm/BMqnkq70+cu3ruDO5KwA1aM3uyshA==" saltValue="N/piA8d/9CAygGArexA7D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54</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19</v>
      </c>
      <c r="B3" s="68" t="s">
        <v>31</v>
      </c>
      <c r="C3" s="68" t="s">
        <v>56</v>
      </c>
      <c r="D3" s="68" t="s">
        <v>57</v>
      </c>
      <c r="E3" s="68" t="s">
        <v>4</v>
      </c>
      <c r="F3" s="68" t="s">
        <v>3</v>
      </c>
      <c r="G3" s="68" t="s">
        <v>24</v>
      </c>
      <c r="H3" s="75" t="s">
        <v>58</v>
      </c>
      <c r="I3" s="78"/>
      <c r="J3" s="78"/>
      <c r="K3" s="78"/>
      <c r="L3" s="78"/>
      <c r="M3" s="78"/>
      <c r="N3" s="78"/>
      <c r="O3" s="78"/>
      <c r="P3" s="78"/>
      <c r="Q3" s="78"/>
      <c r="R3" s="78"/>
      <c r="S3" s="78"/>
      <c r="T3" s="78"/>
      <c r="U3" s="78"/>
      <c r="V3" s="78"/>
      <c r="W3" s="78"/>
      <c r="X3" s="83"/>
      <c r="Y3" s="86" t="s">
        <v>51</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10</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59</v>
      </c>
      <c r="B4" s="69"/>
      <c r="C4" s="69"/>
      <c r="D4" s="69"/>
      <c r="E4" s="69"/>
      <c r="F4" s="69"/>
      <c r="G4" s="69"/>
      <c r="H4" s="76"/>
      <c r="I4" s="79"/>
      <c r="J4" s="79"/>
      <c r="K4" s="79"/>
      <c r="L4" s="79"/>
      <c r="M4" s="79"/>
      <c r="N4" s="79"/>
      <c r="O4" s="79"/>
      <c r="P4" s="79"/>
      <c r="Q4" s="79"/>
      <c r="R4" s="79"/>
      <c r="S4" s="79"/>
      <c r="T4" s="79"/>
      <c r="U4" s="79"/>
      <c r="V4" s="79"/>
      <c r="W4" s="79"/>
      <c r="X4" s="84"/>
      <c r="Y4" s="87" t="s">
        <v>49</v>
      </c>
      <c r="Z4" s="87"/>
      <c r="AA4" s="87"/>
      <c r="AB4" s="87"/>
      <c r="AC4" s="87"/>
      <c r="AD4" s="87"/>
      <c r="AE4" s="87"/>
      <c r="AF4" s="87"/>
      <c r="AG4" s="87"/>
      <c r="AH4" s="87"/>
      <c r="AI4" s="87"/>
      <c r="AJ4" s="87" t="s">
        <v>43</v>
      </c>
      <c r="AK4" s="87"/>
      <c r="AL4" s="87"/>
      <c r="AM4" s="87"/>
      <c r="AN4" s="87"/>
      <c r="AO4" s="87"/>
      <c r="AP4" s="87"/>
      <c r="AQ4" s="87"/>
      <c r="AR4" s="87"/>
      <c r="AS4" s="87"/>
      <c r="AT4" s="87"/>
      <c r="AU4" s="87" t="s">
        <v>27</v>
      </c>
      <c r="AV4" s="87"/>
      <c r="AW4" s="87"/>
      <c r="AX4" s="87"/>
      <c r="AY4" s="87"/>
      <c r="AZ4" s="87"/>
      <c r="BA4" s="87"/>
      <c r="BB4" s="87"/>
      <c r="BC4" s="87"/>
      <c r="BD4" s="87"/>
      <c r="BE4" s="87"/>
      <c r="BF4" s="87" t="s">
        <v>61</v>
      </c>
      <c r="BG4" s="87"/>
      <c r="BH4" s="87"/>
      <c r="BI4" s="87"/>
      <c r="BJ4" s="87"/>
      <c r="BK4" s="87"/>
      <c r="BL4" s="87"/>
      <c r="BM4" s="87"/>
      <c r="BN4" s="87"/>
      <c r="BO4" s="87"/>
      <c r="BP4" s="87"/>
      <c r="BQ4" s="87" t="s">
        <v>14</v>
      </c>
      <c r="BR4" s="87"/>
      <c r="BS4" s="87"/>
      <c r="BT4" s="87"/>
      <c r="BU4" s="87"/>
      <c r="BV4" s="87"/>
      <c r="BW4" s="87"/>
      <c r="BX4" s="87"/>
      <c r="BY4" s="87"/>
      <c r="BZ4" s="87"/>
      <c r="CA4" s="87"/>
      <c r="CB4" s="87" t="s">
        <v>60</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8">
      <c r="A5" s="66" t="s">
        <v>68</v>
      </c>
      <c r="B5" s="70"/>
      <c r="C5" s="70"/>
      <c r="D5" s="70"/>
      <c r="E5" s="70"/>
      <c r="F5" s="70"/>
      <c r="G5" s="70"/>
      <c r="H5" s="77" t="s">
        <v>55</v>
      </c>
      <c r="I5" s="77" t="s">
        <v>69</v>
      </c>
      <c r="J5" s="77" t="s">
        <v>71</v>
      </c>
      <c r="K5" s="77" t="s">
        <v>72</v>
      </c>
      <c r="L5" s="77" t="s">
        <v>73</v>
      </c>
      <c r="M5" s="77" t="s">
        <v>5</v>
      </c>
      <c r="N5" s="77" t="s">
        <v>74</v>
      </c>
      <c r="O5" s="77" t="s">
        <v>75</v>
      </c>
      <c r="P5" s="77" t="s">
        <v>76</v>
      </c>
      <c r="Q5" s="77" t="s">
        <v>77</v>
      </c>
      <c r="R5" s="77" t="s">
        <v>78</v>
      </c>
      <c r="S5" s="77" t="s">
        <v>79</v>
      </c>
      <c r="T5" s="77" t="s">
        <v>80</v>
      </c>
      <c r="U5" s="77" t="s">
        <v>62</v>
      </c>
      <c r="V5" s="77" t="s">
        <v>81</v>
      </c>
      <c r="W5" s="77" t="s">
        <v>82</v>
      </c>
      <c r="X5" s="77" t="s">
        <v>83</v>
      </c>
      <c r="Y5" s="77" t="s">
        <v>84</v>
      </c>
      <c r="Z5" s="77" t="s">
        <v>85</v>
      </c>
      <c r="AA5" s="77" t="s">
        <v>86</v>
      </c>
      <c r="AB5" s="77" t="s">
        <v>87</v>
      </c>
      <c r="AC5" s="77" t="s">
        <v>88</v>
      </c>
      <c r="AD5" s="77" t="s">
        <v>90</v>
      </c>
      <c r="AE5" s="77" t="s">
        <v>91</v>
      </c>
      <c r="AF5" s="77" t="s">
        <v>92</v>
      </c>
      <c r="AG5" s="77" t="s">
        <v>93</v>
      </c>
      <c r="AH5" s="77" t="s">
        <v>94</v>
      </c>
      <c r="AI5" s="77" t="s">
        <v>42</v>
      </c>
      <c r="AJ5" s="77" t="s">
        <v>84</v>
      </c>
      <c r="AK5" s="77" t="s">
        <v>85</v>
      </c>
      <c r="AL5" s="77" t="s">
        <v>86</v>
      </c>
      <c r="AM5" s="77" t="s">
        <v>87</v>
      </c>
      <c r="AN5" s="77" t="s">
        <v>88</v>
      </c>
      <c r="AO5" s="77" t="s">
        <v>90</v>
      </c>
      <c r="AP5" s="77" t="s">
        <v>91</v>
      </c>
      <c r="AQ5" s="77" t="s">
        <v>92</v>
      </c>
      <c r="AR5" s="77" t="s">
        <v>93</v>
      </c>
      <c r="AS5" s="77" t="s">
        <v>94</v>
      </c>
      <c r="AT5" s="77" t="s">
        <v>89</v>
      </c>
      <c r="AU5" s="77" t="s">
        <v>84</v>
      </c>
      <c r="AV5" s="77" t="s">
        <v>85</v>
      </c>
      <c r="AW5" s="77" t="s">
        <v>86</v>
      </c>
      <c r="AX5" s="77" t="s">
        <v>87</v>
      </c>
      <c r="AY5" s="77" t="s">
        <v>88</v>
      </c>
      <c r="AZ5" s="77" t="s">
        <v>90</v>
      </c>
      <c r="BA5" s="77" t="s">
        <v>91</v>
      </c>
      <c r="BB5" s="77" t="s">
        <v>92</v>
      </c>
      <c r="BC5" s="77" t="s">
        <v>93</v>
      </c>
      <c r="BD5" s="77" t="s">
        <v>94</v>
      </c>
      <c r="BE5" s="77" t="s">
        <v>89</v>
      </c>
      <c r="BF5" s="77" t="s">
        <v>84</v>
      </c>
      <c r="BG5" s="77" t="s">
        <v>85</v>
      </c>
      <c r="BH5" s="77" t="s">
        <v>86</v>
      </c>
      <c r="BI5" s="77" t="s">
        <v>87</v>
      </c>
      <c r="BJ5" s="77" t="s">
        <v>88</v>
      </c>
      <c r="BK5" s="77" t="s">
        <v>90</v>
      </c>
      <c r="BL5" s="77" t="s">
        <v>91</v>
      </c>
      <c r="BM5" s="77" t="s">
        <v>92</v>
      </c>
      <c r="BN5" s="77" t="s">
        <v>93</v>
      </c>
      <c r="BO5" s="77" t="s">
        <v>94</v>
      </c>
      <c r="BP5" s="77" t="s">
        <v>89</v>
      </c>
      <c r="BQ5" s="77" t="s">
        <v>84</v>
      </c>
      <c r="BR5" s="77" t="s">
        <v>85</v>
      </c>
      <c r="BS5" s="77" t="s">
        <v>86</v>
      </c>
      <c r="BT5" s="77" t="s">
        <v>87</v>
      </c>
      <c r="BU5" s="77" t="s">
        <v>88</v>
      </c>
      <c r="BV5" s="77" t="s">
        <v>90</v>
      </c>
      <c r="BW5" s="77" t="s">
        <v>91</v>
      </c>
      <c r="BX5" s="77" t="s">
        <v>92</v>
      </c>
      <c r="BY5" s="77" t="s">
        <v>93</v>
      </c>
      <c r="BZ5" s="77" t="s">
        <v>94</v>
      </c>
      <c r="CA5" s="77" t="s">
        <v>89</v>
      </c>
      <c r="CB5" s="77" t="s">
        <v>84</v>
      </c>
      <c r="CC5" s="77" t="s">
        <v>85</v>
      </c>
      <c r="CD5" s="77" t="s">
        <v>86</v>
      </c>
      <c r="CE5" s="77" t="s">
        <v>87</v>
      </c>
      <c r="CF5" s="77" t="s">
        <v>88</v>
      </c>
      <c r="CG5" s="77" t="s">
        <v>90</v>
      </c>
      <c r="CH5" s="77" t="s">
        <v>91</v>
      </c>
      <c r="CI5" s="77" t="s">
        <v>92</v>
      </c>
      <c r="CJ5" s="77" t="s">
        <v>93</v>
      </c>
      <c r="CK5" s="77" t="s">
        <v>94</v>
      </c>
      <c r="CL5" s="77" t="s">
        <v>89</v>
      </c>
      <c r="CM5" s="77" t="s">
        <v>84</v>
      </c>
      <c r="CN5" s="77" t="s">
        <v>85</v>
      </c>
      <c r="CO5" s="77" t="s">
        <v>86</v>
      </c>
      <c r="CP5" s="77" t="s">
        <v>87</v>
      </c>
      <c r="CQ5" s="77" t="s">
        <v>88</v>
      </c>
      <c r="CR5" s="77" t="s">
        <v>90</v>
      </c>
      <c r="CS5" s="77" t="s">
        <v>91</v>
      </c>
      <c r="CT5" s="77" t="s">
        <v>92</v>
      </c>
      <c r="CU5" s="77" t="s">
        <v>93</v>
      </c>
      <c r="CV5" s="77" t="s">
        <v>94</v>
      </c>
      <c r="CW5" s="77" t="s">
        <v>89</v>
      </c>
      <c r="CX5" s="77" t="s">
        <v>84</v>
      </c>
      <c r="CY5" s="77" t="s">
        <v>85</v>
      </c>
      <c r="CZ5" s="77" t="s">
        <v>86</v>
      </c>
      <c r="DA5" s="77" t="s">
        <v>87</v>
      </c>
      <c r="DB5" s="77" t="s">
        <v>88</v>
      </c>
      <c r="DC5" s="77" t="s">
        <v>90</v>
      </c>
      <c r="DD5" s="77" t="s">
        <v>91</v>
      </c>
      <c r="DE5" s="77" t="s">
        <v>92</v>
      </c>
      <c r="DF5" s="77" t="s">
        <v>93</v>
      </c>
      <c r="DG5" s="77" t="s">
        <v>94</v>
      </c>
      <c r="DH5" s="77" t="s">
        <v>89</v>
      </c>
      <c r="DI5" s="77" t="s">
        <v>84</v>
      </c>
      <c r="DJ5" s="77" t="s">
        <v>85</v>
      </c>
      <c r="DK5" s="77" t="s">
        <v>86</v>
      </c>
      <c r="DL5" s="77" t="s">
        <v>87</v>
      </c>
      <c r="DM5" s="77" t="s">
        <v>88</v>
      </c>
      <c r="DN5" s="77" t="s">
        <v>90</v>
      </c>
      <c r="DO5" s="77" t="s">
        <v>91</v>
      </c>
      <c r="DP5" s="77" t="s">
        <v>92</v>
      </c>
      <c r="DQ5" s="77" t="s">
        <v>93</v>
      </c>
      <c r="DR5" s="77" t="s">
        <v>94</v>
      </c>
      <c r="DS5" s="77" t="s">
        <v>89</v>
      </c>
      <c r="DT5" s="77" t="s">
        <v>84</v>
      </c>
      <c r="DU5" s="77" t="s">
        <v>85</v>
      </c>
      <c r="DV5" s="77" t="s">
        <v>86</v>
      </c>
      <c r="DW5" s="77" t="s">
        <v>87</v>
      </c>
      <c r="DX5" s="77" t="s">
        <v>88</v>
      </c>
      <c r="DY5" s="77" t="s">
        <v>90</v>
      </c>
      <c r="DZ5" s="77" t="s">
        <v>91</v>
      </c>
      <c r="EA5" s="77" t="s">
        <v>92</v>
      </c>
      <c r="EB5" s="77" t="s">
        <v>93</v>
      </c>
      <c r="EC5" s="77" t="s">
        <v>94</v>
      </c>
      <c r="ED5" s="77" t="s">
        <v>89</v>
      </c>
      <c r="EE5" s="77" t="s">
        <v>84</v>
      </c>
      <c r="EF5" s="77" t="s">
        <v>85</v>
      </c>
      <c r="EG5" s="77" t="s">
        <v>86</v>
      </c>
      <c r="EH5" s="77" t="s">
        <v>87</v>
      </c>
      <c r="EI5" s="77" t="s">
        <v>88</v>
      </c>
      <c r="EJ5" s="77" t="s">
        <v>90</v>
      </c>
      <c r="EK5" s="77" t="s">
        <v>91</v>
      </c>
      <c r="EL5" s="77" t="s">
        <v>92</v>
      </c>
      <c r="EM5" s="77" t="s">
        <v>93</v>
      </c>
      <c r="EN5" s="77" t="s">
        <v>94</v>
      </c>
      <c r="EO5" s="77" t="s">
        <v>89</v>
      </c>
    </row>
    <row r="6" spans="1:148" s="65" customFormat="1">
      <c r="A6" s="66" t="s">
        <v>95</v>
      </c>
      <c r="B6" s="71">
        <f t="shared" ref="B6:X6" si="1">B7</f>
        <v>2020</v>
      </c>
      <c r="C6" s="71">
        <f t="shared" si="1"/>
        <v>222216</v>
      </c>
      <c r="D6" s="71">
        <f t="shared" si="1"/>
        <v>46</v>
      </c>
      <c r="E6" s="71">
        <f t="shared" si="1"/>
        <v>17</v>
      </c>
      <c r="F6" s="71">
        <f t="shared" si="1"/>
        <v>1</v>
      </c>
      <c r="G6" s="71">
        <f t="shared" si="1"/>
        <v>0</v>
      </c>
      <c r="H6" s="71" t="str">
        <f t="shared" si="1"/>
        <v>静岡県　湖西市</v>
      </c>
      <c r="I6" s="71" t="str">
        <f t="shared" si="1"/>
        <v>法適用</v>
      </c>
      <c r="J6" s="71" t="str">
        <f t="shared" si="1"/>
        <v>下水道事業</v>
      </c>
      <c r="K6" s="71" t="str">
        <f t="shared" si="1"/>
        <v>公共下水道</v>
      </c>
      <c r="L6" s="71" t="str">
        <f t="shared" si="1"/>
        <v>Cc2</v>
      </c>
      <c r="M6" s="71" t="str">
        <f t="shared" si="1"/>
        <v>非設置</v>
      </c>
      <c r="N6" s="80" t="str">
        <f t="shared" si="1"/>
        <v>-</v>
      </c>
      <c r="O6" s="80">
        <f t="shared" si="1"/>
        <v>60.69</v>
      </c>
      <c r="P6" s="80">
        <f t="shared" si="1"/>
        <v>37.35</v>
      </c>
      <c r="Q6" s="80">
        <f t="shared" si="1"/>
        <v>95.78</v>
      </c>
      <c r="R6" s="80">
        <f t="shared" si="1"/>
        <v>2872</v>
      </c>
      <c r="S6" s="80">
        <f t="shared" si="1"/>
        <v>59057</v>
      </c>
      <c r="T6" s="80">
        <f t="shared" si="1"/>
        <v>86.56</v>
      </c>
      <c r="U6" s="80">
        <f t="shared" si="1"/>
        <v>682.27</v>
      </c>
      <c r="V6" s="80">
        <f t="shared" si="1"/>
        <v>22015</v>
      </c>
      <c r="W6" s="80">
        <f t="shared" si="1"/>
        <v>4.62</v>
      </c>
      <c r="X6" s="80">
        <f t="shared" si="1"/>
        <v>4765.1499999999996</v>
      </c>
      <c r="Y6" s="88" t="str">
        <f t="shared" ref="Y6:AH6" si="2">IF(Y7="",NA(),Y7)</f>
        <v>-</v>
      </c>
      <c r="Z6" s="88" t="str">
        <f t="shared" si="2"/>
        <v>-</v>
      </c>
      <c r="AA6" s="88">
        <f t="shared" si="2"/>
        <v>100.79</v>
      </c>
      <c r="AB6" s="88">
        <f t="shared" si="2"/>
        <v>104.05</v>
      </c>
      <c r="AC6" s="88">
        <f t="shared" si="2"/>
        <v>106.63</v>
      </c>
      <c r="AD6" s="88" t="str">
        <f t="shared" si="2"/>
        <v>-</v>
      </c>
      <c r="AE6" s="88" t="str">
        <f t="shared" si="2"/>
        <v>-</v>
      </c>
      <c r="AF6" s="88">
        <f t="shared" si="2"/>
        <v>104.14</v>
      </c>
      <c r="AG6" s="88">
        <f t="shared" si="2"/>
        <v>106.57</v>
      </c>
      <c r="AH6" s="88">
        <f t="shared" si="2"/>
        <v>107.21</v>
      </c>
      <c r="AI6" s="80" t="str">
        <f>IF(AI7="","",IF(AI7="-","【-】","【"&amp;SUBSTITUTE(TEXT(AI7,"#,##0.00"),"-","△")&amp;"】"))</f>
        <v>【106.67】</v>
      </c>
      <c r="AJ6" s="88" t="str">
        <f t="shared" ref="AJ6:AS6" si="3">IF(AJ7="",NA(),AJ7)</f>
        <v>-</v>
      </c>
      <c r="AK6" s="88" t="str">
        <f t="shared" si="3"/>
        <v>-</v>
      </c>
      <c r="AL6" s="80">
        <f t="shared" si="3"/>
        <v>0</v>
      </c>
      <c r="AM6" s="80">
        <f t="shared" si="3"/>
        <v>0</v>
      </c>
      <c r="AN6" s="80">
        <f t="shared" si="3"/>
        <v>0</v>
      </c>
      <c r="AO6" s="88" t="str">
        <f t="shared" si="3"/>
        <v>-</v>
      </c>
      <c r="AP6" s="88" t="str">
        <f t="shared" si="3"/>
        <v>-</v>
      </c>
      <c r="AQ6" s="88">
        <f t="shared" si="3"/>
        <v>73.180000000000007</v>
      </c>
      <c r="AR6" s="88">
        <f t="shared" si="3"/>
        <v>53.44</v>
      </c>
      <c r="AS6" s="88">
        <f t="shared" si="3"/>
        <v>43.71</v>
      </c>
      <c r="AT6" s="80" t="str">
        <f>IF(AT7="","",IF(AT7="-","【-】","【"&amp;SUBSTITUTE(TEXT(AT7,"#,##0.00"),"-","△")&amp;"】"))</f>
        <v>【3.64】</v>
      </c>
      <c r="AU6" s="88" t="str">
        <f t="shared" ref="AU6:BD6" si="4">IF(AU7="",NA(),AU7)</f>
        <v>-</v>
      </c>
      <c r="AV6" s="88" t="str">
        <f t="shared" si="4"/>
        <v>-</v>
      </c>
      <c r="AW6" s="88">
        <f t="shared" si="4"/>
        <v>37.6</v>
      </c>
      <c r="AX6" s="88">
        <f t="shared" si="4"/>
        <v>29.62</v>
      </c>
      <c r="AY6" s="88">
        <f t="shared" si="4"/>
        <v>49.74</v>
      </c>
      <c r="AZ6" s="88" t="str">
        <f t="shared" si="4"/>
        <v>-</v>
      </c>
      <c r="BA6" s="88" t="str">
        <f t="shared" si="4"/>
        <v>-</v>
      </c>
      <c r="BB6" s="88">
        <f t="shared" si="4"/>
        <v>52.32</v>
      </c>
      <c r="BC6" s="88">
        <f t="shared" si="4"/>
        <v>47.03</v>
      </c>
      <c r="BD6" s="88">
        <f t="shared" si="4"/>
        <v>40.67</v>
      </c>
      <c r="BE6" s="80" t="str">
        <f>IF(BE7="","",IF(BE7="-","【-】","【"&amp;SUBSTITUTE(TEXT(BE7,"#,##0.00"),"-","△")&amp;"】"))</f>
        <v>【67.52】</v>
      </c>
      <c r="BF6" s="88" t="str">
        <f t="shared" ref="BF6:BO6" si="5">IF(BF7="",NA(),BF7)</f>
        <v>-</v>
      </c>
      <c r="BG6" s="88" t="str">
        <f t="shared" si="5"/>
        <v>-</v>
      </c>
      <c r="BH6" s="80">
        <f t="shared" si="5"/>
        <v>0</v>
      </c>
      <c r="BI6" s="80">
        <f t="shared" si="5"/>
        <v>0</v>
      </c>
      <c r="BJ6" s="80">
        <f t="shared" si="5"/>
        <v>0</v>
      </c>
      <c r="BK6" s="88" t="str">
        <f t="shared" si="5"/>
        <v>-</v>
      </c>
      <c r="BL6" s="88" t="str">
        <f t="shared" si="5"/>
        <v>-</v>
      </c>
      <c r="BM6" s="88">
        <f t="shared" si="5"/>
        <v>958.81</v>
      </c>
      <c r="BN6" s="88">
        <f t="shared" si="5"/>
        <v>1001.3</v>
      </c>
      <c r="BO6" s="88">
        <f t="shared" si="5"/>
        <v>1050.51</v>
      </c>
      <c r="BP6" s="80" t="str">
        <f>IF(BP7="","",IF(BP7="-","【-】","【"&amp;SUBSTITUTE(TEXT(BP7,"#,##0.00"),"-","△")&amp;"】"))</f>
        <v>【705.21】</v>
      </c>
      <c r="BQ6" s="88" t="str">
        <f t="shared" ref="BQ6:BZ6" si="6">IF(BQ7="",NA(),BQ7)</f>
        <v>-</v>
      </c>
      <c r="BR6" s="88" t="str">
        <f t="shared" si="6"/>
        <v>-</v>
      </c>
      <c r="BS6" s="88">
        <f t="shared" si="6"/>
        <v>70.64</v>
      </c>
      <c r="BT6" s="88">
        <f t="shared" si="6"/>
        <v>76</v>
      </c>
      <c r="BU6" s="88">
        <f t="shared" si="6"/>
        <v>87.78</v>
      </c>
      <c r="BV6" s="88" t="str">
        <f t="shared" si="6"/>
        <v>-</v>
      </c>
      <c r="BW6" s="88" t="str">
        <f t="shared" si="6"/>
        <v>-</v>
      </c>
      <c r="BX6" s="88">
        <f t="shared" si="6"/>
        <v>82.88</v>
      </c>
      <c r="BY6" s="88">
        <f t="shared" si="6"/>
        <v>81.88</v>
      </c>
      <c r="BZ6" s="88">
        <f t="shared" si="6"/>
        <v>82.65</v>
      </c>
      <c r="CA6" s="80" t="str">
        <f>IF(CA7="","",IF(CA7="-","【-】","【"&amp;SUBSTITUTE(TEXT(CA7,"#,##0.00"),"-","△")&amp;"】"))</f>
        <v>【98.96】</v>
      </c>
      <c r="CB6" s="88" t="str">
        <f t="shared" ref="CB6:CK6" si="7">IF(CB7="",NA(),CB7)</f>
        <v>-</v>
      </c>
      <c r="CC6" s="88" t="str">
        <f t="shared" si="7"/>
        <v>-</v>
      </c>
      <c r="CD6" s="88">
        <f t="shared" si="7"/>
        <v>164.65</v>
      </c>
      <c r="CE6" s="88">
        <f t="shared" si="7"/>
        <v>164.33</v>
      </c>
      <c r="CF6" s="88">
        <f t="shared" si="7"/>
        <v>162.41</v>
      </c>
      <c r="CG6" s="88" t="str">
        <f t="shared" si="7"/>
        <v>-</v>
      </c>
      <c r="CH6" s="88" t="str">
        <f t="shared" si="7"/>
        <v>-</v>
      </c>
      <c r="CI6" s="88">
        <f t="shared" si="7"/>
        <v>190.99</v>
      </c>
      <c r="CJ6" s="88">
        <f t="shared" si="7"/>
        <v>187.55</v>
      </c>
      <c r="CK6" s="88">
        <f t="shared" si="7"/>
        <v>186.3</v>
      </c>
      <c r="CL6" s="80" t="str">
        <f>IF(CL7="","",IF(CL7="-","【-】","【"&amp;SUBSTITUTE(TEXT(CL7,"#,##0.00"),"-","△")&amp;"】"))</f>
        <v>【134.52】</v>
      </c>
      <c r="CM6" s="88" t="str">
        <f t="shared" ref="CM6:CV6" si="8">IF(CM7="",NA(),CM7)</f>
        <v>-</v>
      </c>
      <c r="CN6" s="88" t="str">
        <f t="shared" si="8"/>
        <v>-</v>
      </c>
      <c r="CO6" s="88">
        <f t="shared" si="8"/>
        <v>56.39</v>
      </c>
      <c r="CP6" s="88">
        <f t="shared" si="8"/>
        <v>57.25</v>
      </c>
      <c r="CQ6" s="88">
        <f t="shared" si="8"/>
        <v>48.75</v>
      </c>
      <c r="CR6" s="88" t="str">
        <f t="shared" si="8"/>
        <v>-</v>
      </c>
      <c r="CS6" s="88" t="str">
        <f t="shared" si="8"/>
        <v>-</v>
      </c>
      <c r="CT6" s="88">
        <f t="shared" si="8"/>
        <v>52.58</v>
      </c>
      <c r="CU6" s="88">
        <f t="shared" si="8"/>
        <v>50.94</v>
      </c>
      <c r="CV6" s="88">
        <f t="shared" si="8"/>
        <v>50.53</v>
      </c>
      <c r="CW6" s="80" t="str">
        <f>IF(CW7="","",IF(CW7="-","【-】","【"&amp;SUBSTITUTE(TEXT(CW7,"#,##0.00"),"-","△")&amp;"】"))</f>
        <v>【59.57】</v>
      </c>
      <c r="CX6" s="88" t="str">
        <f t="shared" ref="CX6:DG6" si="9">IF(CX7="",NA(),CX7)</f>
        <v>-</v>
      </c>
      <c r="CY6" s="88" t="str">
        <f t="shared" si="9"/>
        <v>-</v>
      </c>
      <c r="CZ6" s="88">
        <f t="shared" si="9"/>
        <v>81.680000000000007</v>
      </c>
      <c r="DA6" s="88">
        <f t="shared" si="9"/>
        <v>82.03</v>
      </c>
      <c r="DB6" s="88">
        <f t="shared" si="9"/>
        <v>82.77</v>
      </c>
      <c r="DC6" s="88" t="str">
        <f t="shared" si="9"/>
        <v>-</v>
      </c>
      <c r="DD6" s="88" t="str">
        <f t="shared" si="9"/>
        <v>-</v>
      </c>
      <c r="DE6" s="88">
        <f t="shared" si="9"/>
        <v>83.02</v>
      </c>
      <c r="DF6" s="88">
        <f t="shared" si="9"/>
        <v>82.55</v>
      </c>
      <c r="DG6" s="88">
        <f t="shared" si="9"/>
        <v>82.08</v>
      </c>
      <c r="DH6" s="80" t="str">
        <f>IF(DH7="","",IF(DH7="-","【-】","【"&amp;SUBSTITUTE(TEXT(DH7,"#,##0.00"),"-","△")&amp;"】"))</f>
        <v>【95.57】</v>
      </c>
      <c r="DI6" s="88" t="str">
        <f t="shared" ref="DI6:DR6" si="10">IF(DI7="",NA(),DI7)</f>
        <v>-</v>
      </c>
      <c r="DJ6" s="88" t="str">
        <f t="shared" si="10"/>
        <v>-</v>
      </c>
      <c r="DK6" s="88">
        <f t="shared" si="10"/>
        <v>3.24</v>
      </c>
      <c r="DL6" s="88">
        <f t="shared" si="10"/>
        <v>6.25</v>
      </c>
      <c r="DM6" s="88">
        <f t="shared" si="10"/>
        <v>9.18</v>
      </c>
      <c r="DN6" s="88" t="str">
        <f t="shared" si="10"/>
        <v>-</v>
      </c>
      <c r="DO6" s="88" t="str">
        <f t="shared" si="10"/>
        <v>-</v>
      </c>
      <c r="DP6" s="88">
        <f t="shared" si="10"/>
        <v>15.95</v>
      </c>
      <c r="DQ6" s="88">
        <f t="shared" si="10"/>
        <v>15.85</v>
      </c>
      <c r="DR6" s="88">
        <f t="shared" si="10"/>
        <v>12.7</v>
      </c>
      <c r="DS6" s="80" t="str">
        <f>IF(DS7="","",IF(DS7="-","【-】","【"&amp;SUBSTITUTE(TEXT(DS7,"#,##0.00"),"-","△")&amp;"】"))</f>
        <v>【36.52】</v>
      </c>
      <c r="DT6" s="88" t="str">
        <f t="shared" ref="DT6:EC6" si="11">IF(DT7="",NA(),DT7)</f>
        <v>-</v>
      </c>
      <c r="DU6" s="88" t="str">
        <f t="shared" si="11"/>
        <v>-</v>
      </c>
      <c r="DV6" s="80">
        <f t="shared" si="11"/>
        <v>0</v>
      </c>
      <c r="DW6" s="80">
        <f t="shared" si="11"/>
        <v>0</v>
      </c>
      <c r="DX6" s="80">
        <f t="shared" si="11"/>
        <v>0</v>
      </c>
      <c r="DY6" s="88" t="str">
        <f t="shared" si="11"/>
        <v>-</v>
      </c>
      <c r="DZ6" s="88" t="str">
        <f t="shared" si="11"/>
        <v>-</v>
      </c>
      <c r="EA6" s="80">
        <f t="shared" si="11"/>
        <v>0</v>
      </c>
      <c r="EB6" s="80">
        <f t="shared" si="11"/>
        <v>0</v>
      </c>
      <c r="EC6" s="80">
        <f t="shared" si="11"/>
        <v>0</v>
      </c>
      <c r="ED6" s="80" t="str">
        <f>IF(ED7="","",IF(ED7="-","【-】","【"&amp;SUBSTITUTE(TEXT(ED7,"#,##0.00"),"-","△")&amp;"】"))</f>
        <v>【5.72】</v>
      </c>
      <c r="EE6" s="88" t="str">
        <f t="shared" ref="EE6:EN6" si="12">IF(EE7="",NA(),EE7)</f>
        <v>-</v>
      </c>
      <c r="EF6" s="88" t="str">
        <f t="shared" si="12"/>
        <v>-</v>
      </c>
      <c r="EG6" s="80">
        <f t="shared" si="12"/>
        <v>0</v>
      </c>
      <c r="EH6" s="80">
        <f t="shared" si="12"/>
        <v>0</v>
      </c>
      <c r="EI6" s="80">
        <f t="shared" si="12"/>
        <v>0</v>
      </c>
      <c r="EJ6" s="88" t="str">
        <f t="shared" si="12"/>
        <v>-</v>
      </c>
      <c r="EK6" s="88" t="str">
        <f t="shared" si="12"/>
        <v>-</v>
      </c>
      <c r="EL6" s="88">
        <f t="shared" si="12"/>
        <v>0.13</v>
      </c>
      <c r="EM6" s="88">
        <f t="shared" si="12"/>
        <v>0.15</v>
      </c>
      <c r="EN6" s="88">
        <f t="shared" si="12"/>
        <v>1.65</v>
      </c>
      <c r="EO6" s="80" t="str">
        <f>IF(EO7="","",IF(EO7="-","【-】","【"&amp;SUBSTITUTE(TEXT(EO7,"#,##0.00"),"-","△")&amp;"】"))</f>
        <v>【0.30】</v>
      </c>
    </row>
    <row r="7" spans="1:148" s="65" customFormat="1">
      <c r="A7" s="66"/>
      <c r="B7" s="72">
        <v>2020</v>
      </c>
      <c r="C7" s="72">
        <v>222216</v>
      </c>
      <c r="D7" s="72">
        <v>46</v>
      </c>
      <c r="E7" s="72">
        <v>17</v>
      </c>
      <c r="F7" s="72">
        <v>1</v>
      </c>
      <c r="G7" s="72">
        <v>0</v>
      </c>
      <c r="H7" s="72" t="s">
        <v>96</v>
      </c>
      <c r="I7" s="72" t="s">
        <v>97</v>
      </c>
      <c r="J7" s="72" t="s">
        <v>98</v>
      </c>
      <c r="K7" s="72" t="s">
        <v>99</v>
      </c>
      <c r="L7" s="72" t="s">
        <v>100</v>
      </c>
      <c r="M7" s="72" t="s">
        <v>101</v>
      </c>
      <c r="N7" s="81" t="s">
        <v>102</v>
      </c>
      <c r="O7" s="81">
        <v>60.69</v>
      </c>
      <c r="P7" s="81">
        <v>37.35</v>
      </c>
      <c r="Q7" s="81">
        <v>95.78</v>
      </c>
      <c r="R7" s="81">
        <v>2872</v>
      </c>
      <c r="S7" s="81">
        <v>59057</v>
      </c>
      <c r="T7" s="81">
        <v>86.56</v>
      </c>
      <c r="U7" s="81">
        <v>682.27</v>
      </c>
      <c r="V7" s="81">
        <v>22015</v>
      </c>
      <c r="W7" s="81">
        <v>4.62</v>
      </c>
      <c r="X7" s="81">
        <v>4765.1499999999996</v>
      </c>
      <c r="Y7" s="81" t="s">
        <v>102</v>
      </c>
      <c r="Z7" s="81" t="s">
        <v>102</v>
      </c>
      <c r="AA7" s="81">
        <v>100.79</v>
      </c>
      <c r="AB7" s="81">
        <v>104.05</v>
      </c>
      <c r="AC7" s="81">
        <v>106.63</v>
      </c>
      <c r="AD7" s="81" t="s">
        <v>102</v>
      </c>
      <c r="AE7" s="81" t="s">
        <v>102</v>
      </c>
      <c r="AF7" s="81">
        <v>104.14</v>
      </c>
      <c r="AG7" s="81">
        <v>106.57</v>
      </c>
      <c r="AH7" s="81">
        <v>107.21</v>
      </c>
      <c r="AI7" s="81">
        <v>106.67</v>
      </c>
      <c r="AJ7" s="81" t="s">
        <v>102</v>
      </c>
      <c r="AK7" s="81" t="s">
        <v>102</v>
      </c>
      <c r="AL7" s="81">
        <v>0</v>
      </c>
      <c r="AM7" s="81">
        <v>0</v>
      </c>
      <c r="AN7" s="81">
        <v>0</v>
      </c>
      <c r="AO7" s="81" t="s">
        <v>102</v>
      </c>
      <c r="AP7" s="81" t="s">
        <v>102</v>
      </c>
      <c r="AQ7" s="81">
        <v>73.180000000000007</v>
      </c>
      <c r="AR7" s="81">
        <v>53.44</v>
      </c>
      <c r="AS7" s="81">
        <v>43.71</v>
      </c>
      <c r="AT7" s="81">
        <v>3.64</v>
      </c>
      <c r="AU7" s="81" t="s">
        <v>102</v>
      </c>
      <c r="AV7" s="81" t="s">
        <v>102</v>
      </c>
      <c r="AW7" s="81">
        <v>37.6</v>
      </c>
      <c r="AX7" s="81">
        <v>29.62</v>
      </c>
      <c r="AY7" s="81">
        <v>49.74</v>
      </c>
      <c r="AZ7" s="81" t="s">
        <v>102</v>
      </c>
      <c r="BA7" s="81" t="s">
        <v>102</v>
      </c>
      <c r="BB7" s="81">
        <v>52.32</v>
      </c>
      <c r="BC7" s="81">
        <v>47.03</v>
      </c>
      <c r="BD7" s="81">
        <v>40.67</v>
      </c>
      <c r="BE7" s="81">
        <v>67.52</v>
      </c>
      <c r="BF7" s="81" t="s">
        <v>102</v>
      </c>
      <c r="BG7" s="81" t="s">
        <v>102</v>
      </c>
      <c r="BH7" s="81">
        <v>0</v>
      </c>
      <c r="BI7" s="81">
        <v>0</v>
      </c>
      <c r="BJ7" s="81">
        <v>0</v>
      </c>
      <c r="BK7" s="81" t="s">
        <v>102</v>
      </c>
      <c r="BL7" s="81" t="s">
        <v>102</v>
      </c>
      <c r="BM7" s="81">
        <v>958.81</v>
      </c>
      <c r="BN7" s="81">
        <v>1001.3</v>
      </c>
      <c r="BO7" s="81">
        <v>1050.51</v>
      </c>
      <c r="BP7" s="81">
        <v>705.21</v>
      </c>
      <c r="BQ7" s="81" t="s">
        <v>102</v>
      </c>
      <c r="BR7" s="81" t="s">
        <v>102</v>
      </c>
      <c r="BS7" s="81">
        <v>70.64</v>
      </c>
      <c r="BT7" s="81">
        <v>76</v>
      </c>
      <c r="BU7" s="81">
        <v>87.78</v>
      </c>
      <c r="BV7" s="81" t="s">
        <v>102</v>
      </c>
      <c r="BW7" s="81" t="s">
        <v>102</v>
      </c>
      <c r="BX7" s="81">
        <v>82.88</v>
      </c>
      <c r="BY7" s="81">
        <v>81.88</v>
      </c>
      <c r="BZ7" s="81">
        <v>82.65</v>
      </c>
      <c r="CA7" s="81">
        <v>98.96</v>
      </c>
      <c r="CB7" s="81" t="s">
        <v>102</v>
      </c>
      <c r="CC7" s="81" t="s">
        <v>102</v>
      </c>
      <c r="CD7" s="81">
        <v>164.65</v>
      </c>
      <c r="CE7" s="81">
        <v>164.33</v>
      </c>
      <c r="CF7" s="81">
        <v>162.41</v>
      </c>
      <c r="CG7" s="81" t="s">
        <v>102</v>
      </c>
      <c r="CH7" s="81" t="s">
        <v>102</v>
      </c>
      <c r="CI7" s="81">
        <v>190.99</v>
      </c>
      <c r="CJ7" s="81">
        <v>187.55</v>
      </c>
      <c r="CK7" s="81">
        <v>186.3</v>
      </c>
      <c r="CL7" s="81">
        <v>134.52000000000001</v>
      </c>
      <c r="CM7" s="81" t="s">
        <v>102</v>
      </c>
      <c r="CN7" s="81" t="s">
        <v>102</v>
      </c>
      <c r="CO7" s="81">
        <v>56.39</v>
      </c>
      <c r="CP7" s="81">
        <v>57.25</v>
      </c>
      <c r="CQ7" s="81">
        <v>48.75</v>
      </c>
      <c r="CR7" s="81" t="s">
        <v>102</v>
      </c>
      <c r="CS7" s="81" t="s">
        <v>102</v>
      </c>
      <c r="CT7" s="81">
        <v>52.58</v>
      </c>
      <c r="CU7" s="81">
        <v>50.94</v>
      </c>
      <c r="CV7" s="81">
        <v>50.53</v>
      </c>
      <c r="CW7" s="81">
        <v>59.57</v>
      </c>
      <c r="CX7" s="81" t="s">
        <v>102</v>
      </c>
      <c r="CY7" s="81" t="s">
        <v>102</v>
      </c>
      <c r="CZ7" s="81">
        <v>81.680000000000007</v>
      </c>
      <c r="DA7" s="81">
        <v>82.03</v>
      </c>
      <c r="DB7" s="81">
        <v>82.77</v>
      </c>
      <c r="DC7" s="81" t="s">
        <v>102</v>
      </c>
      <c r="DD7" s="81" t="s">
        <v>102</v>
      </c>
      <c r="DE7" s="81">
        <v>83.02</v>
      </c>
      <c r="DF7" s="81">
        <v>82.55</v>
      </c>
      <c r="DG7" s="81">
        <v>82.08</v>
      </c>
      <c r="DH7" s="81">
        <v>95.57</v>
      </c>
      <c r="DI7" s="81" t="s">
        <v>102</v>
      </c>
      <c r="DJ7" s="81" t="s">
        <v>102</v>
      </c>
      <c r="DK7" s="81">
        <v>3.24</v>
      </c>
      <c r="DL7" s="81">
        <v>6.25</v>
      </c>
      <c r="DM7" s="81">
        <v>9.18</v>
      </c>
      <c r="DN7" s="81" t="s">
        <v>102</v>
      </c>
      <c r="DO7" s="81" t="s">
        <v>102</v>
      </c>
      <c r="DP7" s="81">
        <v>15.95</v>
      </c>
      <c r="DQ7" s="81">
        <v>15.85</v>
      </c>
      <c r="DR7" s="81">
        <v>12.7</v>
      </c>
      <c r="DS7" s="81">
        <v>36.520000000000003</v>
      </c>
      <c r="DT7" s="81" t="s">
        <v>102</v>
      </c>
      <c r="DU7" s="81" t="s">
        <v>102</v>
      </c>
      <c r="DV7" s="81">
        <v>0</v>
      </c>
      <c r="DW7" s="81">
        <v>0</v>
      </c>
      <c r="DX7" s="81">
        <v>0</v>
      </c>
      <c r="DY7" s="81" t="s">
        <v>102</v>
      </c>
      <c r="DZ7" s="81" t="s">
        <v>102</v>
      </c>
      <c r="EA7" s="81">
        <v>0</v>
      </c>
      <c r="EB7" s="81">
        <v>0</v>
      </c>
      <c r="EC7" s="81">
        <v>0</v>
      </c>
      <c r="ED7" s="81">
        <v>5.72</v>
      </c>
      <c r="EE7" s="81" t="s">
        <v>102</v>
      </c>
      <c r="EF7" s="81" t="s">
        <v>102</v>
      </c>
      <c r="EG7" s="81">
        <v>0</v>
      </c>
      <c r="EH7" s="81">
        <v>0</v>
      </c>
      <c r="EI7" s="81">
        <v>0</v>
      </c>
      <c r="EJ7" s="81" t="s">
        <v>102</v>
      </c>
      <c r="EK7" s="81" t="s">
        <v>102</v>
      </c>
      <c r="EL7" s="81">
        <v>0.13</v>
      </c>
      <c r="EM7" s="81">
        <v>0.15</v>
      </c>
      <c r="EN7" s="81">
        <v>1.65</v>
      </c>
      <c r="EO7" s="81">
        <v>0.3</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103</v>
      </c>
      <c r="C9" s="67" t="s">
        <v>104</v>
      </c>
      <c r="D9" s="67" t="s">
        <v>105</v>
      </c>
      <c r="E9" s="67" t="s">
        <v>106</v>
      </c>
      <c r="F9" s="67" t="s">
        <v>107</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31</v>
      </c>
      <c r="B10" s="73">
        <f>DATEVALUE($B7+12-B11&amp;"/1/"&amp;B12)</f>
        <v>46753</v>
      </c>
      <c r="C10" s="73">
        <f>DATEVALUE($B7+12-C11&amp;"/1/"&amp;C12)</f>
        <v>47119</v>
      </c>
      <c r="D10" s="73">
        <f>DATEVALUE($B7+12-D11&amp;"/1/"&amp;D12)</f>
        <v>47484</v>
      </c>
      <c r="E10" s="74">
        <f>DATEVALUE($B7+12-E11&amp;"/1/"&amp;E12)</f>
        <v>47849</v>
      </c>
      <c r="F10" s="74">
        <f>DATEVALUE($B7+12-F11&amp;"/1/"&amp;F12)</f>
        <v>48215</v>
      </c>
    </row>
    <row r="11" spans="1:148">
      <c r="B11">
        <v>4</v>
      </c>
      <c r="C11">
        <v>3</v>
      </c>
      <c r="D11">
        <v>2</v>
      </c>
      <c r="E11">
        <v>1</v>
      </c>
      <c r="F11">
        <v>0</v>
      </c>
      <c r="G11" t="s">
        <v>108</v>
      </c>
    </row>
    <row r="12" spans="1:148">
      <c r="B12">
        <v>1</v>
      </c>
      <c r="C12">
        <v>1</v>
      </c>
      <c r="D12">
        <v>1</v>
      </c>
      <c r="E12">
        <v>1</v>
      </c>
      <c r="F12">
        <v>2</v>
      </c>
      <c r="G12" t="s">
        <v>109</v>
      </c>
    </row>
    <row r="13" spans="1:148">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2022-02-08T06:11:48Z</cp:lastPrinted>
  <dcterms:created xsi:type="dcterms:W3CDTF">2021-12-03T07:13:34Z</dcterms:created>
  <dcterms:modified xsi:type="dcterms:W3CDTF">2022-02-16T01:15:03Z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2022-02-16T01:15:03Z</vt:filetime>
  </property>
</Properties>
</file>