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I:\水道\上水道\総務\経営分析(H27から)\R3(R2決算分)\02_県へ提出（1月26日〆→財政課へ）\"/>
    </mc:Choice>
  </mc:AlternateContent>
  <xr:revisionPtr revIDLastSave="0" documentId="13_ncr:1_{3BD72108-4EA7-4CDC-9D83-69973603CF77}" xr6:coauthVersionLast="43" xr6:coauthVersionMax="43" xr10:uidLastSave="{00000000-0000-0000-0000-000000000000}"/>
  <workbookProtection workbookAlgorithmName="SHA-512" workbookHashValue="IFj2J3dUIIVY/hVGGYnm1TC5O2kLpzWGiAcEdWhdsZ/cnmIfrcgShEq6+XLJJ32iDMaKuIyi5wOc8MjDK5iUvA==" workbookSaltValue="6zn2PvIq8zDebu/GKTcREg==" workbookSpinCount="100000" lockStructure="1"/>
  <bookViews>
    <workbookView xWindow="-108" yWindow="-108" windowWidth="23256" windowHeight="12720" xr2:uid="{00000000-000D-0000-FFFF-FFFF00000000}"/>
  </bookViews>
  <sheets>
    <sheet name="法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S6" i="5"/>
  <c r="AL8" i="4" s="1"/>
  <c r="R6" i="5"/>
  <c r="Q6" i="5"/>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AD10" i="4"/>
  <c r="W10" i="4"/>
  <c r="P10" i="4"/>
  <c r="B10" i="4"/>
  <c r="BB8" i="4"/>
  <c r="AT8" i="4"/>
  <c r="I8" i="4"/>
</calcChain>
</file>

<file path=xl/sharedStrings.xml><?xml version="1.0" encoding="utf-8"?>
<sst xmlns="http://schemas.openxmlformats.org/spreadsheetml/2006/main" count="278" uniqueCount="116">
  <si>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</si>
  <si>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</si>
  <si>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</si>
  <si>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</si>
  <si>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</si>
  <si>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</si>
  <si>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</si>
  <si>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</si>
  <si>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</si>
  <si>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</si>
  <si>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</si>
  <si>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</si>
  <si>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</si>
  <si>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</si>
  <si>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</si>
  <si>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</si>
  <si>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</si>
  <si>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</si>
  <si>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</si>
  <si>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</si>
  <si>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</si>
  <si>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</si>
  <si>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</si>
  <si>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</si>
  <si>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</si>
  <si>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</si>
  <si>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</si>
  <si>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</si>
  <si>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</si>
  <si>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</si>
  <si>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</si>
  <si>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</si>
  <si>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</si>
  <si>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</si>
  <si>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</si>
  <si>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</si>
  <si>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</si>
  <si>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</si>
  <si>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</si>
  <si>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</si>
  <si>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</si>
  <si>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</si>
  <si>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</si>
  <si>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</si>
  <si>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</si>
  <si>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</si>
  <si>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</si>
  <si>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</si>
  <si>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</si>
  <si>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</si>
  <si>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</si>
  <si>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</si>
  <si>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</si>
  <si>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</si>
  <si>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</si>
  <si>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</si>
  <si>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</si>
  <si>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</si>
  <si>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</si>
  <si>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</si>
  <si>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</si>
  <si>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</si>
  <si>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</si>
  <si>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</si>
  <si>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</si>
  <si>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</si>
  <si>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</si>
  <si>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</si>
  <si>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</si>
  <si>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</si>
  <si>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</si>
  <si>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</si>
  <si>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</si>
  <si>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</si>
  <si>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</si>
  <si>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</si>
  <si>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</si>
  <si>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</si>
  <si>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</si>
  <si>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</si>
  <si>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</si>
  <si>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</si>
  <si>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</si>
  <si>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</si>
  <si>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</si>
  <si>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</si>
  <si>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</si>
  <si>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</si>
  <si>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</si>
  <si>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</si>
  <si>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</si>
  <si>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</si>
  <si>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</si>
  <si>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</si>
  <si>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</si>
  <si>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</si>
  <si>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裾野市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</si>
  <si>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</si>
  <si>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</si>
  <si>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</si>
  <si>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</si>
  <si>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</si>
  <si>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</si>
  <si>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</si>
  <si>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</si>
  <si>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</si>
  <si>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</si>
  <si>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</si>
  <si>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</si>
  <si>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</si>
  <si>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</si>
  <si>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</si>
  <si>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</si>
  <si>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営企業会計に移行し３回目の決算となり経年比較や類似団体との比較など、より客観的な経営状況の把握が可能になりました。主な課題として、経費回収率の低さや一般会計からの繰入割合の高さが挙げられます。これらの厳しい経営環境を改善するため、令和元年度末に策定した経営戦略（投資・財政計画）に基づき、外部委員で構成された審議会において経営戦略の計画値と決算値の比較・検証を行っています。今後もPDCAサイクルを継続し将来に向けた持続可能な経営を図ります。また、令和３年１月に下水道使用料を約21％改定したことにより、次年度以降の使用料収入の増加が見込まれますが、経費回収率の推移など経営状況を分析し、定期的な使用料の見直しを検討します。投資的な側面としては、計画的な管路整備やストックマネジメント計画に基づく管路施設の改築を進め、有収水量の増加を目指します。</t>
    <rPh sb="20" eb="22">
      <t>ケイネン</t>
    </rPh>
    <rPh sb="22" eb="24">
      <t>ヒカク</t>
    </rPh>
    <rPh sb="25" eb="27">
      <t>ルイジ</t>
    </rPh>
    <rPh sb="27" eb="29">
      <t>ダンタイ</t>
    </rPh>
    <rPh sb="31" eb="33">
      <t>ヒカク</t>
    </rPh>
    <rPh sb="38" eb="41">
      <t>キャッカンテキ</t>
    </rPh>
    <rPh sb="42" eb="44">
      <t>ケイエイ</t>
    </rPh>
    <rPh sb="44" eb="46">
      <t>ジョウキョウ</t>
    </rPh>
    <rPh sb="47" eb="49">
      <t>ハアク</t>
    </rPh>
    <rPh sb="50" eb="52">
      <t>カノウ</t>
    </rPh>
    <rPh sb="73" eb="74">
      <t>ヒク</t>
    </rPh>
    <rPh sb="85" eb="87">
      <t>ワリアイ</t>
    </rPh>
    <rPh sb="88" eb="89">
      <t>タカ</t>
    </rPh>
    <rPh sb="122" eb="123">
      <t>マツ</t>
    </rPh>
    <rPh sb="124" eb="126">
      <t>サクテイ</t>
    </rPh>
    <rPh sb="142" eb="143">
      <t>モト</t>
    </rPh>
    <rPh sb="146" eb="148">
      <t>ガイブ</t>
    </rPh>
    <rPh sb="163" eb="167">
      <t>ケイエイセンリャク</t>
    </rPh>
    <rPh sb="168" eb="170">
      <t>ケイカク</t>
    </rPh>
    <rPh sb="170" eb="171">
      <t>チ</t>
    </rPh>
    <rPh sb="172" eb="174">
      <t>ケッサン</t>
    </rPh>
    <rPh sb="174" eb="175">
      <t>チ</t>
    </rPh>
    <rPh sb="176" eb="178">
      <t>ヒカク</t>
    </rPh>
    <rPh sb="179" eb="181">
      <t>ケンショウ</t>
    </rPh>
    <rPh sb="182" eb="183">
      <t>オコナ</t>
    </rPh>
    <rPh sb="189" eb="191">
      <t>コンゴ</t>
    </rPh>
    <rPh sb="201" eb="203">
      <t>ケイゾク</t>
    </rPh>
    <rPh sb="204" eb="206">
      <t>ショウライ</t>
    </rPh>
    <rPh sb="207" eb="208">
      <t>ム</t>
    </rPh>
    <rPh sb="210" eb="212">
      <t>ジゾク</t>
    </rPh>
    <rPh sb="212" eb="214">
      <t>カノウ</t>
    </rPh>
    <rPh sb="226" eb="228">
      <t>レイワ</t>
    </rPh>
    <rPh sb="229" eb="230">
      <t>ネン</t>
    </rPh>
    <rPh sb="231" eb="232">
      <t>ガツ</t>
    </rPh>
    <rPh sb="233" eb="236">
      <t>ゲスイドウ</t>
    </rPh>
    <rPh sb="236" eb="239">
      <t>シヨウリョウ</t>
    </rPh>
    <rPh sb="240" eb="241">
      <t>ヤク</t>
    </rPh>
    <rPh sb="244" eb="246">
      <t>カイテイ</t>
    </rPh>
    <rPh sb="254" eb="257">
      <t>ジネンド</t>
    </rPh>
    <rPh sb="257" eb="259">
      <t>イコウ</t>
    </rPh>
    <rPh sb="260" eb="265">
      <t>シヨウリョウシュウニュウ</t>
    </rPh>
    <rPh sb="277" eb="282">
      <t>ケイヒカイシュウリツ</t>
    </rPh>
    <rPh sb="283" eb="285">
      <t>スイイ</t>
    </rPh>
    <rPh sb="287" eb="289">
      <t>ケイエイ</t>
    </rPh>
    <rPh sb="289" eb="291">
      <t>ジョウキョウ</t>
    </rPh>
    <rPh sb="292" eb="294">
      <t>ブンセキ</t>
    </rPh>
    <rPh sb="296" eb="299">
      <t>テイキテキ</t>
    </rPh>
    <rPh sb="300" eb="303">
      <t>シヨウリョウ</t>
    </rPh>
    <rPh sb="304" eb="306">
      <t>ミナオ</t>
    </rPh>
    <rPh sb="308" eb="310">
      <t>ケントウ</t>
    </rPh>
    <rPh sb="314" eb="317">
      <t>トウシテキ</t>
    </rPh>
    <rPh sb="318" eb="320">
      <t>ソクメン</t>
    </rPh>
    <rPh sb="352" eb="354">
      <t>シセツ</t>
    </rPh>
    <rPh sb="361" eb="363">
      <t>ユウシュウ</t>
    </rPh>
    <rPh sb="363" eb="365">
      <t>スイリョウ</t>
    </rPh>
    <rPh sb="366" eb="368">
      <t>ゾウカ</t>
    </rPh>
    <phoneticPr fontId="4"/>
  </si>
  <si>
    <t>　平成30年度より地方公営企業会計へ移行し、３回目の決算です。そのため、数値は３年度分のみとなっています。
　経常収支比率は、類似団体や全国平均より低いが、100％を超えており収支の均衡は保たれています。流動比率は、類似団体や全国平均より下回っています。要因は、流動負債の企業債償還金が流動資産（現金）を上回っているためで、令和４年度の償還金のピークを過ぎるまでは、30％前後で推移する見込みです。企業債残高対事業規模比率は、類似団体や全国平均を上回っており、使用料収入に対する企業債残高の割合が高いことを表しています。令和３年１月に使用料を約21％改定したことにより、次年度以降の当該値抑制が見込まれます。経費回収率は、類似団体や全国平均を下回っており、汚水処理にかかる費用の一部が使用料以外の収入（一般会計からの繰入金）により賄われていることを表しています。令和３年１月の使用料改定により、次年度以降は経費回収率の改善が見込まれます。汚水処理原価は、類似団体と全国平均の間に位置しています。事業計画に基づき未整備区域の解消を進め、有収水量の増加を図ります。施設利用率は、流域下水道による広域処理であり市単独施設を有していないため当該値は「－」です。水洗化率は、類似団体と全国平均の間に位置しています。水洗化率の向上は、安定的な使用料収入の確保につながるため、引き続き未接続世帯への普及啓発活動を実施します。</t>
    <rPh sb="1" eb="3">
      <t>ヘイセイ</t>
    </rPh>
    <rPh sb="5" eb="7">
      <t>ネンド</t>
    </rPh>
    <rPh sb="9" eb="15">
      <t>チホウコウエイキギョウ</t>
    </rPh>
    <rPh sb="15" eb="17">
      <t>カイケイ</t>
    </rPh>
    <rPh sb="18" eb="20">
      <t>イコウ</t>
    </rPh>
    <rPh sb="36" eb="38">
      <t>スウチ</t>
    </rPh>
    <rPh sb="40" eb="42">
      <t>ネンド</t>
    </rPh>
    <rPh sb="42" eb="43">
      <t>ブン</t>
    </rPh>
    <rPh sb="55" eb="57">
      <t>ケイジョウ</t>
    </rPh>
    <rPh sb="57" eb="59">
      <t>シュウシ</t>
    </rPh>
    <rPh sb="59" eb="61">
      <t>ヒリツ</t>
    </rPh>
    <rPh sb="63" eb="65">
      <t>ルイジ</t>
    </rPh>
    <rPh sb="65" eb="67">
      <t>ダンタイ</t>
    </rPh>
    <rPh sb="68" eb="70">
      <t>ゼンコク</t>
    </rPh>
    <rPh sb="70" eb="72">
      <t>ヘイキン</t>
    </rPh>
    <rPh sb="74" eb="75">
      <t>ヒク</t>
    </rPh>
    <rPh sb="83" eb="84">
      <t>コ</t>
    </rPh>
    <rPh sb="88" eb="90">
      <t>シュウシ</t>
    </rPh>
    <rPh sb="91" eb="93">
      <t>キンコウ</t>
    </rPh>
    <rPh sb="94" eb="95">
      <t>タモ</t>
    </rPh>
    <rPh sb="102" eb="104">
      <t>リュウドウ</t>
    </rPh>
    <rPh sb="104" eb="106">
      <t>ヒリツ</t>
    </rPh>
    <rPh sb="108" eb="112">
      <t>ルイジダンタイ</t>
    </rPh>
    <rPh sb="113" eb="115">
      <t>ゼンコク</t>
    </rPh>
    <rPh sb="115" eb="117">
      <t>ヘイキン</t>
    </rPh>
    <rPh sb="119" eb="121">
      <t>シタマワ</t>
    </rPh>
    <rPh sb="127" eb="129">
      <t>ヨウイン</t>
    </rPh>
    <rPh sb="131" eb="133">
      <t>リュウドウ</t>
    </rPh>
    <rPh sb="133" eb="135">
      <t>フサイ</t>
    </rPh>
    <rPh sb="136" eb="142">
      <t>キギョウサイショウカンキン</t>
    </rPh>
    <rPh sb="143" eb="145">
      <t>リュウドウ</t>
    </rPh>
    <rPh sb="145" eb="147">
      <t>シサン</t>
    </rPh>
    <rPh sb="148" eb="150">
      <t>ゲンキン</t>
    </rPh>
    <rPh sb="152" eb="154">
      <t>ウワマワ</t>
    </rPh>
    <rPh sb="162" eb="164">
      <t>レイワ</t>
    </rPh>
    <rPh sb="165" eb="167">
      <t>ネンド</t>
    </rPh>
    <rPh sb="168" eb="170">
      <t>ショウカン</t>
    </rPh>
    <rPh sb="170" eb="171">
      <t>キン</t>
    </rPh>
    <rPh sb="176" eb="177">
      <t>ス</t>
    </rPh>
    <rPh sb="186" eb="188">
      <t>ゼンゴ</t>
    </rPh>
    <rPh sb="189" eb="191">
      <t>スイイ</t>
    </rPh>
    <rPh sb="193" eb="195">
      <t>ミコ</t>
    </rPh>
    <rPh sb="199" eb="202">
      <t>キギョウサイ</t>
    </rPh>
    <rPh sb="202" eb="204">
      <t>ザンダカ</t>
    </rPh>
    <rPh sb="204" eb="205">
      <t>タイ</t>
    </rPh>
    <rPh sb="213" eb="217">
      <t>ルイジダンタイ</t>
    </rPh>
    <rPh sb="218" eb="220">
      <t>ゼンコク</t>
    </rPh>
    <rPh sb="220" eb="222">
      <t>ヘイキン</t>
    </rPh>
    <rPh sb="223" eb="225">
      <t>ウワマワ</t>
    </rPh>
    <rPh sb="230" eb="233">
      <t>シヨウリョウ</t>
    </rPh>
    <rPh sb="233" eb="235">
      <t>シュウニュウ</t>
    </rPh>
    <rPh sb="236" eb="237">
      <t>タイ</t>
    </rPh>
    <rPh sb="239" eb="244">
      <t>キギョウサイザンダカ</t>
    </rPh>
    <rPh sb="245" eb="247">
      <t>ワリアイ</t>
    </rPh>
    <rPh sb="248" eb="249">
      <t>タカ</t>
    </rPh>
    <rPh sb="253" eb="254">
      <t>アラワ</t>
    </rPh>
    <rPh sb="260" eb="262">
      <t>レイワ</t>
    </rPh>
    <rPh sb="263" eb="264">
      <t>ネン</t>
    </rPh>
    <rPh sb="265" eb="266">
      <t>ガツ</t>
    </rPh>
    <rPh sb="267" eb="270">
      <t>シヨウリョウ</t>
    </rPh>
    <rPh sb="271" eb="272">
      <t>ヤク</t>
    </rPh>
    <rPh sb="275" eb="277">
      <t>カイテイ</t>
    </rPh>
    <rPh sb="285" eb="288">
      <t>ジネンド</t>
    </rPh>
    <rPh sb="288" eb="290">
      <t>イコウ</t>
    </rPh>
    <rPh sb="291" eb="293">
      <t>トウガイ</t>
    </rPh>
    <rPh sb="293" eb="294">
      <t>チ</t>
    </rPh>
    <rPh sb="294" eb="296">
      <t>ヨクセイ</t>
    </rPh>
    <rPh sb="297" eb="299">
      <t>ミコ</t>
    </rPh>
    <rPh sb="304" eb="306">
      <t>ケイヒ</t>
    </rPh>
    <rPh sb="306" eb="308">
      <t>カイシュウ</t>
    </rPh>
    <rPh sb="308" eb="309">
      <t>リツ</t>
    </rPh>
    <rPh sb="311" eb="315">
      <t>ルイジダンタイ</t>
    </rPh>
    <rPh sb="316" eb="318">
      <t>ゼンコク</t>
    </rPh>
    <rPh sb="318" eb="320">
      <t>ヘイキン</t>
    </rPh>
    <rPh sb="321" eb="323">
      <t>シタマワ</t>
    </rPh>
    <rPh sb="328" eb="330">
      <t>オスイ</t>
    </rPh>
    <rPh sb="330" eb="332">
      <t>ショリ</t>
    </rPh>
    <rPh sb="336" eb="338">
      <t>ヒヨウ</t>
    </rPh>
    <rPh sb="339" eb="341">
      <t>イチブ</t>
    </rPh>
    <rPh sb="342" eb="345">
      <t>シヨウリョウ</t>
    </rPh>
    <rPh sb="345" eb="347">
      <t>イガイ</t>
    </rPh>
    <rPh sb="348" eb="350">
      <t>シュウニュウ</t>
    </rPh>
    <rPh sb="351" eb="353">
      <t>イッパンカ</t>
    </rPh>
    <rPh sb="353" eb="355">
      <t>イケイ</t>
    </rPh>
    <rPh sb="358" eb="361">
      <t>クリイレキン</t>
    </rPh>
    <rPh sb="365" eb="366">
      <t>マカナ</t>
    </rPh>
    <rPh sb="374" eb="375">
      <t>アラワ</t>
    </rPh>
    <rPh sb="381" eb="383">
      <t>レイワ</t>
    </rPh>
    <rPh sb="384" eb="385">
      <t>ネン</t>
    </rPh>
    <rPh sb="386" eb="387">
      <t>ガツ</t>
    </rPh>
    <rPh sb="388" eb="391">
      <t>シヨウリョウ</t>
    </rPh>
    <rPh sb="391" eb="393">
      <t>カイテイ</t>
    </rPh>
    <rPh sb="397" eb="400">
      <t>ジネンド</t>
    </rPh>
    <rPh sb="400" eb="402">
      <t>イコウ</t>
    </rPh>
    <rPh sb="403" eb="405">
      <t>ケイヒ</t>
    </rPh>
    <rPh sb="405" eb="407">
      <t>カイシュウ</t>
    </rPh>
    <rPh sb="407" eb="408">
      <t>リツ</t>
    </rPh>
    <rPh sb="409" eb="411">
      <t>カイゼン</t>
    </rPh>
    <rPh sb="412" eb="414">
      <t>ミコ</t>
    </rPh>
    <rPh sb="419" eb="421">
      <t>オスイ</t>
    </rPh>
    <rPh sb="421" eb="423">
      <t>ショリ</t>
    </rPh>
    <rPh sb="423" eb="425">
      <t>ゲンカ</t>
    </rPh>
    <rPh sb="427" eb="431">
      <t>ルイジダンタイ</t>
    </rPh>
    <rPh sb="432" eb="434">
      <t>ゼンコク</t>
    </rPh>
    <rPh sb="434" eb="436">
      <t>ヘイキン</t>
    </rPh>
    <rPh sb="437" eb="438">
      <t>アイダ</t>
    </rPh>
    <rPh sb="439" eb="441">
      <t>イチ</t>
    </rPh>
    <rPh sb="447" eb="449">
      <t>ジギョウ</t>
    </rPh>
    <rPh sb="449" eb="451">
      <t>ケイカク</t>
    </rPh>
    <rPh sb="452" eb="453">
      <t>モト</t>
    </rPh>
    <rPh sb="455" eb="458">
      <t>ミセイビ</t>
    </rPh>
    <rPh sb="458" eb="460">
      <t>クイキ</t>
    </rPh>
    <rPh sb="461" eb="463">
      <t>カイショウ</t>
    </rPh>
    <rPh sb="464" eb="465">
      <t>スス</t>
    </rPh>
    <rPh sb="467" eb="469">
      <t>ユウシュウ</t>
    </rPh>
    <rPh sb="469" eb="471">
      <t>スイリョウ</t>
    </rPh>
    <rPh sb="472" eb="474">
      <t>ゾウカ</t>
    </rPh>
    <rPh sb="475" eb="476">
      <t>ハカ</t>
    </rPh>
    <rPh sb="480" eb="482">
      <t>シセツ</t>
    </rPh>
    <rPh sb="482" eb="484">
      <t>リヨウ</t>
    </rPh>
    <rPh sb="484" eb="485">
      <t>リツ</t>
    </rPh>
    <rPh sb="487" eb="492">
      <t>リュウイキゲスイドウ</t>
    </rPh>
    <rPh sb="495" eb="497">
      <t>コウイキ</t>
    </rPh>
    <rPh sb="497" eb="499">
      <t>ショリ</t>
    </rPh>
    <rPh sb="502" eb="503">
      <t>シ</t>
    </rPh>
    <rPh sb="503" eb="505">
      <t>タンドク</t>
    </rPh>
    <rPh sb="505" eb="507">
      <t>シセツ</t>
    </rPh>
    <rPh sb="508" eb="509">
      <t>ユウ</t>
    </rPh>
    <rPh sb="516" eb="518">
      <t>トウガイ</t>
    </rPh>
    <rPh sb="518" eb="519">
      <t>チ</t>
    </rPh>
    <rPh sb="526" eb="529">
      <t>スイセンカ</t>
    </rPh>
    <rPh sb="529" eb="530">
      <t>リツ</t>
    </rPh>
    <rPh sb="532" eb="536">
      <t>ルイジダンタイ</t>
    </rPh>
    <rPh sb="537" eb="541">
      <t>ゼンコクヘイキン</t>
    </rPh>
    <rPh sb="542" eb="543">
      <t>アイダ</t>
    </rPh>
    <rPh sb="544" eb="546">
      <t>イチ</t>
    </rPh>
    <rPh sb="552" eb="555">
      <t>スイセンカ</t>
    </rPh>
    <rPh sb="555" eb="556">
      <t>リツ</t>
    </rPh>
    <rPh sb="557" eb="559">
      <t>コウジョウ</t>
    </rPh>
    <rPh sb="561" eb="564">
      <t>アンテイテキ</t>
    </rPh>
    <rPh sb="565" eb="568">
      <t>シヨウリョウ</t>
    </rPh>
    <rPh sb="568" eb="570">
      <t>シュウニュウ</t>
    </rPh>
    <rPh sb="571" eb="573">
      <t>カクホ</t>
    </rPh>
    <rPh sb="581" eb="582">
      <t>ヒ</t>
    </rPh>
    <rPh sb="583" eb="584">
      <t>ツヅ</t>
    </rPh>
    <rPh sb="585" eb="588">
      <t>ミセツゾク</t>
    </rPh>
    <rPh sb="588" eb="590">
      <t>セタイ</t>
    </rPh>
    <rPh sb="592" eb="594">
      <t>フキュウ</t>
    </rPh>
    <rPh sb="594" eb="596">
      <t>ケイハツ</t>
    </rPh>
    <rPh sb="596" eb="598">
      <t>カツドウ</t>
    </rPh>
    <rPh sb="599" eb="601">
      <t>ジッシ</t>
    </rPh>
    <phoneticPr fontId="4"/>
  </si>
  <si>
    <t>　裾野市下水道事業は、平成２年度から建設事業を開始しており、法定耐用年数に近づいている老朽管渠は現時点ではありません。
　有形固定資産減価償却率については、公営企業会計移行３年目であり、事業計画の概成に至るまで償却対象資産の取得及び減価償却が続いていくため、今後も数値は上昇していきます。前述のとおり老朽化の対象となる管渠は現時点では存在しないため、管渠老朽化率及び管渠改善率は「0.00％」です。一方でマンホールポンプ場の機械や装置類などについては、継続的な調査等によるストックマネジメント計画を基に平準的な改築事業を進めていきます。</t>
    <rPh sb="1" eb="4">
      <t>スソノシ</t>
    </rPh>
    <rPh sb="4" eb="7">
      <t>ゲスイドウ</t>
    </rPh>
    <rPh sb="7" eb="9">
      <t>ジギョウ</t>
    </rPh>
    <rPh sb="11" eb="13">
      <t>ヘイセイ</t>
    </rPh>
    <rPh sb="14" eb="16">
      <t>ネンド</t>
    </rPh>
    <rPh sb="23" eb="25">
      <t>カイシ</t>
    </rPh>
    <rPh sb="43" eb="45">
      <t>ロウキュウ</t>
    </rPh>
    <rPh sb="45" eb="47">
      <t>カンキョ</t>
    </rPh>
    <rPh sb="48" eb="51">
      <t>ゲンジテン</t>
    </rPh>
    <rPh sb="61" eb="65">
      <t>ユウケイコテイ</t>
    </rPh>
    <rPh sb="65" eb="67">
      <t>シサン</t>
    </rPh>
    <rPh sb="67" eb="71">
      <t>ゲンカショウキャク</t>
    </rPh>
    <rPh sb="71" eb="72">
      <t>リツ</t>
    </rPh>
    <rPh sb="78" eb="84">
      <t>コウエイキギョウカイケイ</t>
    </rPh>
    <rPh sb="84" eb="86">
      <t>イコウ</t>
    </rPh>
    <rPh sb="87" eb="89">
      <t>ネンメ</t>
    </rPh>
    <rPh sb="93" eb="95">
      <t>ジギョウ</t>
    </rPh>
    <rPh sb="95" eb="97">
      <t>ケイカク</t>
    </rPh>
    <rPh sb="98" eb="100">
      <t>ガイセイ</t>
    </rPh>
    <rPh sb="101" eb="102">
      <t>イタ</t>
    </rPh>
    <rPh sb="105" eb="107">
      <t>ショウキャク</t>
    </rPh>
    <rPh sb="107" eb="109">
      <t>タイショウ</t>
    </rPh>
    <rPh sb="109" eb="111">
      <t>シサン</t>
    </rPh>
    <rPh sb="112" eb="114">
      <t>シュトク</t>
    </rPh>
    <rPh sb="114" eb="115">
      <t>オヨ</t>
    </rPh>
    <rPh sb="116" eb="120">
      <t>ゲンカショウキャク</t>
    </rPh>
    <rPh sb="121" eb="122">
      <t>ツヅ</t>
    </rPh>
    <rPh sb="129" eb="131">
      <t>コンゴ</t>
    </rPh>
    <rPh sb="132" eb="134">
      <t>スウチ</t>
    </rPh>
    <rPh sb="135" eb="137">
      <t>ジョウショウ</t>
    </rPh>
    <rPh sb="144" eb="146">
      <t>ゼンジュツ</t>
    </rPh>
    <rPh sb="150" eb="153">
      <t>ロウキュウカ</t>
    </rPh>
    <rPh sb="154" eb="156">
      <t>タイショウ</t>
    </rPh>
    <rPh sb="159" eb="161">
      <t>カンキョ</t>
    </rPh>
    <rPh sb="162" eb="165">
      <t>ゲンジテン</t>
    </rPh>
    <rPh sb="167" eb="169">
      <t>ソンザイ</t>
    </rPh>
    <rPh sb="175" eb="177">
      <t>カンキョ</t>
    </rPh>
    <rPh sb="177" eb="180">
      <t>ロウキュウカ</t>
    </rPh>
    <rPh sb="180" eb="181">
      <t>リツ</t>
    </rPh>
    <rPh sb="181" eb="182">
      <t>オヨ</t>
    </rPh>
    <rPh sb="183" eb="185">
      <t>カンキョ</t>
    </rPh>
    <rPh sb="185" eb="187">
      <t>カイゼン</t>
    </rPh>
    <rPh sb="187" eb="188">
      <t>リツ</t>
    </rPh>
    <rPh sb="199" eb="201">
      <t>イッポウ</t>
    </rPh>
    <rPh sb="210" eb="211">
      <t>ジョウ</t>
    </rPh>
    <rPh sb="212" eb="214">
      <t>キカイ</t>
    </rPh>
    <rPh sb="215" eb="217">
      <t>ソウチ</t>
    </rPh>
    <rPh sb="217" eb="218">
      <t>ルイ</t>
    </rPh>
    <rPh sb="226" eb="229">
      <t>ケイゾクテキ</t>
    </rPh>
    <rPh sb="230" eb="232">
      <t>チョウサ</t>
    </rPh>
    <rPh sb="232" eb="233">
      <t>トウ</t>
    </rPh>
    <rPh sb="246" eb="248">
      <t>ケイカク</t>
    </rPh>
    <rPh sb="249" eb="250">
      <t>モト</t>
    </rPh>
    <rPh sb="251" eb="254">
      <t>ヘイジュンテキ</t>
    </rPh>
    <rPh sb="255" eb="257">
      <t>カイチク</t>
    </rPh>
    <rPh sb="257" eb="259">
      <t>ジギョウ</t>
    </rPh>
    <rPh sb="260" eb="26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</si>
</sst>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205-40E9-90B9-B20BB89368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c:v>
                </c:pt>
                <c:pt idx="3">
                  <c:v>0.34</c:v>
                </c:pt>
                <c:pt idx="4">
                  <c:v>0.04</c:v>
                </c:pt>
              </c:numCache>
            </c:numRef>
          </c:val>
          <c:smooth val="0"/>
          <c:extLst>
            <c:ext xmlns:c16="http://schemas.microsoft.com/office/drawing/2014/chart" uri="{C3380CC4-5D6E-409C-BE32-E72D297353CC}">
              <c16:uniqueId val="{00000001-4205-40E9-90B9-B20BB89368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A1-400E-B064-6F3C148A53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49.98</c:v>
                </c:pt>
                <c:pt idx="3">
                  <c:v>50.06</c:v>
                </c:pt>
                <c:pt idx="4">
                  <c:v>46.3</c:v>
                </c:pt>
              </c:numCache>
            </c:numRef>
          </c:val>
          <c:smooth val="0"/>
          <c:extLst>
            <c:ext xmlns:c16="http://schemas.microsoft.com/office/drawing/2014/chart" uri="{C3380CC4-5D6E-409C-BE32-E72D297353CC}">
              <c16:uniqueId val="{00000001-42A1-400E-B064-6F3C148A53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89.37</c:v>
                </c:pt>
                <c:pt idx="3">
                  <c:v>89.93</c:v>
                </c:pt>
                <c:pt idx="4">
                  <c:v>91.22</c:v>
                </c:pt>
              </c:numCache>
            </c:numRef>
          </c:val>
          <c:extLst>
            <c:ext xmlns:c16="http://schemas.microsoft.com/office/drawing/2014/chart" uri="{C3380CC4-5D6E-409C-BE32-E72D297353CC}">
              <c16:uniqueId val="{00000000-69C7-47DD-B4BD-0D664287C7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87.09</c:v>
                </c:pt>
                <c:pt idx="3">
                  <c:v>85.79</c:v>
                </c:pt>
                <c:pt idx="4">
                  <c:v>85.01</c:v>
                </c:pt>
              </c:numCache>
            </c:numRef>
          </c:val>
          <c:smooth val="0"/>
          <c:extLst>
            <c:ext xmlns:c16="http://schemas.microsoft.com/office/drawing/2014/chart" uri="{C3380CC4-5D6E-409C-BE32-E72D297353CC}">
              <c16:uniqueId val="{00000001-69C7-47DD-B4BD-0D664287C7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103.44</c:v>
                </c:pt>
                <c:pt idx="3">
                  <c:v>102.4</c:v>
                </c:pt>
                <c:pt idx="4">
                  <c:v>103.14</c:v>
                </c:pt>
              </c:numCache>
            </c:numRef>
          </c:val>
          <c:extLst>
            <c:ext xmlns:c16="http://schemas.microsoft.com/office/drawing/2014/chart" uri="{C3380CC4-5D6E-409C-BE32-E72D297353CC}">
              <c16:uniqueId val="{00000000-36AB-49E8-94CE-F8C330DDC2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106.92</c:v>
                </c:pt>
                <c:pt idx="3">
                  <c:v>105.14</c:v>
                </c:pt>
                <c:pt idx="4">
                  <c:v>106.75</c:v>
                </c:pt>
              </c:numCache>
            </c:numRef>
          </c:val>
          <c:smooth val="0"/>
          <c:extLst>
            <c:ext xmlns:c16="http://schemas.microsoft.com/office/drawing/2014/chart" uri="{C3380CC4-5D6E-409C-BE32-E72D297353CC}">
              <c16:uniqueId val="{00000001-36AB-49E8-94CE-F8C330DDC2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2.72</c:v>
                </c:pt>
                <c:pt idx="3">
                  <c:v>5.36</c:v>
                </c:pt>
                <c:pt idx="4">
                  <c:v>7.93</c:v>
                </c:pt>
              </c:numCache>
            </c:numRef>
          </c:val>
          <c:extLst>
            <c:ext xmlns:c16="http://schemas.microsoft.com/office/drawing/2014/chart" uri="{C3380CC4-5D6E-409C-BE32-E72D297353CC}">
              <c16:uniqueId val="{00000000-15FA-48EE-809E-98DD624F7B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18.600000000000001</c:v>
                </c:pt>
                <c:pt idx="3">
                  <c:v>18.04</c:v>
                </c:pt>
                <c:pt idx="4">
                  <c:v>9.0399999999999991</c:v>
                </c:pt>
              </c:numCache>
            </c:numRef>
          </c:val>
          <c:smooth val="0"/>
          <c:extLst>
            <c:ext xmlns:c16="http://schemas.microsoft.com/office/drawing/2014/chart" uri="{C3380CC4-5D6E-409C-BE32-E72D297353CC}">
              <c16:uniqueId val="{00000001-15FA-48EE-809E-98DD624F7B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BBC-47FD-9F4A-9A68D5281E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BBC-47FD-9F4A-9A68D5281E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4A4-41BB-9F4A-66C4E0496A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1.03</c:v>
                </c:pt>
                <c:pt idx="3">
                  <c:v>11.56</c:v>
                </c:pt>
                <c:pt idx="4">
                  <c:v>7.23</c:v>
                </c:pt>
              </c:numCache>
            </c:numRef>
          </c:val>
          <c:smooth val="0"/>
          <c:extLst>
            <c:ext xmlns:c16="http://schemas.microsoft.com/office/drawing/2014/chart" uri="{C3380CC4-5D6E-409C-BE32-E72D297353CC}">
              <c16:uniqueId val="{00000001-44A4-41BB-9F4A-66C4E0496A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15.86</c:v>
                </c:pt>
                <c:pt idx="3">
                  <c:v>26.43</c:v>
                </c:pt>
                <c:pt idx="4">
                  <c:v>32.47</c:v>
                </c:pt>
              </c:numCache>
            </c:numRef>
          </c:val>
          <c:extLst>
            <c:ext xmlns:c16="http://schemas.microsoft.com/office/drawing/2014/chart" uri="{C3380CC4-5D6E-409C-BE32-E72D297353CC}">
              <c16:uniqueId val="{00000000-9D95-41F5-B8EA-2BC2D718280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49.02</c:v>
                </c:pt>
                <c:pt idx="3">
                  <c:v>54.41</c:v>
                </c:pt>
                <c:pt idx="4">
                  <c:v>38.76</c:v>
                </c:pt>
              </c:numCache>
            </c:numRef>
          </c:val>
          <c:smooth val="0"/>
          <c:extLst>
            <c:ext xmlns:c16="http://schemas.microsoft.com/office/drawing/2014/chart" uri="{C3380CC4-5D6E-409C-BE32-E72D297353CC}">
              <c16:uniqueId val="{00000001-9D95-41F5-B8EA-2BC2D718280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3139.18</c:v>
                </c:pt>
                <c:pt idx="3">
                  <c:v>1974.98</c:v>
                </c:pt>
                <c:pt idx="4">
                  <c:v>1602.13</c:v>
                </c:pt>
              </c:numCache>
            </c:numRef>
          </c:val>
          <c:extLst>
            <c:ext xmlns:c16="http://schemas.microsoft.com/office/drawing/2014/chart" uri="{C3380CC4-5D6E-409C-BE32-E72D297353CC}">
              <c16:uniqueId val="{00000000-27E3-4301-B7ED-9F9001A49B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948.07</c:v>
                </c:pt>
                <c:pt idx="3">
                  <c:v>1105.9100000000001</c:v>
                </c:pt>
                <c:pt idx="4">
                  <c:v>1303.55</c:v>
                </c:pt>
              </c:numCache>
            </c:numRef>
          </c:val>
          <c:smooth val="0"/>
          <c:extLst>
            <c:ext xmlns:c16="http://schemas.microsoft.com/office/drawing/2014/chart" uri="{C3380CC4-5D6E-409C-BE32-E72D297353CC}">
              <c16:uniqueId val="{00000001-27E3-4301-B7ED-9F9001A49B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59.72</c:v>
                </c:pt>
                <c:pt idx="3">
                  <c:v>58.32</c:v>
                </c:pt>
                <c:pt idx="4">
                  <c:v>70.53</c:v>
                </c:pt>
              </c:numCache>
            </c:numRef>
          </c:val>
          <c:extLst>
            <c:ext xmlns:c16="http://schemas.microsoft.com/office/drawing/2014/chart" uri="{C3380CC4-5D6E-409C-BE32-E72D297353CC}">
              <c16:uniqueId val="{00000000-6341-454C-89B8-2DDB96EB79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83.31</c:v>
                </c:pt>
                <c:pt idx="3">
                  <c:v>76.319999999999993</c:v>
                </c:pt>
                <c:pt idx="4">
                  <c:v>78.510000000000005</c:v>
                </c:pt>
              </c:numCache>
            </c:numRef>
          </c:val>
          <c:smooth val="0"/>
          <c:extLst>
            <c:ext xmlns:c16="http://schemas.microsoft.com/office/drawing/2014/chart" uri="{C3380CC4-5D6E-409C-BE32-E72D297353CC}">
              <c16:uniqueId val="{00000001-6341-454C-89B8-2DDB96EB79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178.96</c:v>
                </c:pt>
                <c:pt idx="3">
                  <c:v>183.06</c:v>
                </c:pt>
                <c:pt idx="4">
                  <c:v>150</c:v>
                </c:pt>
              </c:numCache>
            </c:numRef>
          </c:val>
          <c:extLst>
            <c:ext xmlns:c16="http://schemas.microsoft.com/office/drawing/2014/chart" uri="{C3380CC4-5D6E-409C-BE32-E72D297353CC}">
              <c16:uniqueId val="{00000000-49C4-4833-BEED-A2391F3959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160.62</c:v>
                </c:pt>
                <c:pt idx="3">
                  <c:v>171.08</c:v>
                </c:pt>
                <c:pt idx="4">
                  <c:v>160.44999999999999</c:v>
                </c:pt>
              </c:numCache>
            </c:numRef>
          </c:val>
          <c:smooth val="0"/>
          <c:extLst>
            <c:ext xmlns:c16="http://schemas.microsoft.com/office/drawing/2014/chart" uri="{C3380CC4-5D6E-409C-BE32-E72D297353CC}">
              <c16:uniqueId val="{00000001-49C4-4833-BEED-A2391F3959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7"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静岡県　裾野市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tr">
        <f>データ!$M$6</f>
        <v>非設置</v>
      </c>
      <c r="AE8" s="73"/>
      <c r="AF8" s="73"/>
      <c r="AG8" s="73"/>
      <c r="AH8" s="73"/>
      <c r="AI8" s="73"/>
      <c r="AJ8" s="73"/>
      <c r="AK8" s="3"/>
      <c r="AL8" s="69">
        <f>データ!S6</f>
        <v>51085</v>
      </c>
      <c r="AM8" s="69"/>
      <c r="AN8" s="69"/>
      <c r="AO8" s="69"/>
      <c r="AP8" s="69"/>
      <c r="AQ8" s="69"/>
      <c r="AR8" s="69"/>
      <c r="AS8" s="69"/>
      <c r="AT8" s="68">
        <f>データ!T6</f>
        <v>138.12</v>
      </c>
      <c r="AU8" s="68"/>
      <c r="AV8" s="68"/>
      <c r="AW8" s="68"/>
      <c r="AX8" s="68"/>
      <c r="AY8" s="68"/>
      <c r="AZ8" s="68"/>
      <c r="BA8" s="68"/>
      <c r="BB8" s="68">
        <f>データ!U6</f>
        <v>369.86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56.59</v>
      </c>
      <c r="J10" s="68"/>
      <c r="K10" s="68"/>
      <c r="L10" s="68"/>
      <c r="M10" s="68"/>
      <c r="N10" s="68"/>
      <c r="O10" s="68"/>
      <c r="P10" s="68">
        <f>データ!P6</f>
        <v>43.9</v>
      </c>
      <c r="Q10" s="68"/>
      <c r="R10" s="68"/>
      <c r="S10" s="68"/>
      <c r="T10" s="68"/>
      <c r="U10" s="68"/>
      <c r="V10" s="68"/>
      <c r="W10" s="68">
        <f>データ!Q6</f>
        <v>91.03</v>
      </c>
      <c r="X10" s="68"/>
      <c r="Y10" s="68"/>
      <c r="Z10" s="68"/>
      <c r="AA10" s="68"/>
      <c r="AB10" s="68"/>
      <c r="AC10" s="68"/>
      <c r="AD10" s="69">
        <f>データ!R6</f>
        <v>2508</v>
      </c>
      <c r="AE10" s="69"/>
      <c r="AF10" s="69"/>
      <c r="AG10" s="69"/>
      <c r="AH10" s="69"/>
      <c r="AI10" s="69"/>
      <c r="AJ10" s="69"/>
      <c r="AK10" s="2"/>
      <c r="AL10" s="69">
        <f>データ!V6</f>
        <v>22290</v>
      </c>
      <c r="AM10" s="69"/>
      <c r="AN10" s="69"/>
      <c r="AO10" s="69"/>
      <c r="AP10" s="69"/>
      <c r="AQ10" s="69"/>
      <c r="AR10" s="69"/>
      <c r="AS10" s="69"/>
      <c r="AT10" s="68">
        <f>データ!W6</f>
        <v>3.69</v>
      </c>
      <c r="AU10" s="68"/>
      <c r="AV10" s="68"/>
      <c r="AW10" s="68"/>
      <c r="AX10" s="68"/>
      <c r="AY10" s="68"/>
      <c r="AZ10" s="68"/>
      <c r="BA10" s="68"/>
      <c r="BB10" s="68">
        <f>データ!X6</f>
        <v>6040.65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D92sHSvi3lwU3VRQkYSMspZSxhEmXrLFWIoHz0DyPBOYfZ86U8WEcojr/rO4a8mW1mxlG518ph2TUa4ir3DhQ==" saltValue="hyhsupSJyahDJcKpZb0Y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222208</v>
      </c>
      <c r="D6" s="33">
        <f t="shared" si="3"/>
        <v>46</v>
      </c>
      <c r="E6" s="33">
        <f t="shared" si="3"/>
        <v>17</v>
      </c>
      <c r="F6" s="33">
        <f t="shared" si="3"/>
        <v>1</v>
      </c>
      <c r="G6" s="33">
        <f t="shared" si="3"/>
        <v>0</v>
      </c>
      <c r="H6" s="33" t="str">
        <f t="shared" si="3"/>
        <v>静岡県　裾野市</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56.59</v>
      </c>
      <c r="P6" s="34">
        <f t="shared" si="3"/>
        <v>43.9</v>
      </c>
      <c r="Q6" s="34">
        <f t="shared" si="3"/>
        <v>91.03</v>
      </c>
      <c r="R6" s="34">
        <f t="shared" si="3"/>
        <v>2508</v>
      </c>
      <c r="S6" s="34">
        <f t="shared" si="3"/>
        <v>51085</v>
      </c>
      <c r="T6" s="34">
        <f t="shared" si="3"/>
        <v>138.12</v>
      </c>
      <c r="U6" s="34">
        <f t="shared" si="3"/>
        <v>369.86</v>
      </c>
      <c r="V6" s="34">
        <f t="shared" si="3"/>
        <v>22290</v>
      </c>
      <c r="W6" s="34">
        <f t="shared" si="3"/>
        <v>3.69</v>
      </c>
      <c r="X6" s="34">
        <f t="shared" si="3"/>
        <v>6040.65</v>
      </c>
      <c r="Y6" s="35" t="str">
        <f>IF(Y7="",NA(),Y7)</f>
        <v>-</v>
      </c>
      <c r="Z6" s="35" t="str">
        <f t="shared" ref="Z6:AH6" si="4">IF(Z7="",NA(),Z7)</f>
        <v>-</v>
      </c>
      <c r="AA6" s="35">
        <f t="shared" si="4"/>
        <v>103.44</v>
      </c>
      <c r="AB6" s="35">
        <f t="shared" si="4"/>
        <v>102.4</v>
      </c>
      <c r="AC6" s="35">
        <f t="shared" si="4"/>
        <v>103.14</v>
      </c>
      <c r="AD6" s="35" t="str">
        <f t="shared" si="4"/>
        <v>-</v>
      </c>
      <c r="AE6" s="35" t="str">
        <f t="shared" si="4"/>
        <v>-</v>
      </c>
      <c r="AF6" s="35">
        <f t="shared" si="4"/>
        <v>106.92</v>
      </c>
      <c r="AG6" s="35">
        <f t="shared" si="4"/>
        <v>105.14</v>
      </c>
      <c r="AH6" s="35">
        <f t="shared" si="4"/>
        <v>106.75</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1.03</v>
      </c>
      <c r="AR6" s="35">
        <f t="shared" si="5"/>
        <v>11.56</v>
      </c>
      <c r="AS6" s="35">
        <f t="shared" si="5"/>
        <v>7.23</v>
      </c>
      <c r="AT6" s="34" t="str">
        <f>IF(AT7="","",IF(AT7="-","【-】","【"&amp;SUBSTITUTE(TEXT(AT7,"#,##0.00"),"-","△")&amp;"】"))</f>
        <v>【3.64】</v>
      </c>
      <c r="AU6" s="35" t="str">
        <f>IF(AU7="",NA(),AU7)</f>
        <v>-</v>
      </c>
      <c r="AV6" s="35" t="str">
        <f t="shared" ref="AV6:BD6" si="6">IF(AV7="",NA(),AV7)</f>
        <v>-</v>
      </c>
      <c r="AW6" s="35">
        <f t="shared" si="6"/>
        <v>15.86</v>
      </c>
      <c r="AX6" s="35">
        <f t="shared" si="6"/>
        <v>26.43</v>
      </c>
      <c r="AY6" s="35">
        <f t="shared" si="6"/>
        <v>32.47</v>
      </c>
      <c r="AZ6" s="35" t="str">
        <f t="shared" si="6"/>
        <v>-</v>
      </c>
      <c r="BA6" s="35" t="str">
        <f t="shared" si="6"/>
        <v>-</v>
      </c>
      <c r="BB6" s="35">
        <f t="shared" si="6"/>
        <v>49.02</v>
      </c>
      <c r="BC6" s="35">
        <f t="shared" si="6"/>
        <v>54.41</v>
      </c>
      <c r="BD6" s="35">
        <f t="shared" si="6"/>
        <v>38.76</v>
      </c>
      <c r="BE6" s="34" t="str">
        <f>IF(BE7="","",IF(BE7="-","【-】","【"&amp;SUBSTITUTE(TEXT(BE7,"#,##0.00"),"-","△")&amp;"】"))</f>
        <v>【67.52】</v>
      </c>
      <c r="BF6" s="35" t="str">
        <f>IF(BF7="",NA(),BF7)</f>
        <v>-</v>
      </c>
      <c r="BG6" s="35" t="str">
        <f t="shared" ref="BG6:BO6" si="7">IF(BG7="",NA(),BG7)</f>
        <v>-</v>
      </c>
      <c r="BH6" s="35">
        <f t="shared" si="7"/>
        <v>3139.18</v>
      </c>
      <c r="BI6" s="35">
        <f t="shared" si="7"/>
        <v>1974.98</v>
      </c>
      <c r="BJ6" s="35">
        <f t="shared" si="7"/>
        <v>1602.13</v>
      </c>
      <c r="BK6" s="35" t="str">
        <f t="shared" si="7"/>
        <v>-</v>
      </c>
      <c r="BL6" s="35" t="str">
        <f t="shared" si="7"/>
        <v>-</v>
      </c>
      <c r="BM6" s="35">
        <f t="shared" si="7"/>
        <v>948.07</v>
      </c>
      <c r="BN6" s="35">
        <f t="shared" si="7"/>
        <v>1105.9100000000001</v>
      </c>
      <c r="BO6" s="35">
        <f t="shared" si="7"/>
        <v>1303.55</v>
      </c>
      <c r="BP6" s="34" t="str">
        <f>IF(BP7="","",IF(BP7="-","【-】","【"&amp;SUBSTITUTE(TEXT(BP7,"#,##0.00"),"-","△")&amp;"】"))</f>
        <v>【705.21】</v>
      </c>
      <c r="BQ6" s="35" t="str">
        <f>IF(BQ7="",NA(),BQ7)</f>
        <v>-</v>
      </c>
      <c r="BR6" s="35" t="str">
        <f t="shared" ref="BR6:BZ6" si="8">IF(BR7="",NA(),BR7)</f>
        <v>-</v>
      </c>
      <c r="BS6" s="35">
        <f t="shared" si="8"/>
        <v>59.72</v>
      </c>
      <c r="BT6" s="35">
        <f t="shared" si="8"/>
        <v>58.32</v>
      </c>
      <c r="BU6" s="35">
        <f t="shared" si="8"/>
        <v>70.53</v>
      </c>
      <c r="BV6" s="35" t="str">
        <f t="shared" si="8"/>
        <v>-</v>
      </c>
      <c r="BW6" s="35" t="str">
        <f t="shared" si="8"/>
        <v>-</v>
      </c>
      <c r="BX6" s="35">
        <f t="shared" si="8"/>
        <v>83.31</v>
      </c>
      <c r="BY6" s="35">
        <f t="shared" si="8"/>
        <v>76.319999999999993</v>
      </c>
      <c r="BZ6" s="35">
        <f t="shared" si="8"/>
        <v>78.510000000000005</v>
      </c>
      <c r="CA6" s="34" t="str">
        <f>IF(CA7="","",IF(CA7="-","【-】","【"&amp;SUBSTITUTE(TEXT(CA7,"#,##0.00"),"-","△")&amp;"】"))</f>
        <v>【98.96】</v>
      </c>
      <c r="CB6" s="35" t="str">
        <f>IF(CB7="",NA(),CB7)</f>
        <v>-</v>
      </c>
      <c r="CC6" s="35" t="str">
        <f t="shared" ref="CC6:CK6" si="9">IF(CC7="",NA(),CC7)</f>
        <v>-</v>
      </c>
      <c r="CD6" s="35">
        <f t="shared" si="9"/>
        <v>178.96</v>
      </c>
      <c r="CE6" s="35">
        <f t="shared" si="9"/>
        <v>183.06</v>
      </c>
      <c r="CF6" s="35">
        <f t="shared" si="9"/>
        <v>150</v>
      </c>
      <c r="CG6" s="35" t="str">
        <f t="shared" si="9"/>
        <v>-</v>
      </c>
      <c r="CH6" s="35" t="str">
        <f t="shared" si="9"/>
        <v>-</v>
      </c>
      <c r="CI6" s="35">
        <f t="shared" si="9"/>
        <v>160.62</v>
      </c>
      <c r="CJ6" s="35">
        <f t="shared" si="9"/>
        <v>171.08</v>
      </c>
      <c r="CK6" s="35">
        <f t="shared" si="9"/>
        <v>160.44999999999999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49.98</v>
      </c>
      <c r="CU6" s="35">
        <f t="shared" si="10"/>
        <v>50.06</v>
      </c>
      <c r="CV6" s="35">
        <f t="shared" si="10"/>
        <v>46.3</v>
      </c>
      <c r="CW6" s="34" t="str">
        <f>IF(CW7="","",IF(CW7="-","【-】","【"&amp;SUBSTITUTE(TEXT(CW7,"#,##0.00"),"-","△")&amp;"】"))</f>
        <v>【59.57】</v>
      </c>
      <c r="CX6" s="35" t="str">
        <f>IF(CX7="",NA(),CX7)</f>
        <v>-</v>
      </c>
      <c r="CY6" s="35" t="str">
        <f t="shared" ref="CY6:DG6" si="11">IF(CY7="",NA(),CY7)</f>
        <v>-</v>
      </c>
      <c r="CZ6" s="35">
        <f t="shared" si="11"/>
        <v>89.37</v>
      </c>
      <c r="DA6" s="35">
        <f t="shared" si="11"/>
        <v>89.93</v>
      </c>
      <c r="DB6" s="35">
        <f t="shared" si="11"/>
        <v>91.22</v>
      </c>
      <c r="DC6" s="35" t="str">
        <f t="shared" si="11"/>
        <v>-</v>
      </c>
      <c r="DD6" s="35" t="str">
        <f t="shared" si="11"/>
        <v>-</v>
      </c>
      <c r="DE6" s="35">
        <f t="shared" si="11"/>
        <v>87.09</v>
      </c>
      <c r="DF6" s="35">
        <f t="shared" si="11"/>
        <v>85.79</v>
      </c>
      <c r="DG6" s="35">
        <f t="shared" si="11"/>
        <v>85.01</v>
      </c>
      <c r="DH6" s="34" t="str">
        <f>IF(DH7="","",IF(DH7="-","【-】","【"&amp;SUBSTITUTE(TEXT(DH7,"#,##0.00"),"-","△")&amp;"】"))</f>
        <v>【95.57】</v>
      </c>
      <c r="DI6" s="35" t="str">
        <f>IF(DI7="",NA(),DI7)</f>
        <v>-</v>
      </c>
      <c r="DJ6" s="35" t="str">
        <f t="shared" ref="DJ6:DR6" si="12">IF(DJ7="",NA(),DJ7)</f>
        <v>-</v>
      </c>
      <c r="DK6" s="35">
        <f t="shared" si="12"/>
        <v>2.72</v>
      </c>
      <c r="DL6" s="35">
        <f t="shared" si="12"/>
        <v>5.36</v>
      </c>
      <c r="DM6" s="35">
        <f t="shared" si="12"/>
        <v>7.93</v>
      </c>
      <c r="DN6" s="35" t="str">
        <f t="shared" si="12"/>
        <v>-</v>
      </c>
      <c r="DO6" s="35" t="str">
        <f t="shared" si="12"/>
        <v>-</v>
      </c>
      <c r="DP6" s="35">
        <f t="shared" si="12"/>
        <v>18.600000000000001</v>
      </c>
      <c r="DQ6" s="35">
        <f t="shared" si="12"/>
        <v>18.04</v>
      </c>
      <c r="DR6" s="35">
        <f t="shared" si="12"/>
        <v>9.0399999999999991</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【5.72】</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0.2</v>
      </c>
      <c r="EM6" s="35">
        <f t="shared" si="14"/>
        <v>0.34</v>
      </c>
      <c r="EN6" s="35">
        <f t="shared" si="14"/>
        <v>0.04</v>
      </c>
      <c r="EO6" s="34" t="str">
        <f>IF(EO7="","",IF(EO7="-","【-】","【"&amp;SUBSTITUTE(TEXT(EO7,"#,##0.00"),"-","△")&amp;"】"))</f>
        <v>【0.30】</v>
      </c>
    </row>
    <row r="7" spans="1:148" s="36" customFormat="1" x14ac:dyDescent="0.2">
      <c r="A7" s="28"/>
      <c r="B7" s="37">
        <v>2020</v>
      </c>
      <c r="C7" s="37">
        <v>222208</v>
      </c>
      <c r="D7" s="37">
        <v>46</v>
      </c>
      <c r="E7" s="37">
        <v>17</v>
      </c>
      <c r="F7" s="37">
        <v>1</v>
      </c>
      <c r="G7" s="37">
        <v>0</v>
      </c>
      <c r="H7" s="37" t="s">
        <v>96</v>
      </c>
      <c r="I7" s="37" t="s">
        <v>97</v>
      </c>
      <c r="J7" s="37" t="s">
        <v>98</v>
      </c>
      <c r="K7" s="37" t="s">
        <v>99</v>
      </c>
      <c r="L7" s="37" t="s">
        <v>100</v>
      </c>
      <c r="M7" s="37" t="s">
        <v>101</v>
      </c>
      <c r="N7" s="38" t="s">
        <v>102</v>
      </c>
      <c r="O7" s="38">
        <v>56.59</v>
      </c>
      <c r="P7" s="38">
        <v>43.9</v>
      </c>
      <c r="Q7" s="38">
        <v>91.03</v>
      </c>
      <c r="R7" s="38">
        <v>2508</v>
      </c>
      <c r="S7" s="38">
        <v>51085</v>
      </c>
      <c r="T7" s="38">
        <v>138.12</v>
      </c>
      <c r="U7" s="38">
        <v>369.86</v>
      </c>
      <c r="V7" s="38">
        <v>22290</v>
      </c>
      <c r="W7" s="38">
        <v>3.69</v>
      </c>
      <c r="X7" s="38">
        <v>6040.65</v>
      </c>
      <c r="Y7" s="38" t="s">
        <v>102</v>
      </c>
      <c r="Z7" s="38" t="s">
        <v>102</v>
      </c>
      <c r="AA7" s="38">
        <v>103.44</v>
      </c>
      <c r="AB7" s="38">
        <v>102.4</v>
      </c>
      <c r="AC7" s="38">
        <v>103.14</v>
      </c>
      <c r="AD7" s="38" t="s">
        <v>102</v>
      </c>
      <c r="AE7" s="38" t="s">
        <v>102</v>
      </c>
      <c r="AF7" s="38">
        <v>106.92</v>
      </c>
      <c r="AG7" s="38">
        <v>105.14</v>
      </c>
      <c r="AH7" s="38">
        <v>106.75</v>
      </c>
      <c r="AI7" s="38">
        <v>106.67</v>
      </c>
      <c r="AJ7" s="38" t="s">
        <v>102</v>
      </c>
      <c r="AK7" s="38" t="s">
        <v>102</v>
      </c>
      <c r="AL7" s="38">
        <v>0</v>
      </c>
      <c r="AM7" s="38">
        <v>0</v>
      </c>
      <c r="AN7" s="38">
        <v>0</v>
      </c>
      <c r="AO7" s="38" t="s">
        <v>102</v>
      </c>
      <c r="AP7" s="38" t="s">
        <v>102</v>
      </c>
      <c r="AQ7" s="38">
        <v>1.03</v>
      </c>
      <c r="AR7" s="38">
        <v>11.56</v>
      </c>
      <c r="AS7" s="38">
        <v>7.23</v>
      </c>
      <c r="AT7" s="38">
        <v>3.64</v>
      </c>
      <c r="AU7" s="38" t="s">
        <v>102</v>
      </c>
      <c r="AV7" s="38" t="s">
        <v>102</v>
      </c>
      <c r="AW7" s="38">
        <v>15.86</v>
      </c>
      <c r="AX7" s="38">
        <v>26.43</v>
      </c>
      <c r="AY7" s="38">
        <v>32.47</v>
      </c>
      <c r="AZ7" s="38" t="s">
        <v>102</v>
      </c>
      <c r="BA7" s="38" t="s">
        <v>102</v>
      </c>
      <c r="BB7" s="38">
        <v>49.02</v>
      </c>
      <c r="BC7" s="38">
        <v>54.41</v>
      </c>
      <c r="BD7" s="38">
        <v>38.76</v>
      </c>
      <c r="BE7" s="38">
        <v>67.52</v>
      </c>
      <c r="BF7" s="38" t="s">
        <v>102</v>
      </c>
      <c r="BG7" s="38" t="s">
        <v>102</v>
      </c>
      <c r="BH7" s="38">
        <v>3139.18</v>
      </c>
      <c r="BI7" s="38">
        <v>1974.98</v>
      </c>
      <c r="BJ7" s="38">
        <v>1602.13</v>
      </c>
      <c r="BK7" s="38" t="s">
        <v>102</v>
      </c>
      <c r="BL7" s="38" t="s">
        <v>102</v>
      </c>
      <c r="BM7" s="38">
        <v>948.07</v>
      </c>
      <c r="BN7" s="38">
        <v>1105.9100000000001</v>
      </c>
      <c r="BO7" s="38">
        <v>1303.55</v>
      </c>
      <c r="BP7" s="38">
        <v>705.21</v>
      </c>
      <c r="BQ7" s="38" t="s">
        <v>102</v>
      </c>
      <c r="BR7" s="38" t="s">
        <v>102</v>
      </c>
      <c r="BS7" s="38">
        <v>59.72</v>
      </c>
      <c r="BT7" s="38">
        <v>58.32</v>
      </c>
      <c r="BU7" s="38">
        <v>70.53</v>
      </c>
      <c r="BV7" s="38" t="s">
        <v>102</v>
      </c>
      <c r="BW7" s="38" t="s">
        <v>102</v>
      </c>
      <c r="BX7" s="38">
        <v>83.31</v>
      </c>
      <c r="BY7" s="38">
        <v>76.319999999999993</v>
      </c>
      <c r="BZ7" s="38">
        <v>78.510000000000005</v>
      </c>
      <c r="CA7" s="38">
        <v>98.96</v>
      </c>
      <c r="CB7" s="38" t="s">
        <v>102</v>
      </c>
      <c r="CC7" s="38" t="s">
        <v>102</v>
      </c>
      <c r="CD7" s="38">
        <v>178.96</v>
      </c>
      <c r="CE7" s="38">
        <v>183.06</v>
      </c>
      <c r="CF7" s="38">
        <v>150</v>
      </c>
      <c r="CG7" s="38" t="s">
        <v>102</v>
      </c>
      <c r="CH7" s="38" t="s">
        <v>102</v>
      </c>
      <c r="CI7" s="38">
        <v>160.62</v>
      </c>
      <c r="CJ7" s="38">
        <v>171.08</v>
      </c>
      <c r="CK7" s="38">
        <v>160.44999999999999</v>
      </c>
      <c r="CL7" s="38">
        <v>134.52000000000001</v>
      </c>
      <c r="CM7" s="38" t="s">
        <v>102</v>
      </c>
      <c r="CN7" s="38" t="s">
        <v>102</v>
      </c>
      <c r="CO7" s="38" t="s">
        <v>102</v>
      </c>
      <c r="CP7" s="38" t="s">
        <v>102</v>
      </c>
      <c r="CQ7" s="38" t="s">
        <v>102</v>
      </c>
      <c r="CR7" s="38" t="s">
        <v>102</v>
      </c>
      <c r="CS7" s="38" t="s">
        <v>102</v>
      </c>
      <c r="CT7" s="38">
        <v>49.98</v>
      </c>
      <c r="CU7" s="38">
        <v>50.06</v>
      </c>
      <c r="CV7" s="38">
        <v>46.3</v>
      </c>
      <c r="CW7" s="38">
        <v>59.57</v>
      </c>
      <c r="CX7" s="38" t="s">
        <v>102</v>
      </c>
      <c r="CY7" s="38" t="s">
        <v>102</v>
      </c>
      <c r="CZ7" s="38">
        <v>89.37</v>
      </c>
      <c r="DA7" s="38">
        <v>89.93</v>
      </c>
      <c r="DB7" s="38">
        <v>91.22</v>
      </c>
      <c r="DC7" s="38" t="s">
        <v>102</v>
      </c>
      <c r="DD7" s="38" t="s">
        <v>102</v>
      </c>
      <c r="DE7" s="38">
        <v>87.09</v>
      </c>
      <c r="DF7" s="38">
        <v>85.79</v>
      </c>
      <c r="DG7" s="38">
        <v>85.01</v>
      </c>
      <c r="DH7" s="38">
        <v>95.57</v>
      </c>
      <c r="DI7" s="38" t="s">
        <v>102</v>
      </c>
      <c r="DJ7" s="38" t="s">
        <v>102</v>
      </c>
      <c r="DK7" s="38">
        <v>2.72</v>
      </c>
      <c r="DL7" s="38">
        <v>5.36</v>
      </c>
      <c r="DM7" s="38">
        <v>7.93</v>
      </c>
      <c r="DN7" s="38" t="s">
        <v>102</v>
      </c>
      <c r="DO7" s="38" t="s">
        <v>102</v>
      </c>
      <c r="DP7" s="38">
        <v>18.600000000000001</v>
      </c>
      <c r="DQ7" s="38">
        <v>18.04</v>
      </c>
      <c r="DR7" s="38">
        <v>9.0399999999999991</v>
      </c>
      <c r="DS7" s="38">
        <v>36.520000000000003</v>
      </c>
      <c r="DT7" s="38" t="s">
        <v>102</v>
      </c>
      <c r="DU7" s="38" t="s">
        <v>102</v>
      </c>
      <c r="DV7" s="38">
        <v>0</v>
      </c>
      <c r="DW7" s="38">
        <v>0</v>
      </c>
      <c r="DX7" s="38">
        <v>0</v>
      </c>
      <c r="DY7" s="38" t="s">
        <v>102</v>
      </c>
      <c r="DZ7" s="38" t="s">
        <v>102</v>
      </c>
      <c r="EA7" s="38">
        <v>0</v>
      </c>
      <c r="EB7" s="38">
        <v>0</v>
      </c>
      <c r="EC7" s="38">
        <v>0</v>
      </c>
      <c r="ED7" s="38">
        <v>5.72</v>
      </c>
      <c r="EE7" s="38" t="s">
        <v>102</v>
      </c>
      <c r="EF7" s="38" t="s">
        <v>102</v>
      </c>
      <c r="EG7" s="38">
        <v>0</v>
      </c>
      <c r="EH7" s="38">
        <v>0</v>
      </c>
      <c r="EI7" s="38">
        <v>0</v>
      </c>
      <c r="EJ7" s="38" t="s">
        <v>102</v>
      </c>
      <c r="EK7" s="38" t="s">
        <v>102</v>
      </c>
      <c r="EL7" s="38">
        <v>0.2</v>
      </c>
      <c r="EM7" s="38">
        <v>0.34</v>
      </c>
      <c r="EN7" s="38">
        <v>0.04</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鎌野　秀格</cp:lastModifiedBy>
  <cp:lastPrinted>2022-01-07T04:54:45Z</cp:lastPrinted>
  <dcterms:created xsi:type="dcterms:W3CDTF">2021-12-03T07:13:34Z</dcterms:created>
  <dcterms:modified xsi:type="dcterms:W3CDTF">2022-01-18T06:16:01Z</dcterms:modified>
  <cp:category/>
</cp:coreProperties>
</file>