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et+mnkkw3mPDHB4Y3/vkZxkjTk+39VqHE1/q7lZHXNHTr+aYJKwIEPGNq8vaTD1NB1+ABmAkGjBqWL+IUrgUQ==" workbookSaltValue="qPPRUoQbb6GiimWhjNDzag==" workbookSpinCount="100000"/>
  <bookViews>
    <workbookView xWindow="-31816" yWindow="6045" windowWidth="29040" windowHeight="1584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<sst xmlns="http://schemas.openxmlformats.org/spreadsheetml/2006/main" xmlns:r="http://schemas.openxmlformats.org/officeDocument/2006/relationships" count="115" uniqueCount="115">
  <si>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</si>
  <si>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</si>
  <si>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</si>
  <si>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</si>
  <si>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</si>
  <si>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</si>
  <si>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</si>
  <si>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</si>
  <si>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</si>
  <si>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</si>
  <si>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</si>
  <si>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</si>
  <si>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</si>
  <si>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</si>
  <si>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</si>
  <si>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</si>
  <si>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</si>
  <si>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</si>
  <si>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</si>
  <si>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</si>
  <si>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</si>
  <si>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</si>
  <si>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</si>
  <si>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</si>
  <si>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</si>
  <si>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</si>
  <si>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</si>
  <si>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</si>
  <si>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</si>
  <si>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</si>
  <si>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</si>
  <si>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</si>
  <si>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</si>
  <si>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</si>
  <si>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</si>
  <si>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</si>
  <si>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</si>
  <si>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</si>
  <si>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</si>
  <si>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</si>
  <si>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</si>
  <si>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</si>
  <si>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</si>
  <si>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</si>
  <si>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</si>
  <si>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</si>
  <si>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</si>
  <si>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</si>
  <si>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</si>
  <si>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</si>
  <si>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</si>
  <si>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</si>
  <si>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</si>
  <si>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</si>
  <si>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</si>
  <si>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</si>
  <si>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</si>
  <si>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</si>
  <si>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</si>
  <si>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</si>
  <si>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</si>
  <si>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</si>
  <si>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</si>
  <si>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</si>
  <si>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</si>
  <si>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</si>
  <si>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</si>
  <si>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</si>
  <si>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</si>
  <si>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</si>
  <si>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</si>
  <si>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</si>
  <si>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</si>
  <si>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</si>
  <si>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</si>
  <si>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</si>
  <si>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</si>
  <si>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</si>
  <si>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</si>
  <si>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</si>
  <si>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</si>
  <si>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</si>
  <si>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</si>
  <si>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</si>
  <si>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</si>
  <si>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</si>
  <si>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</si>
  <si>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</si>
  <si>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</si>
  <si>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</si>
  <si>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</si>
  <si>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</si>
  <si>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</si>
  <si>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</si>
  <si>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</si>
  <si>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</si>
  <si>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袋井市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</si>
  <si>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</si>
  <si>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</si>
  <si>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</si>
  <si>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</si>
  <si>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</si>
  <si>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</si>
  <si>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</si>
  <si>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</si>
  <si>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</si>
  <si>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</si>
  <si>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</si>
  <si>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</si>
  <si>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</si>
  <si>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</si>
  <si>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</si>
  <si>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事業整備率が低く、使用料収入で賄うべき汚水処理費（公費負担分を除く）を一般会計からの繰入金に依存する状況が続いている。令和４年４月から使用料を改定するが、コスト管理をする必要がある。
今後は事業整備を進めるとともに、経営戦略に基づく事業運営を行い、経営健全化を図る。
また、使用料改定は、計画的に見直しを行っていく。</t>
  </si>
  <si>
    <t>①有形固定資産減価償却率は、平成になってから事業を開始しており、年数が浅いことから、類似団体や全国平均と比べ低い値となっているが、将来の施設の改築等を推測することが重要である。
②③老朽化による管渠更生は実施済みであり、現在は更新対象となる管渠はないが、今後はストックマネジメント計画を見直し、計画的に管渠の更新を進める。
なお、③管渠改善率は、修繕・改良・更新がないところ、実施延長の数値に記載していたため、改善率の当該値に数値が表記されました。
Ｒ２年度値は、「0.00」です。</t>
    <rPh sb="167" eb="169">
      <t>カンキョ</t>
    </rPh>
    <rPh sb="169" eb="171">
      <t>カイゼン</t>
    </rPh>
    <rPh sb="171" eb="172">
      <t>リツ</t>
    </rPh>
    <rPh sb="174" eb="176">
      <t>シュウゼン</t>
    </rPh>
    <rPh sb="177" eb="179">
      <t>カイリョウ</t>
    </rPh>
    <rPh sb="180" eb="182">
      <t>コウシン</t>
    </rPh>
    <rPh sb="189" eb="191">
      <t>ジッシ</t>
    </rPh>
    <rPh sb="191" eb="193">
      <t>エンチョウ</t>
    </rPh>
    <rPh sb="194" eb="196">
      <t>スウチ</t>
    </rPh>
    <rPh sb="197" eb="199">
      <t>キサイ</t>
    </rPh>
    <rPh sb="206" eb="208">
      <t>カイゼン</t>
    </rPh>
    <rPh sb="208" eb="209">
      <t>リツ</t>
    </rPh>
    <rPh sb="210" eb="212">
      <t>トウガイ</t>
    </rPh>
    <rPh sb="212" eb="213">
      <t>チ</t>
    </rPh>
    <rPh sb="214" eb="216">
      <t>スウチ</t>
    </rPh>
    <rPh sb="217" eb="219">
      <t>ヒョウキ</t>
    </rPh>
    <rPh sb="228" eb="230">
      <t>ネンド</t>
    </rPh>
    <rPh sb="230" eb="231">
      <t>チ</t>
    </rPh>
    <phoneticPr fontId="1"/>
  </si>
  <si>
    <r>
      <t>※令和２年度から法適用に移行したことにより、一部指標については、比較できない項目がある。
①経常収支比率は、99.91％となっているが、経常利益のうち約42％が、一般会計繰入金であり、使用料収入の不足分を賄っている状況にある。このため、使用料改定による改善を図る必要があるが、令和３年度４月からの使用料改定を予定していたが、新型コロナウイルス感染拡大による市民生活の影響により見送り、令和４年４月から改定することになった。
②累積欠損比率は、未処理欠損金はないが、利益を上げられる企業体質ではない。
③流動比率は、整備開始当初からの企業債残高が多額であり、企業債償還金が流動負債の約58％を占めており、比率を下げている。
④企業債残高対事業規模比率は、類似団体と比べ低いが、整備開始当初からの企業債残高が多額であり、面整備と施設整備を進めていることから、今後も企業債残高は、高い推移を見込む。また、計画の定期的な見直しにより、今後も適切な投資と計画的な更新を行う必要がある。
⑤経費回収率は、類似団体や全国平均と比較して、低い水準であり、</t>
    </r>
    <r>
      <rPr>
        <sz val="9"/>
        <color auto="1"/>
        <rFont val="ＭＳ ゴシック"/>
      </rPr>
      <t xml:space="preserve">使用料収入の不足分を一般会計繰入金で賄っているが、令和４年度からの使用料改定による使用料収入の増加を要因とする経費回収率向上が見込まれる。また、使用料を定期的に見直し、経営状況や社会情勢を踏まえながら改善を図っていく。
⑥汚水処理原価は、ここ数年、ほぼ横ばいで推移しているが、管渠整備に伴う有収水量の増加により維持管理費の増加が見込まれることから、効率的かつ計画的な維持管理を実施していく必要がある。
⑦平成30年度より公共下水道に接続する特定環境保全公共下水道の現在処理能力を、公共下水道へ合算することとなったため、0％となっている。
⑧水洗化率は、戸別訪問や工事前説明会等における接続推進活動により水洗化人口は増加しているが、下水道整備による区域内人口も増加しているため、伸び率は横ばいである。
</t>
    </r>
  </si>
</sst>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9"/>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10.08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0.39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42.4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91.05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84.19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105.78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21.36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63.96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49.62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44.24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1164.6099999999999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1258.43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66.83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73.36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224.88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【61.55】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【45.34】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【1,260.21】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1676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【215.41】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【23.60】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H4" workbookViewId="0">
      <selection activeCell="BL16" sqref="BL16:BZ44"/>
    </sheetView>
  </sheetViews>
  <sheetFormatPr defaultColWidth="2.6328125" defaultRowHeight="13.5"/>
  <cols>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袋井市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14</v>
      </c>
      <c r="J7" s="5"/>
      <c r="K7" s="5"/>
      <c r="L7" s="5"/>
      <c r="M7" s="5"/>
      <c r="N7" s="5"/>
      <c r="O7" s="5"/>
      <c r="P7" s="5" t="s">
        <v>6</v>
      </c>
      <c r="Q7" s="5"/>
      <c r="R7" s="5"/>
      <c r="S7" s="5"/>
      <c r="T7" s="5"/>
      <c r="U7" s="5"/>
      <c r="V7" s="5"/>
      <c r="W7" s="5" t="s">
        <v>16</v>
      </c>
      <c r="X7" s="5"/>
      <c r="Y7" s="5"/>
      <c r="Z7" s="5"/>
      <c r="AA7" s="5"/>
      <c r="AB7" s="5"/>
      <c r="AC7" s="5"/>
      <c r="AD7" s="5" t="s">
        <v>5</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7" t="s">
        <v>19</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88286</v>
      </c>
      <c r="AM8" s="22"/>
      <c r="AN8" s="22"/>
      <c r="AO8" s="22"/>
      <c r="AP8" s="22"/>
      <c r="AQ8" s="22"/>
      <c r="AR8" s="22"/>
      <c r="AS8" s="22"/>
      <c r="AT8" s="7">
        <f>データ!T6</f>
        <v>108.33</v>
      </c>
      <c r="AU8" s="7"/>
      <c r="AV8" s="7"/>
      <c r="AW8" s="7"/>
      <c r="AX8" s="7"/>
      <c r="AY8" s="7"/>
      <c r="AZ8" s="7"/>
      <c r="BA8" s="7"/>
      <c r="BB8" s="7">
        <f>データ!U6</f>
        <v>814.97</v>
      </c>
      <c r="BC8" s="7"/>
      <c r="BD8" s="7"/>
      <c r="BE8" s="7"/>
      <c r="BF8" s="7"/>
      <c r="BG8" s="7"/>
      <c r="BH8" s="7"/>
      <c r="BI8" s="7"/>
      <c r="BJ8" s="3"/>
      <c r="BK8" s="3"/>
      <c r="BL8" s="28" t="s">
        <v>13</v>
      </c>
      <c r="BM8" s="40"/>
      <c r="BN8" s="49" t="s">
        <v>21</v>
      </c>
      <c r="BO8" s="52"/>
      <c r="BP8" s="52"/>
      <c r="BQ8" s="52"/>
      <c r="BR8" s="52"/>
      <c r="BS8" s="52"/>
      <c r="BT8" s="52"/>
      <c r="BU8" s="52"/>
      <c r="BV8" s="52"/>
      <c r="BW8" s="52"/>
      <c r="BX8" s="52"/>
      <c r="BY8" s="56"/>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9" t="s">
        <v>35</v>
      </c>
      <c r="BM9" s="41"/>
      <c r="BN9" s="50" t="s">
        <v>37</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54.15</v>
      </c>
      <c r="J10" s="7"/>
      <c r="K10" s="7"/>
      <c r="L10" s="7"/>
      <c r="M10" s="7"/>
      <c r="N10" s="7"/>
      <c r="O10" s="7"/>
      <c r="P10" s="7">
        <f>データ!P6</f>
        <v>5.93</v>
      </c>
      <c r="Q10" s="7"/>
      <c r="R10" s="7"/>
      <c r="S10" s="7"/>
      <c r="T10" s="7"/>
      <c r="U10" s="7"/>
      <c r="V10" s="7"/>
      <c r="W10" s="7">
        <f>データ!Q6</f>
        <v>112.92</v>
      </c>
      <c r="X10" s="7"/>
      <c r="Y10" s="7"/>
      <c r="Z10" s="7"/>
      <c r="AA10" s="7"/>
      <c r="AB10" s="7"/>
      <c r="AC10" s="7"/>
      <c r="AD10" s="22">
        <f>データ!R6</f>
        <v>2019</v>
      </c>
      <c r="AE10" s="22"/>
      <c r="AF10" s="22"/>
      <c r="AG10" s="22"/>
      <c r="AH10" s="22"/>
      <c r="AI10" s="22"/>
      <c r="AJ10" s="22"/>
      <c r="AK10" s="2"/>
      <c r="AL10" s="22">
        <f>データ!V6</f>
        <v>5227</v>
      </c>
      <c r="AM10" s="22"/>
      <c r="AN10" s="22"/>
      <c r="AO10" s="22"/>
      <c r="AP10" s="22"/>
      <c r="AQ10" s="22"/>
      <c r="AR10" s="22"/>
      <c r="AS10" s="22"/>
      <c r="AT10" s="7">
        <f>データ!W6</f>
        <v>1.98</v>
      </c>
      <c r="AU10" s="7"/>
      <c r="AV10" s="7"/>
      <c r="AW10" s="7"/>
      <c r="AX10" s="7"/>
      <c r="AY10" s="7"/>
      <c r="AZ10" s="7"/>
      <c r="BA10" s="7"/>
      <c r="BB10" s="7">
        <f>データ!X6</f>
        <v>2639.9</v>
      </c>
      <c r="BC10" s="7"/>
      <c r="BD10" s="7"/>
      <c r="BE10" s="7"/>
      <c r="BF10" s="7"/>
      <c r="BG10" s="7"/>
      <c r="BH10" s="7"/>
      <c r="BI10" s="7"/>
      <c r="BJ10" s="2"/>
      <c r="BK10" s="2"/>
      <c r="BL10" s="30" t="s">
        <v>38</v>
      </c>
      <c r="BM10" s="42"/>
      <c r="BN10" s="51" t="s">
        <v>39</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113</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112</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42</v>
      </c>
    </row>
    <row r="84" spans="1:78" hidden="1">
      <c r="B84" s="12" t="s">
        <v>43</v>
      </c>
      <c r="C84" s="12"/>
      <c r="D84" s="12"/>
      <c r="E84" s="12" t="s">
        <v>45</v>
      </c>
      <c r="F84" s="12" t="s">
        <v>46</v>
      </c>
      <c r="G84" s="12" t="s">
        <v>47</v>
      </c>
      <c r="H84" s="12" t="s">
        <v>0</v>
      </c>
      <c r="I84" s="12" t="s">
        <v>8</v>
      </c>
      <c r="J84" s="12" t="s">
        <v>48</v>
      </c>
      <c r="K84" s="12" t="s">
        <v>49</v>
      </c>
      <c r="L84" s="12" t="s">
        <v>33</v>
      </c>
      <c r="M84" s="12" t="s">
        <v>36</v>
      </c>
      <c r="N84" s="12" t="s">
        <v>51</v>
      </c>
      <c r="O84" s="12" t="s">
        <v>53</v>
      </c>
    </row>
    <row r="85" spans="1:78" hidden="1">
      <c r="B85" s="12"/>
      <c r="C85" s="12"/>
      <c r="D85" s="12"/>
      <c r="E85" s="12" t="str">
        <f>データ!AI6</f>
        <v>【104.83】</v>
      </c>
      <c r="F85" s="12" t="str">
        <f>データ!AT6</f>
        <v>【61.55】</v>
      </c>
      <c r="G85" s="12" t="str">
        <f>データ!BE6</f>
        <v>【45.34】</v>
      </c>
      <c r="H85" s="12" t="str">
        <f>データ!BP6</f>
        <v>【1,260.21】</v>
      </c>
      <c r="I85" s="12" t="str">
        <f>データ!CA6</f>
        <v>【75.29】</v>
      </c>
      <c r="J85" s="12" t="str">
        <f>データ!CL6</f>
        <v>【215.41】</v>
      </c>
      <c r="K85" s="12" t="str">
        <f>データ!CW6</f>
        <v>【42.90】</v>
      </c>
      <c r="L85" s="12" t="str">
        <f>データ!DH6</f>
        <v>【84.75】</v>
      </c>
      <c r="M85" s="12" t="str">
        <f>データ!DS6</f>
        <v>【23.60】</v>
      </c>
      <c r="N85" s="12" t="str">
        <f>データ!ED6</f>
        <v>【0.01】</v>
      </c>
      <c r="O85" s="12" t="str">
        <f>データ!EO6</f>
        <v>【0.30】</v>
      </c>
    </row>
  </sheetData>
  <sheetProtection algorithmName="SHA-512" hashValue="K5553bM9ZWZWJMx76bmDVvdB5t4fyqY2HTmXa/nZ7skGSHutKbW7AGZAGvZzgpQz5CZs51Dpcx51FqnF0JfaEg==" saltValue="qqsuOBRjPJ1WCXtByiHb6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
  <cols>
    <col min="2" max="144" width="11.90625" customWidth="1"/>
  </cols>
  <sheetData>
    <row r="1" spans="1:148">
      <c r="A1" t="s">
        <v>54</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8">
      <c r="A2" s="66" t="s">
        <v>55</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20</v>
      </c>
      <c r="B3" s="68" t="s">
        <v>32</v>
      </c>
      <c r="C3" s="68" t="s">
        <v>57</v>
      </c>
      <c r="D3" s="68" t="s">
        <v>58</v>
      </c>
      <c r="E3" s="68" t="s">
        <v>4</v>
      </c>
      <c r="F3" s="68" t="s">
        <v>3</v>
      </c>
      <c r="G3" s="68" t="s">
        <v>25</v>
      </c>
      <c r="H3" s="75" t="s">
        <v>59</v>
      </c>
      <c r="I3" s="78"/>
      <c r="J3" s="78"/>
      <c r="K3" s="78"/>
      <c r="L3" s="78"/>
      <c r="M3" s="78"/>
      <c r="N3" s="78"/>
      <c r="O3" s="78"/>
      <c r="P3" s="78"/>
      <c r="Q3" s="78"/>
      <c r="R3" s="78"/>
      <c r="S3" s="78"/>
      <c r="T3" s="78"/>
      <c r="U3" s="78"/>
      <c r="V3" s="78"/>
      <c r="W3" s="78"/>
      <c r="X3" s="83"/>
      <c r="Y3" s="86" t="s">
        <v>52</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10</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c r="A4" s="66" t="s">
        <v>60</v>
      </c>
      <c r="B4" s="69"/>
      <c r="C4" s="69"/>
      <c r="D4" s="69"/>
      <c r="E4" s="69"/>
      <c r="F4" s="69"/>
      <c r="G4" s="69"/>
      <c r="H4" s="76"/>
      <c r="I4" s="79"/>
      <c r="J4" s="79"/>
      <c r="K4" s="79"/>
      <c r="L4" s="79"/>
      <c r="M4" s="79"/>
      <c r="N4" s="79"/>
      <c r="O4" s="79"/>
      <c r="P4" s="79"/>
      <c r="Q4" s="79"/>
      <c r="R4" s="79"/>
      <c r="S4" s="79"/>
      <c r="T4" s="79"/>
      <c r="U4" s="79"/>
      <c r="V4" s="79"/>
      <c r="W4" s="79"/>
      <c r="X4" s="84"/>
      <c r="Y4" s="87" t="s">
        <v>50</v>
      </c>
      <c r="Z4" s="87"/>
      <c r="AA4" s="87"/>
      <c r="AB4" s="87"/>
      <c r="AC4" s="87"/>
      <c r="AD4" s="87"/>
      <c r="AE4" s="87"/>
      <c r="AF4" s="87"/>
      <c r="AG4" s="87"/>
      <c r="AH4" s="87"/>
      <c r="AI4" s="87"/>
      <c r="AJ4" s="87" t="s">
        <v>44</v>
      </c>
      <c r="AK4" s="87"/>
      <c r="AL4" s="87"/>
      <c r="AM4" s="87"/>
      <c r="AN4" s="87"/>
      <c r="AO4" s="87"/>
      <c r="AP4" s="87"/>
      <c r="AQ4" s="87"/>
      <c r="AR4" s="87"/>
      <c r="AS4" s="87"/>
      <c r="AT4" s="87"/>
      <c r="AU4" s="87" t="s">
        <v>28</v>
      </c>
      <c r="AV4" s="87"/>
      <c r="AW4" s="87"/>
      <c r="AX4" s="87"/>
      <c r="AY4" s="87"/>
      <c r="AZ4" s="87"/>
      <c r="BA4" s="87"/>
      <c r="BB4" s="87"/>
      <c r="BC4" s="87"/>
      <c r="BD4" s="87"/>
      <c r="BE4" s="87"/>
      <c r="BF4" s="87" t="s">
        <v>62</v>
      </c>
      <c r="BG4" s="87"/>
      <c r="BH4" s="87"/>
      <c r="BI4" s="87"/>
      <c r="BJ4" s="87"/>
      <c r="BK4" s="87"/>
      <c r="BL4" s="87"/>
      <c r="BM4" s="87"/>
      <c r="BN4" s="87"/>
      <c r="BO4" s="87"/>
      <c r="BP4" s="87"/>
      <c r="BQ4" s="87" t="s">
        <v>15</v>
      </c>
      <c r="BR4" s="87"/>
      <c r="BS4" s="87"/>
      <c r="BT4" s="87"/>
      <c r="BU4" s="87"/>
      <c r="BV4" s="87"/>
      <c r="BW4" s="87"/>
      <c r="BX4" s="87"/>
      <c r="BY4" s="87"/>
      <c r="BZ4" s="87"/>
      <c r="CA4" s="87"/>
      <c r="CB4" s="87" t="s">
        <v>61</v>
      </c>
      <c r="CC4" s="87"/>
      <c r="CD4" s="87"/>
      <c r="CE4" s="87"/>
      <c r="CF4" s="87"/>
      <c r="CG4" s="87"/>
      <c r="CH4" s="87"/>
      <c r="CI4" s="87"/>
      <c r="CJ4" s="87"/>
      <c r="CK4" s="87"/>
      <c r="CL4" s="87"/>
      <c r="CM4" s="87" t="s">
        <v>64</v>
      </c>
      <c r="CN4" s="87"/>
      <c r="CO4" s="87"/>
      <c r="CP4" s="87"/>
      <c r="CQ4" s="87"/>
      <c r="CR4" s="87"/>
      <c r="CS4" s="87"/>
      <c r="CT4" s="87"/>
      <c r="CU4" s="87"/>
      <c r="CV4" s="87"/>
      <c r="CW4" s="87"/>
      <c r="CX4" s="87" t="s">
        <v>65</v>
      </c>
      <c r="CY4" s="87"/>
      <c r="CZ4" s="87"/>
      <c r="DA4" s="87"/>
      <c r="DB4" s="87"/>
      <c r="DC4" s="87"/>
      <c r="DD4" s="87"/>
      <c r="DE4" s="87"/>
      <c r="DF4" s="87"/>
      <c r="DG4" s="87"/>
      <c r="DH4" s="87"/>
      <c r="DI4" s="87" t="s">
        <v>66</v>
      </c>
      <c r="DJ4" s="87"/>
      <c r="DK4" s="87"/>
      <c r="DL4" s="87"/>
      <c r="DM4" s="87"/>
      <c r="DN4" s="87"/>
      <c r="DO4" s="87"/>
      <c r="DP4" s="87"/>
      <c r="DQ4" s="87"/>
      <c r="DR4" s="87"/>
      <c r="DS4" s="87"/>
      <c r="DT4" s="87" t="s">
        <v>67</v>
      </c>
      <c r="DU4" s="87"/>
      <c r="DV4" s="87"/>
      <c r="DW4" s="87"/>
      <c r="DX4" s="87"/>
      <c r="DY4" s="87"/>
      <c r="DZ4" s="87"/>
      <c r="EA4" s="87"/>
      <c r="EB4" s="87"/>
      <c r="EC4" s="87"/>
      <c r="ED4" s="87"/>
      <c r="EE4" s="87" t="s">
        <v>68</v>
      </c>
      <c r="EF4" s="87"/>
      <c r="EG4" s="87"/>
      <c r="EH4" s="87"/>
      <c r="EI4" s="87"/>
      <c r="EJ4" s="87"/>
      <c r="EK4" s="87"/>
      <c r="EL4" s="87"/>
      <c r="EM4" s="87"/>
      <c r="EN4" s="87"/>
      <c r="EO4" s="87"/>
    </row>
    <row r="5" spans="1:148">
      <c r="A5" s="66" t="s">
        <v>69</v>
      </c>
      <c r="B5" s="70"/>
      <c r="C5" s="70"/>
      <c r="D5" s="70"/>
      <c r="E5" s="70"/>
      <c r="F5" s="70"/>
      <c r="G5" s="70"/>
      <c r="H5" s="77" t="s">
        <v>56</v>
      </c>
      <c r="I5" s="77" t="s">
        <v>70</v>
      </c>
      <c r="J5" s="77" t="s">
        <v>71</v>
      </c>
      <c r="K5" s="77" t="s">
        <v>72</v>
      </c>
      <c r="L5" s="77" t="s">
        <v>73</v>
      </c>
      <c r="M5" s="77" t="s">
        <v>5</v>
      </c>
      <c r="N5" s="77" t="s">
        <v>74</v>
      </c>
      <c r="O5" s="77" t="s">
        <v>75</v>
      </c>
      <c r="P5" s="77" t="s">
        <v>76</v>
      </c>
      <c r="Q5" s="77" t="s">
        <v>77</v>
      </c>
      <c r="R5" s="77" t="s">
        <v>78</v>
      </c>
      <c r="S5" s="77" t="s">
        <v>79</v>
      </c>
      <c r="T5" s="77" t="s">
        <v>80</v>
      </c>
      <c r="U5" s="77" t="s">
        <v>63</v>
      </c>
      <c r="V5" s="77" t="s">
        <v>81</v>
      </c>
      <c r="W5" s="77" t="s">
        <v>82</v>
      </c>
      <c r="X5" s="77" t="s">
        <v>83</v>
      </c>
      <c r="Y5" s="77" t="s">
        <v>84</v>
      </c>
      <c r="Z5" s="77" t="s">
        <v>85</v>
      </c>
      <c r="AA5" s="77" t="s">
        <v>86</v>
      </c>
      <c r="AB5" s="77" t="s">
        <v>87</v>
      </c>
      <c r="AC5" s="77" t="s">
        <v>88</v>
      </c>
      <c r="AD5" s="77" t="s">
        <v>90</v>
      </c>
      <c r="AE5" s="77" t="s">
        <v>91</v>
      </c>
      <c r="AF5" s="77" t="s">
        <v>92</v>
      </c>
      <c r="AG5" s="77" t="s">
        <v>93</v>
      </c>
      <c r="AH5" s="77" t="s">
        <v>94</v>
      </c>
      <c r="AI5" s="77" t="s">
        <v>43</v>
      </c>
      <c r="AJ5" s="77" t="s">
        <v>84</v>
      </c>
      <c r="AK5" s="77" t="s">
        <v>85</v>
      </c>
      <c r="AL5" s="77" t="s">
        <v>86</v>
      </c>
      <c r="AM5" s="77" t="s">
        <v>87</v>
      </c>
      <c r="AN5" s="77" t="s">
        <v>88</v>
      </c>
      <c r="AO5" s="77" t="s">
        <v>90</v>
      </c>
      <c r="AP5" s="77" t="s">
        <v>91</v>
      </c>
      <c r="AQ5" s="77" t="s">
        <v>92</v>
      </c>
      <c r="AR5" s="77" t="s">
        <v>93</v>
      </c>
      <c r="AS5" s="77" t="s">
        <v>94</v>
      </c>
      <c r="AT5" s="77" t="s">
        <v>89</v>
      </c>
      <c r="AU5" s="77" t="s">
        <v>84</v>
      </c>
      <c r="AV5" s="77" t="s">
        <v>85</v>
      </c>
      <c r="AW5" s="77" t="s">
        <v>86</v>
      </c>
      <c r="AX5" s="77" t="s">
        <v>87</v>
      </c>
      <c r="AY5" s="77" t="s">
        <v>88</v>
      </c>
      <c r="AZ5" s="77" t="s">
        <v>90</v>
      </c>
      <c r="BA5" s="77" t="s">
        <v>91</v>
      </c>
      <c r="BB5" s="77" t="s">
        <v>92</v>
      </c>
      <c r="BC5" s="77" t="s">
        <v>93</v>
      </c>
      <c r="BD5" s="77" t="s">
        <v>94</v>
      </c>
      <c r="BE5" s="77" t="s">
        <v>89</v>
      </c>
      <c r="BF5" s="77" t="s">
        <v>84</v>
      </c>
      <c r="BG5" s="77" t="s">
        <v>85</v>
      </c>
      <c r="BH5" s="77" t="s">
        <v>86</v>
      </c>
      <c r="BI5" s="77" t="s">
        <v>87</v>
      </c>
      <c r="BJ5" s="77" t="s">
        <v>88</v>
      </c>
      <c r="BK5" s="77" t="s">
        <v>90</v>
      </c>
      <c r="BL5" s="77" t="s">
        <v>91</v>
      </c>
      <c r="BM5" s="77" t="s">
        <v>92</v>
      </c>
      <c r="BN5" s="77" t="s">
        <v>93</v>
      </c>
      <c r="BO5" s="77" t="s">
        <v>94</v>
      </c>
      <c r="BP5" s="77" t="s">
        <v>89</v>
      </c>
      <c r="BQ5" s="77" t="s">
        <v>84</v>
      </c>
      <c r="BR5" s="77" t="s">
        <v>85</v>
      </c>
      <c r="BS5" s="77" t="s">
        <v>86</v>
      </c>
      <c r="BT5" s="77" t="s">
        <v>87</v>
      </c>
      <c r="BU5" s="77" t="s">
        <v>88</v>
      </c>
      <c r="BV5" s="77" t="s">
        <v>90</v>
      </c>
      <c r="BW5" s="77" t="s">
        <v>91</v>
      </c>
      <c r="BX5" s="77" t="s">
        <v>92</v>
      </c>
      <c r="BY5" s="77" t="s">
        <v>93</v>
      </c>
      <c r="BZ5" s="77" t="s">
        <v>94</v>
      </c>
      <c r="CA5" s="77" t="s">
        <v>89</v>
      </c>
      <c r="CB5" s="77" t="s">
        <v>84</v>
      </c>
      <c r="CC5" s="77" t="s">
        <v>85</v>
      </c>
      <c r="CD5" s="77" t="s">
        <v>86</v>
      </c>
      <c r="CE5" s="77" t="s">
        <v>87</v>
      </c>
      <c r="CF5" s="77" t="s">
        <v>88</v>
      </c>
      <c r="CG5" s="77" t="s">
        <v>90</v>
      </c>
      <c r="CH5" s="77" t="s">
        <v>91</v>
      </c>
      <c r="CI5" s="77" t="s">
        <v>92</v>
      </c>
      <c r="CJ5" s="77" t="s">
        <v>93</v>
      </c>
      <c r="CK5" s="77" t="s">
        <v>94</v>
      </c>
      <c r="CL5" s="77" t="s">
        <v>89</v>
      </c>
      <c r="CM5" s="77" t="s">
        <v>84</v>
      </c>
      <c r="CN5" s="77" t="s">
        <v>85</v>
      </c>
      <c r="CO5" s="77" t="s">
        <v>86</v>
      </c>
      <c r="CP5" s="77" t="s">
        <v>87</v>
      </c>
      <c r="CQ5" s="77" t="s">
        <v>88</v>
      </c>
      <c r="CR5" s="77" t="s">
        <v>90</v>
      </c>
      <c r="CS5" s="77" t="s">
        <v>91</v>
      </c>
      <c r="CT5" s="77" t="s">
        <v>92</v>
      </c>
      <c r="CU5" s="77" t="s">
        <v>93</v>
      </c>
      <c r="CV5" s="77" t="s">
        <v>94</v>
      </c>
      <c r="CW5" s="77" t="s">
        <v>89</v>
      </c>
      <c r="CX5" s="77" t="s">
        <v>84</v>
      </c>
      <c r="CY5" s="77" t="s">
        <v>85</v>
      </c>
      <c r="CZ5" s="77" t="s">
        <v>86</v>
      </c>
      <c r="DA5" s="77" t="s">
        <v>87</v>
      </c>
      <c r="DB5" s="77" t="s">
        <v>88</v>
      </c>
      <c r="DC5" s="77" t="s">
        <v>90</v>
      </c>
      <c r="DD5" s="77" t="s">
        <v>91</v>
      </c>
      <c r="DE5" s="77" t="s">
        <v>92</v>
      </c>
      <c r="DF5" s="77" t="s">
        <v>93</v>
      </c>
      <c r="DG5" s="77" t="s">
        <v>94</v>
      </c>
      <c r="DH5" s="77" t="s">
        <v>89</v>
      </c>
      <c r="DI5" s="77" t="s">
        <v>84</v>
      </c>
      <c r="DJ5" s="77" t="s">
        <v>85</v>
      </c>
      <c r="DK5" s="77" t="s">
        <v>86</v>
      </c>
      <c r="DL5" s="77" t="s">
        <v>87</v>
      </c>
      <c r="DM5" s="77" t="s">
        <v>88</v>
      </c>
      <c r="DN5" s="77" t="s">
        <v>90</v>
      </c>
      <c r="DO5" s="77" t="s">
        <v>91</v>
      </c>
      <c r="DP5" s="77" t="s">
        <v>92</v>
      </c>
      <c r="DQ5" s="77" t="s">
        <v>93</v>
      </c>
      <c r="DR5" s="77" t="s">
        <v>94</v>
      </c>
      <c r="DS5" s="77" t="s">
        <v>89</v>
      </c>
      <c r="DT5" s="77" t="s">
        <v>84</v>
      </c>
      <c r="DU5" s="77" t="s">
        <v>85</v>
      </c>
      <c r="DV5" s="77" t="s">
        <v>86</v>
      </c>
      <c r="DW5" s="77" t="s">
        <v>87</v>
      </c>
      <c r="DX5" s="77" t="s">
        <v>88</v>
      </c>
      <c r="DY5" s="77" t="s">
        <v>90</v>
      </c>
      <c r="DZ5" s="77" t="s">
        <v>91</v>
      </c>
      <c r="EA5" s="77" t="s">
        <v>92</v>
      </c>
      <c r="EB5" s="77" t="s">
        <v>93</v>
      </c>
      <c r="EC5" s="77" t="s">
        <v>94</v>
      </c>
      <c r="ED5" s="77" t="s">
        <v>89</v>
      </c>
      <c r="EE5" s="77" t="s">
        <v>84</v>
      </c>
      <c r="EF5" s="77" t="s">
        <v>85</v>
      </c>
      <c r="EG5" s="77" t="s">
        <v>86</v>
      </c>
      <c r="EH5" s="77" t="s">
        <v>87</v>
      </c>
      <c r="EI5" s="77" t="s">
        <v>88</v>
      </c>
      <c r="EJ5" s="77" t="s">
        <v>90</v>
      </c>
      <c r="EK5" s="77" t="s">
        <v>91</v>
      </c>
      <c r="EL5" s="77" t="s">
        <v>92</v>
      </c>
      <c r="EM5" s="77" t="s">
        <v>93</v>
      </c>
      <c r="EN5" s="77" t="s">
        <v>94</v>
      </c>
      <c r="EO5" s="77" t="s">
        <v>89</v>
      </c>
    </row>
    <row r="6" spans="1:148" s="65" customFormat="1">
      <c r="A6" s="66" t="s">
        <v>95</v>
      </c>
      <c r="B6" s="71">
        <f t="shared" ref="B6:X6" si="1">B7</f>
        <v>2020</v>
      </c>
      <c r="C6" s="71">
        <f t="shared" si="1"/>
        <v>222160</v>
      </c>
      <c r="D6" s="71">
        <f t="shared" si="1"/>
        <v>46</v>
      </c>
      <c r="E6" s="71">
        <f t="shared" si="1"/>
        <v>17</v>
      </c>
      <c r="F6" s="71">
        <f t="shared" si="1"/>
        <v>4</v>
      </c>
      <c r="G6" s="71">
        <f t="shared" si="1"/>
        <v>0</v>
      </c>
      <c r="H6" s="71" t="str">
        <f t="shared" si="1"/>
        <v>静岡県　袋井市</v>
      </c>
      <c r="I6" s="71" t="str">
        <f t="shared" si="1"/>
        <v>法適用</v>
      </c>
      <c r="J6" s="71" t="str">
        <f t="shared" si="1"/>
        <v>下水道事業</v>
      </c>
      <c r="K6" s="71" t="str">
        <f t="shared" si="1"/>
        <v>特定環境保全公共下水道</v>
      </c>
      <c r="L6" s="71" t="str">
        <f t="shared" si="1"/>
        <v>D2</v>
      </c>
      <c r="M6" s="71" t="str">
        <f t="shared" si="1"/>
        <v>非設置</v>
      </c>
      <c r="N6" s="80" t="str">
        <f t="shared" si="1"/>
        <v>-</v>
      </c>
      <c r="O6" s="80">
        <f t="shared" si="1"/>
        <v>54.15</v>
      </c>
      <c r="P6" s="80">
        <f t="shared" si="1"/>
        <v>5.93</v>
      </c>
      <c r="Q6" s="80">
        <f t="shared" si="1"/>
        <v>112.92</v>
      </c>
      <c r="R6" s="80">
        <f t="shared" si="1"/>
        <v>2019</v>
      </c>
      <c r="S6" s="80">
        <f t="shared" si="1"/>
        <v>88286</v>
      </c>
      <c r="T6" s="80">
        <f t="shared" si="1"/>
        <v>108.33</v>
      </c>
      <c r="U6" s="80">
        <f t="shared" si="1"/>
        <v>814.97</v>
      </c>
      <c r="V6" s="80">
        <f t="shared" si="1"/>
        <v>5227</v>
      </c>
      <c r="W6" s="80">
        <f t="shared" si="1"/>
        <v>1.98</v>
      </c>
      <c r="X6" s="80">
        <f t="shared" si="1"/>
        <v>2639.9</v>
      </c>
      <c r="Y6" s="88" t="str">
        <f t="shared" ref="Y6:AH6" si="2">IF(Y7="",NA(),Y7)</f>
        <v>-</v>
      </c>
      <c r="Z6" s="88" t="str">
        <f t="shared" si="2"/>
        <v>-</v>
      </c>
      <c r="AA6" s="88" t="str">
        <f t="shared" si="2"/>
        <v>-</v>
      </c>
      <c r="AB6" s="88" t="str">
        <f t="shared" si="2"/>
        <v>-</v>
      </c>
      <c r="AC6" s="88">
        <f t="shared" si="2"/>
        <v>99.91</v>
      </c>
      <c r="AD6" s="88" t="str">
        <f t="shared" si="2"/>
        <v>-</v>
      </c>
      <c r="AE6" s="88" t="str">
        <f t="shared" si="2"/>
        <v>-</v>
      </c>
      <c r="AF6" s="88" t="str">
        <f t="shared" si="2"/>
        <v>-</v>
      </c>
      <c r="AG6" s="88" t="str">
        <f t="shared" si="2"/>
        <v>-</v>
      </c>
      <c r="AH6" s="88">
        <f t="shared" si="2"/>
        <v>105.78</v>
      </c>
      <c r="AI6" s="80" t="str">
        <f>IF(AI7="","",IF(AI7="-","【-】","【"&amp;SUBSTITUTE(TEXT(AI7,"#,##0.00"),"-","△")&amp;"】"))</f>
        <v>【104.83】</v>
      </c>
      <c r="AJ6" s="88" t="str">
        <f t="shared" ref="AJ6:AS6" si="3">IF(AJ7="",NA(),AJ7)</f>
        <v>-</v>
      </c>
      <c r="AK6" s="88" t="str">
        <f t="shared" si="3"/>
        <v>-</v>
      </c>
      <c r="AL6" s="88" t="str">
        <f t="shared" si="3"/>
        <v>-</v>
      </c>
      <c r="AM6" s="88" t="str">
        <f t="shared" si="3"/>
        <v>-</v>
      </c>
      <c r="AN6" s="80">
        <f t="shared" si="3"/>
        <v>0</v>
      </c>
      <c r="AO6" s="88" t="str">
        <f t="shared" si="3"/>
        <v>-</v>
      </c>
      <c r="AP6" s="88" t="str">
        <f t="shared" si="3"/>
        <v>-</v>
      </c>
      <c r="AQ6" s="88" t="str">
        <f t="shared" si="3"/>
        <v>-</v>
      </c>
      <c r="AR6" s="88" t="str">
        <f t="shared" si="3"/>
        <v>-</v>
      </c>
      <c r="AS6" s="88">
        <f t="shared" si="3"/>
        <v>63.96</v>
      </c>
      <c r="AT6" s="80" t="str">
        <f>IF(AT7="","",IF(AT7="-","【-】","【"&amp;SUBSTITUTE(TEXT(AT7,"#,##0.00"),"-","△")&amp;"】"))</f>
        <v>【61.55】</v>
      </c>
      <c r="AU6" s="88" t="str">
        <f t="shared" ref="AU6:BD6" si="4">IF(AU7="",NA(),AU7)</f>
        <v>-</v>
      </c>
      <c r="AV6" s="88" t="str">
        <f t="shared" si="4"/>
        <v>-</v>
      </c>
      <c r="AW6" s="88" t="str">
        <f t="shared" si="4"/>
        <v>-</v>
      </c>
      <c r="AX6" s="88" t="str">
        <f t="shared" si="4"/>
        <v>-</v>
      </c>
      <c r="AY6" s="88">
        <f t="shared" si="4"/>
        <v>49.62</v>
      </c>
      <c r="AZ6" s="88" t="str">
        <f t="shared" si="4"/>
        <v>-</v>
      </c>
      <c r="BA6" s="88" t="str">
        <f t="shared" si="4"/>
        <v>-</v>
      </c>
      <c r="BB6" s="88" t="str">
        <f t="shared" si="4"/>
        <v>-</v>
      </c>
      <c r="BC6" s="88" t="str">
        <f t="shared" si="4"/>
        <v>-</v>
      </c>
      <c r="BD6" s="88">
        <f t="shared" si="4"/>
        <v>44.24</v>
      </c>
      <c r="BE6" s="80" t="str">
        <f>IF(BE7="","",IF(BE7="-","【-】","【"&amp;SUBSTITUTE(TEXT(BE7,"#,##0.00"),"-","△")&amp;"】"))</f>
        <v>【45.34】</v>
      </c>
      <c r="BF6" s="88" t="str">
        <f t="shared" ref="BF6:BO6" si="5">IF(BF7="",NA(),BF7)</f>
        <v>-</v>
      </c>
      <c r="BG6" s="88" t="str">
        <f t="shared" si="5"/>
        <v>-</v>
      </c>
      <c r="BH6" s="88" t="str">
        <f t="shared" si="5"/>
        <v>-</v>
      </c>
      <c r="BI6" s="88" t="str">
        <f t="shared" si="5"/>
        <v>-</v>
      </c>
      <c r="BJ6" s="88">
        <f t="shared" si="5"/>
        <v>1164.6099999999999</v>
      </c>
      <c r="BK6" s="88" t="str">
        <f t="shared" si="5"/>
        <v>-</v>
      </c>
      <c r="BL6" s="88" t="str">
        <f t="shared" si="5"/>
        <v>-</v>
      </c>
      <c r="BM6" s="88" t="str">
        <f t="shared" si="5"/>
        <v>-</v>
      </c>
      <c r="BN6" s="88" t="str">
        <f t="shared" si="5"/>
        <v>-</v>
      </c>
      <c r="BO6" s="88">
        <f t="shared" si="5"/>
        <v>1258.43</v>
      </c>
      <c r="BP6" s="80" t="str">
        <f>IF(BP7="","",IF(BP7="-","【-】","【"&amp;SUBSTITUTE(TEXT(BP7,"#,##0.00"),"-","△")&amp;"】"))</f>
        <v>【1,260.21】</v>
      </c>
      <c r="BQ6" s="88" t="str">
        <f t="shared" ref="BQ6:BZ6" si="6">IF(BQ7="",NA(),BQ7)</f>
        <v>-</v>
      </c>
      <c r="BR6" s="88" t="str">
        <f t="shared" si="6"/>
        <v>-</v>
      </c>
      <c r="BS6" s="88" t="str">
        <f t="shared" si="6"/>
        <v>-</v>
      </c>
      <c r="BT6" s="88" t="str">
        <f t="shared" si="6"/>
        <v>-</v>
      </c>
      <c r="BU6" s="88">
        <f t="shared" si="6"/>
        <v>66.83</v>
      </c>
      <c r="BV6" s="88" t="str">
        <f t="shared" si="6"/>
        <v>-</v>
      </c>
      <c r="BW6" s="88" t="str">
        <f t="shared" si="6"/>
        <v>-</v>
      </c>
      <c r="BX6" s="88" t="str">
        <f t="shared" si="6"/>
        <v>-</v>
      </c>
      <c r="BY6" s="88" t="str">
        <f t="shared" si="6"/>
        <v>-</v>
      </c>
      <c r="BZ6" s="88">
        <f t="shared" si="6"/>
        <v>73.36</v>
      </c>
      <c r="CA6" s="80" t="str">
        <f>IF(CA7="","",IF(CA7="-","【-】","【"&amp;SUBSTITUTE(TEXT(CA7,"#,##0.00"),"-","△")&amp;"】"))</f>
        <v>【75.29】</v>
      </c>
      <c r="CB6" s="88" t="str">
        <f t="shared" ref="CB6:CK6" si="7">IF(CB7="",NA(),CB7)</f>
        <v>-</v>
      </c>
      <c r="CC6" s="88" t="str">
        <f t="shared" si="7"/>
        <v>-</v>
      </c>
      <c r="CD6" s="88" t="str">
        <f t="shared" si="7"/>
        <v>-</v>
      </c>
      <c r="CE6" s="88" t="str">
        <f t="shared" si="7"/>
        <v>-</v>
      </c>
      <c r="CF6" s="88">
        <f t="shared" si="7"/>
        <v>150</v>
      </c>
      <c r="CG6" s="88" t="str">
        <f t="shared" si="7"/>
        <v>-</v>
      </c>
      <c r="CH6" s="88" t="str">
        <f t="shared" si="7"/>
        <v>-</v>
      </c>
      <c r="CI6" s="88" t="str">
        <f t="shared" si="7"/>
        <v>-</v>
      </c>
      <c r="CJ6" s="88" t="str">
        <f t="shared" si="7"/>
        <v>-</v>
      </c>
      <c r="CK6" s="88">
        <f t="shared" si="7"/>
        <v>224.88</v>
      </c>
      <c r="CL6" s="80" t="str">
        <f>IF(CL7="","",IF(CL7="-","【-】","【"&amp;SUBSTITUTE(TEXT(CL7,"#,##0.00"),"-","△")&amp;"】"))</f>
        <v>【215.41】</v>
      </c>
      <c r="CM6" s="88" t="str">
        <f t="shared" ref="CM6:CV6" si="8">IF(CM7="",NA(),CM7)</f>
        <v>-</v>
      </c>
      <c r="CN6" s="88" t="str">
        <f t="shared" si="8"/>
        <v>-</v>
      </c>
      <c r="CO6" s="88" t="str">
        <f t="shared" si="8"/>
        <v>-</v>
      </c>
      <c r="CP6" s="88" t="str">
        <f t="shared" si="8"/>
        <v>-</v>
      </c>
      <c r="CQ6" s="88" t="str">
        <f t="shared" si="8"/>
        <v>-</v>
      </c>
      <c r="CR6" s="88" t="str">
        <f t="shared" si="8"/>
        <v>-</v>
      </c>
      <c r="CS6" s="88" t="str">
        <f t="shared" si="8"/>
        <v>-</v>
      </c>
      <c r="CT6" s="88" t="str">
        <f t="shared" si="8"/>
        <v>-</v>
      </c>
      <c r="CU6" s="88" t="str">
        <f t="shared" si="8"/>
        <v>-</v>
      </c>
      <c r="CV6" s="88">
        <f t="shared" si="8"/>
        <v>42.4</v>
      </c>
      <c r="CW6" s="80" t="str">
        <f>IF(CW7="","",IF(CW7="-","【-】","【"&amp;SUBSTITUTE(TEXT(CW7,"#,##0.00"),"-","△")&amp;"】"))</f>
        <v>【42.90】</v>
      </c>
      <c r="CX6" s="88" t="str">
        <f t="shared" ref="CX6:DG6" si="9">IF(CX7="",NA(),CX7)</f>
        <v>-</v>
      </c>
      <c r="CY6" s="88" t="str">
        <f t="shared" si="9"/>
        <v>-</v>
      </c>
      <c r="CZ6" s="88" t="str">
        <f t="shared" si="9"/>
        <v>-</v>
      </c>
      <c r="DA6" s="88" t="str">
        <f t="shared" si="9"/>
        <v>-</v>
      </c>
      <c r="DB6" s="88">
        <f t="shared" si="9"/>
        <v>91.05</v>
      </c>
      <c r="DC6" s="88" t="str">
        <f t="shared" si="9"/>
        <v>-</v>
      </c>
      <c r="DD6" s="88" t="str">
        <f t="shared" si="9"/>
        <v>-</v>
      </c>
      <c r="DE6" s="88" t="str">
        <f t="shared" si="9"/>
        <v>-</v>
      </c>
      <c r="DF6" s="88" t="str">
        <f t="shared" si="9"/>
        <v>-</v>
      </c>
      <c r="DG6" s="88">
        <f t="shared" si="9"/>
        <v>84.19</v>
      </c>
      <c r="DH6" s="80" t="str">
        <f>IF(DH7="","",IF(DH7="-","【-】","【"&amp;SUBSTITUTE(TEXT(DH7,"#,##0.00"),"-","△")&amp;"】"))</f>
        <v>【84.75】</v>
      </c>
      <c r="DI6" s="88" t="str">
        <f t="shared" ref="DI6:DR6" si="10">IF(DI7="",NA(),DI7)</f>
        <v>-</v>
      </c>
      <c r="DJ6" s="88" t="str">
        <f t="shared" si="10"/>
        <v>-</v>
      </c>
      <c r="DK6" s="88" t="str">
        <f t="shared" si="10"/>
        <v>-</v>
      </c>
      <c r="DL6" s="88" t="str">
        <f t="shared" si="10"/>
        <v>-</v>
      </c>
      <c r="DM6" s="88">
        <f t="shared" si="10"/>
        <v>3.19</v>
      </c>
      <c r="DN6" s="88" t="str">
        <f t="shared" si="10"/>
        <v>-</v>
      </c>
      <c r="DO6" s="88" t="str">
        <f t="shared" si="10"/>
        <v>-</v>
      </c>
      <c r="DP6" s="88" t="str">
        <f t="shared" si="10"/>
        <v>-</v>
      </c>
      <c r="DQ6" s="88" t="str">
        <f t="shared" si="10"/>
        <v>-</v>
      </c>
      <c r="DR6" s="88">
        <f t="shared" si="10"/>
        <v>21.36</v>
      </c>
      <c r="DS6" s="80" t="str">
        <f>IF(DS7="","",IF(DS7="-","【-】","【"&amp;SUBSTITUTE(TEXT(DS7,"#,##0.00"),"-","△")&amp;"】"))</f>
        <v>【23.60】</v>
      </c>
      <c r="DT6" s="88" t="str">
        <f t="shared" ref="DT6:EC6" si="11">IF(DT7="",NA(),DT7)</f>
        <v>-</v>
      </c>
      <c r="DU6" s="88" t="str">
        <f t="shared" si="11"/>
        <v>-</v>
      </c>
      <c r="DV6" s="88" t="str">
        <f t="shared" si="11"/>
        <v>-</v>
      </c>
      <c r="DW6" s="88" t="str">
        <f t="shared" si="11"/>
        <v>-</v>
      </c>
      <c r="DX6" s="80">
        <f t="shared" si="11"/>
        <v>0</v>
      </c>
      <c r="DY6" s="88" t="str">
        <f t="shared" si="11"/>
        <v>-</v>
      </c>
      <c r="DZ6" s="88" t="str">
        <f t="shared" si="11"/>
        <v>-</v>
      </c>
      <c r="EA6" s="88" t="str">
        <f t="shared" si="11"/>
        <v>-</v>
      </c>
      <c r="EB6" s="88" t="str">
        <f t="shared" si="11"/>
        <v>-</v>
      </c>
      <c r="EC6" s="88">
        <f t="shared" si="11"/>
        <v>1.e-002</v>
      </c>
      <c r="ED6" s="80" t="str">
        <f>IF(ED7="","",IF(ED7="-","【-】","【"&amp;SUBSTITUTE(TEXT(ED7,"#,##0.00"),"-","△")&amp;"】"))</f>
        <v>【0.01】</v>
      </c>
      <c r="EE6" s="88" t="str">
        <f t="shared" ref="EE6:EN6" si="12">IF(EE7="",NA(),EE7)</f>
        <v>-</v>
      </c>
      <c r="EF6" s="88" t="str">
        <f t="shared" si="12"/>
        <v>-</v>
      </c>
      <c r="EG6" s="88" t="str">
        <f t="shared" si="12"/>
        <v>-</v>
      </c>
      <c r="EH6" s="88" t="str">
        <f t="shared" si="12"/>
        <v>-</v>
      </c>
      <c r="EI6" s="88">
        <f t="shared" si="12"/>
        <v>10.08</v>
      </c>
      <c r="EJ6" s="88" t="str">
        <f t="shared" si="12"/>
        <v>-</v>
      </c>
      <c r="EK6" s="88" t="str">
        <f t="shared" si="12"/>
        <v>-</v>
      </c>
      <c r="EL6" s="88" t="str">
        <f t="shared" si="12"/>
        <v>-</v>
      </c>
      <c r="EM6" s="88" t="str">
        <f t="shared" si="12"/>
        <v>-</v>
      </c>
      <c r="EN6" s="88">
        <f t="shared" si="12"/>
        <v>0.39</v>
      </c>
      <c r="EO6" s="80" t="str">
        <f>IF(EO7="","",IF(EO7="-","【-】","【"&amp;SUBSTITUTE(TEXT(EO7,"#,##0.00"),"-","△")&amp;"】"))</f>
        <v>【0.30】</v>
      </c>
    </row>
    <row r="7" spans="1:148" s="65" customFormat="1">
      <c r="A7" s="66"/>
      <c r="B7" s="72">
        <v>2020</v>
      </c>
      <c r="C7" s="72">
        <v>222160</v>
      </c>
      <c r="D7" s="72">
        <v>46</v>
      </c>
      <c r="E7" s="72">
        <v>17</v>
      </c>
      <c r="F7" s="72">
        <v>4</v>
      </c>
      <c r="G7" s="72">
        <v>0</v>
      </c>
      <c r="H7" s="72" t="s">
        <v>96</v>
      </c>
      <c r="I7" s="72" t="s">
        <v>97</v>
      </c>
      <c r="J7" s="72" t="s">
        <v>98</v>
      </c>
      <c r="K7" s="72" t="s">
        <v>12</v>
      </c>
      <c r="L7" s="72" t="s">
        <v>99</v>
      </c>
      <c r="M7" s="72" t="s">
        <v>100</v>
      </c>
      <c r="N7" s="81" t="s">
        <v>101</v>
      </c>
      <c r="O7" s="81">
        <v>54.15</v>
      </c>
      <c r="P7" s="81">
        <v>5.93</v>
      </c>
      <c r="Q7" s="81">
        <v>112.92</v>
      </c>
      <c r="R7" s="81">
        <v>2019</v>
      </c>
      <c r="S7" s="81">
        <v>88286</v>
      </c>
      <c r="T7" s="81">
        <v>108.33</v>
      </c>
      <c r="U7" s="81">
        <v>814.97</v>
      </c>
      <c r="V7" s="81">
        <v>5227</v>
      </c>
      <c r="W7" s="81">
        <v>1.98</v>
      </c>
      <c r="X7" s="81">
        <v>2639.9</v>
      </c>
      <c r="Y7" s="81" t="s">
        <v>101</v>
      </c>
      <c r="Z7" s="81" t="s">
        <v>101</v>
      </c>
      <c r="AA7" s="81" t="s">
        <v>101</v>
      </c>
      <c r="AB7" s="81" t="s">
        <v>101</v>
      </c>
      <c r="AC7" s="81">
        <v>99.91</v>
      </c>
      <c r="AD7" s="81" t="s">
        <v>101</v>
      </c>
      <c r="AE7" s="81" t="s">
        <v>101</v>
      </c>
      <c r="AF7" s="81" t="s">
        <v>101</v>
      </c>
      <c r="AG7" s="81" t="s">
        <v>101</v>
      </c>
      <c r="AH7" s="81">
        <v>105.78</v>
      </c>
      <c r="AI7" s="81">
        <v>104.83</v>
      </c>
      <c r="AJ7" s="81" t="s">
        <v>101</v>
      </c>
      <c r="AK7" s="81" t="s">
        <v>101</v>
      </c>
      <c r="AL7" s="81" t="s">
        <v>101</v>
      </c>
      <c r="AM7" s="81" t="s">
        <v>101</v>
      </c>
      <c r="AN7" s="81">
        <v>0</v>
      </c>
      <c r="AO7" s="81" t="s">
        <v>101</v>
      </c>
      <c r="AP7" s="81" t="s">
        <v>101</v>
      </c>
      <c r="AQ7" s="81" t="s">
        <v>101</v>
      </c>
      <c r="AR7" s="81" t="s">
        <v>101</v>
      </c>
      <c r="AS7" s="81">
        <v>63.96</v>
      </c>
      <c r="AT7" s="81">
        <v>61.55</v>
      </c>
      <c r="AU7" s="81" t="s">
        <v>101</v>
      </c>
      <c r="AV7" s="81" t="s">
        <v>101</v>
      </c>
      <c r="AW7" s="81" t="s">
        <v>101</v>
      </c>
      <c r="AX7" s="81" t="s">
        <v>101</v>
      </c>
      <c r="AY7" s="81">
        <v>49.62</v>
      </c>
      <c r="AZ7" s="81" t="s">
        <v>101</v>
      </c>
      <c r="BA7" s="81" t="s">
        <v>101</v>
      </c>
      <c r="BB7" s="81" t="s">
        <v>101</v>
      </c>
      <c r="BC7" s="81" t="s">
        <v>101</v>
      </c>
      <c r="BD7" s="81">
        <v>44.24</v>
      </c>
      <c r="BE7" s="81">
        <v>45.34</v>
      </c>
      <c r="BF7" s="81" t="s">
        <v>101</v>
      </c>
      <c r="BG7" s="81" t="s">
        <v>101</v>
      </c>
      <c r="BH7" s="81" t="s">
        <v>101</v>
      </c>
      <c r="BI7" s="81" t="s">
        <v>101</v>
      </c>
      <c r="BJ7" s="81">
        <v>1164.6099999999999</v>
      </c>
      <c r="BK7" s="81" t="s">
        <v>101</v>
      </c>
      <c r="BL7" s="81" t="s">
        <v>101</v>
      </c>
      <c r="BM7" s="81" t="s">
        <v>101</v>
      </c>
      <c r="BN7" s="81" t="s">
        <v>101</v>
      </c>
      <c r="BO7" s="81">
        <v>1258.43</v>
      </c>
      <c r="BP7" s="81">
        <v>1260.21</v>
      </c>
      <c r="BQ7" s="81" t="s">
        <v>101</v>
      </c>
      <c r="BR7" s="81" t="s">
        <v>101</v>
      </c>
      <c r="BS7" s="81" t="s">
        <v>101</v>
      </c>
      <c r="BT7" s="81" t="s">
        <v>101</v>
      </c>
      <c r="BU7" s="81">
        <v>66.83</v>
      </c>
      <c r="BV7" s="81" t="s">
        <v>101</v>
      </c>
      <c r="BW7" s="81" t="s">
        <v>101</v>
      </c>
      <c r="BX7" s="81" t="s">
        <v>101</v>
      </c>
      <c r="BY7" s="81" t="s">
        <v>101</v>
      </c>
      <c r="BZ7" s="81">
        <v>73.36</v>
      </c>
      <c r="CA7" s="81">
        <v>75.290000000000006</v>
      </c>
      <c r="CB7" s="81" t="s">
        <v>101</v>
      </c>
      <c r="CC7" s="81" t="s">
        <v>101</v>
      </c>
      <c r="CD7" s="81" t="s">
        <v>101</v>
      </c>
      <c r="CE7" s="81" t="s">
        <v>101</v>
      </c>
      <c r="CF7" s="81">
        <v>150</v>
      </c>
      <c r="CG7" s="81" t="s">
        <v>101</v>
      </c>
      <c r="CH7" s="81" t="s">
        <v>101</v>
      </c>
      <c r="CI7" s="81" t="s">
        <v>101</v>
      </c>
      <c r="CJ7" s="81" t="s">
        <v>101</v>
      </c>
      <c r="CK7" s="81">
        <v>224.88</v>
      </c>
      <c r="CL7" s="81">
        <v>215.41</v>
      </c>
      <c r="CM7" s="81" t="s">
        <v>101</v>
      </c>
      <c r="CN7" s="81" t="s">
        <v>101</v>
      </c>
      <c r="CO7" s="81" t="s">
        <v>101</v>
      </c>
      <c r="CP7" s="81" t="s">
        <v>101</v>
      </c>
      <c r="CQ7" s="81" t="s">
        <v>101</v>
      </c>
      <c r="CR7" s="81" t="s">
        <v>101</v>
      </c>
      <c r="CS7" s="81" t="s">
        <v>101</v>
      </c>
      <c r="CT7" s="81" t="s">
        <v>101</v>
      </c>
      <c r="CU7" s="81" t="s">
        <v>101</v>
      </c>
      <c r="CV7" s="81">
        <v>42.4</v>
      </c>
      <c r="CW7" s="81">
        <v>42.9</v>
      </c>
      <c r="CX7" s="81" t="s">
        <v>101</v>
      </c>
      <c r="CY7" s="81" t="s">
        <v>101</v>
      </c>
      <c r="CZ7" s="81" t="s">
        <v>101</v>
      </c>
      <c r="DA7" s="81" t="s">
        <v>101</v>
      </c>
      <c r="DB7" s="81">
        <v>91.05</v>
      </c>
      <c r="DC7" s="81" t="s">
        <v>101</v>
      </c>
      <c r="DD7" s="81" t="s">
        <v>101</v>
      </c>
      <c r="DE7" s="81" t="s">
        <v>101</v>
      </c>
      <c r="DF7" s="81" t="s">
        <v>101</v>
      </c>
      <c r="DG7" s="81">
        <v>84.19</v>
      </c>
      <c r="DH7" s="81">
        <v>84.75</v>
      </c>
      <c r="DI7" s="81" t="s">
        <v>101</v>
      </c>
      <c r="DJ7" s="81" t="s">
        <v>101</v>
      </c>
      <c r="DK7" s="81" t="s">
        <v>101</v>
      </c>
      <c r="DL7" s="81" t="s">
        <v>101</v>
      </c>
      <c r="DM7" s="81">
        <v>3.19</v>
      </c>
      <c r="DN7" s="81" t="s">
        <v>101</v>
      </c>
      <c r="DO7" s="81" t="s">
        <v>101</v>
      </c>
      <c r="DP7" s="81" t="s">
        <v>101</v>
      </c>
      <c r="DQ7" s="81" t="s">
        <v>101</v>
      </c>
      <c r="DR7" s="81">
        <v>21.36</v>
      </c>
      <c r="DS7" s="81">
        <v>23.6</v>
      </c>
      <c r="DT7" s="81" t="s">
        <v>101</v>
      </c>
      <c r="DU7" s="81" t="s">
        <v>101</v>
      </c>
      <c r="DV7" s="81" t="s">
        <v>101</v>
      </c>
      <c r="DW7" s="81" t="s">
        <v>101</v>
      </c>
      <c r="DX7" s="81">
        <v>0</v>
      </c>
      <c r="DY7" s="81" t="s">
        <v>101</v>
      </c>
      <c r="DZ7" s="81" t="s">
        <v>101</v>
      </c>
      <c r="EA7" s="81" t="s">
        <v>101</v>
      </c>
      <c r="EB7" s="81" t="s">
        <v>101</v>
      </c>
      <c r="EC7" s="81">
        <v>1.e-002</v>
      </c>
      <c r="ED7" s="81">
        <v>1.e-002</v>
      </c>
      <c r="EE7" s="81" t="s">
        <v>101</v>
      </c>
      <c r="EF7" s="81" t="s">
        <v>101</v>
      </c>
      <c r="EG7" s="81" t="s">
        <v>101</v>
      </c>
      <c r="EH7" s="81" t="s">
        <v>101</v>
      </c>
      <c r="EI7" s="81">
        <v>10.08</v>
      </c>
      <c r="EJ7" s="81" t="s">
        <v>101</v>
      </c>
      <c r="EK7" s="81" t="s">
        <v>101</v>
      </c>
      <c r="EL7" s="81" t="s">
        <v>101</v>
      </c>
      <c r="EM7" s="81" t="s">
        <v>101</v>
      </c>
      <c r="EN7" s="81">
        <v>0.39</v>
      </c>
      <c r="EO7" s="81">
        <v>0.3</v>
      </c>
    </row>
    <row r="8" spans="1:148">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row>
    <row r="9" spans="1:148">
      <c r="A9" s="67"/>
      <c r="B9" s="67" t="s">
        <v>102</v>
      </c>
      <c r="C9" s="67" t="s">
        <v>103</v>
      </c>
      <c r="D9" s="67" t="s">
        <v>104</v>
      </c>
      <c r="E9" s="67" t="s">
        <v>105</v>
      </c>
      <c r="F9" s="67" t="s">
        <v>106</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8">
      <c r="A10" s="67" t="s">
        <v>32</v>
      </c>
      <c r="B10" s="73">
        <f>DATEVALUE($B7+12-B11&amp;"/1/"&amp;B12)</f>
        <v>46753</v>
      </c>
      <c r="C10" s="73">
        <f>DATEVALUE($B7+12-C11&amp;"/1/"&amp;C12)</f>
        <v>47119</v>
      </c>
      <c r="D10" s="73">
        <f>DATEVALUE($B7+12-D11&amp;"/1/"&amp;D12)</f>
        <v>47484</v>
      </c>
      <c r="E10" s="74">
        <f>DATEVALUE($B7+12-E11&amp;"/1/"&amp;E12)</f>
        <v>47849</v>
      </c>
      <c r="F10" s="74">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109</v>
      </c>
      <c r="D13" t="s">
        <v>109</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dcterms:created xsi:type="dcterms:W3CDTF">2021-12-03T07:24:51Z</dcterms:created>
  <dcterms:modified xsi:type="dcterms:W3CDTF">2022-02-16T01:14:33Z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2022-02-16T01:14:33Z</vt:filetime>
  </property>
</Properties>
</file>