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TrqiuDGK46gXYBOt4yV5BHbUHCk2FxXt1JRvGVVSa/pp8/Jfw3121x9PFjcEICTFvmKJBVL8NoY61uBtZGsww==" workbookSaltValue="56cIJ8JZLFsSkVklSzhaTQ=="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<sst xmlns="http://schemas.openxmlformats.org/spreadsheetml/2006/main" xmlns:r="http://schemas.openxmlformats.org/officeDocument/2006/relationships" count="112" uniqueCount="112">
  <si>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</si>
  <si>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</si>
  <si>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</si>
  <si>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</si>
  <si>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</si>
  <si>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</si>
  <si>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</si>
  <si>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</si>
  <si>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</si>
  <si>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</si>
  <si>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</si>
  <si>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</si>
  <si>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</si>
  <si>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</si>
  <si>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</si>
  <si>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</si>
  <si>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</si>
  <si>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</si>
  <si>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</si>
  <si>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</si>
  <si>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</si>
  <si>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</si>
  <si>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</si>
  <si>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</si>
  <si>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</si>
  <si>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</si>
  <si>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</si>
  <si>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</si>
  <si>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</si>
  <si>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</si>
  <si>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</si>
  <si>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</si>
  <si>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</si>
  <si>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</si>
  <si>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</si>
  <si>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</si>
  <si>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</si>
  <si>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</si>
  <si>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</si>
  <si>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</si>
  <si>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</si>
  <si>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</si>
  <si>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</si>
  <si>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</si>
  <si>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</si>
  <si>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</si>
  <si>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</si>
  <si>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</si>
  <si>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</si>
  <si>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</si>
  <si>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</si>
  <si>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</si>
  <si>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</si>
  <si>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</si>
  <si>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</si>
  <si>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</si>
  <si>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</si>
  <si>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</si>
  <si>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</si>
  <si>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</si>
  <si>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</si>
  <si>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</si>
  <si>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</si>
  <si>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</si>
  <si>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</si>
  <si>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</si>
  <si>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</si>
  <si>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</si>
  <si>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</si>
  <si>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</si>
  <si>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</si>
  <si>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</si>
  <si>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</si>
  <si>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</si>
  <si>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</si>
  <si>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</si>
  <si>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</si>
  <si>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</si>
  <si>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</si>
  <si>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</si>
  <si>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</si>
  <si>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</si>
  <si>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</si>
  <si>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</si>
  <si>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</si>
  <si>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</si>
  <si>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</si>
  <si>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</si>
  <si>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</si>
  <si>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</si>
  <si>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</si>
  <si>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</si>
  <si>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</si>
  <si>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藤枝市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</si>
  <si>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</si>
  <si>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</si>
  <si>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</si>
  <si>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</si>
  <si>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</si>
  <si>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</si>
  <si>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</si>
  <si>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</si>
  <si>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</si>
  <si>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</si>
  <si>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</si>
  <si>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</si>
  <si>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</si>
  <si>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</si>
  <si>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</si>
  <si>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t>
    </r>
    <r>
      <rPr>
        <sz val="11"/>
        <color auto="1"/>
        <rFont val="ＭＳ ゴシック"/>
      </rPr>
      <t>経常収支比率は、継続して１００％以上であり、給水収益の増加や、修繕費や委託料の減少により前年と比べて上がっている。
②累積欠損比率は、欠損金が生じていないため、継続して０である。
③流動比率は、流動負債の増加により前年と比べて下がっているが、継続して２００％を超えており支払能力に問題はない。
④企業債残高対給水収益比率は、給水収益が増加したため前年と比べて数値が下がっている。継続して計画的な償還に努める。
⑤料金回収率は、継続して１００％以上である。前年比で修繕費や委託料など費用が減少したことにより、給水原価が下がり比率が上昇した。
⑥給水原価は、類似団体平均値より低くなっている。修繕費や委託料など費用の減少により前年と比べて下がっている。
⑦施設利用率は、簡易水道事業統合及び在宅勤務等のコロナウイルス感染症対策の影響などにより配水量が増加したため、前年と比べて上がっている。
⑧有収率は、漏水の早期発見と迅速な修繕に努めたことにより、類似団体平均値や過去の数値と比べて上がっている。引き続き、早急な対応に努め有収率の向上を図る。</t>
    </r>
    <rPh sb="28" eb="30">
      <t>ゾウカ</t>
    </rPh>
    <rPh sb="32" eb="35">
      <t>シュウゼンヒ</t>
    </rPh>
    <rPh sb="40" eb="42">
      <t>ゲンショウ</t>
    </rPh>
    <rPh sb="51" eb="52">
      <t>ウエ</t>
    </rPh>
    <rPh sb="60" eb="62">
      <t>ルイセキ</t>
    </rPh>
    <rPh sb="62" eb="64">
      <t>ケッソン</t>
    </rPh>
    <rPh sb="64" eb="66">
      <t>ヒリツ</t>
    </rPh>
    <rPh sb="68" eb="71">
      <t>ケッソンキン</t>
    </rPh>
    <rPh sb="72" eb="73">
      <t>ショウ</t>
    </rPh>
    <rPh sb="81" eb="83">
      <t>ケイゾク</t>
    </rPh>
    <rPh sb="92" eb="94">
      <t>リュウドウ</t>
    </rPh>
    <rPh sb="94" eb="96">
      <t>ヒリツ</t>
    </rPh>
    <rPh sb="111" eb="112">
      <t>クラ</t>
    </rPh>
    <rPh sb="114" eb="115">
      <t>サ</t>
    </rPh>
    <rPh sb="122" eb="124">
      <t>ケイゾク</t>
    </rPh>
    <rPh sb="131" eb="132">
      <t>コ</t>
    </rPh>
    <rPh sb="136" eb="140">
      <t>シハライノウリョク</t>
    </rPh>
    <rPh sb="141" eb="143">
      <t>モンダイ</t>
    </rPh>
    <rPh sb="149" eb="151">
      <t>キギョウ</t>
    </rPh>
    <rPh sb="151" eb="152">
      <t>サイ</t>
    </rPh>
    <rPh sb="152" eb="154">
      <t>ザンダカ</t>
    </rPh>
    <rPh sb="154" eb="155">
      <t>タイ</t>
    </rPh>
    <rPh sb="155" eb="159">
      <t>キュウスイシュウエキ</t>
    </rPh>
    <rPh sb="159" eb="161">
      <t>ヒリツ</t>
    </rPh>
    <rPh sb="163" eb="167">
      <t>キュウスイシュウエキ</t>
    </rPh>
    <rPh sb="168" eb="170">
      <t>ゾウカ</t>
    </rPh>
    <rPh sb="177" eb="178">
      <t>クラ</t>
    </rPh>
    <rPh sb="180" eb="182">
      <t>スウチ</t>
    </rPh>
    <rPh sb="183" eb="184">
      <t>シタ</t>
    </rPh>
    <rPh sb="190" eb="192">
      <t>ケイゾク</t>
    </rPh>
    <rPh sb="194" eb="197">
      <t>ケイカクテキ</t>
    </rPh>
    <rPh sb="198" eb="200">
      <t>ショウカン</t>
    </rPh>
    <rPh sb="201" eb="202">
      <t>ツト</t>
    </rPh>
    <rPh sb="236" eb="239">
      <t>イタクリョウ</t>
    </rPh>
    <rPh sb="241" eb="243">
      <t>ヒヨウ</t>
    </rPh>
    <rPh sb="272" eb="274">
      <t>キュウスイ</t>
    </rPh>
    <rPh sb="274" eb="276">
      <t>ゲンカ</t>
    </rPh>
    <rPh sb="278" eb="285">
      <t>ルイジダンタイヘイキンチ</t>
    </rPh>
    <rPh sb="287" eb="288">
      <t>ヒク</t>
    </rPh>
    <rPh sb="304" eb="306">
      <t>ヒヨウ</t>
    </rPh>
    <rPh sb="307" eb="309">
      <t>ゲンショウ</t>
    </rPh>
    <rPh sb="312" eb="314">
      <t>ゼンネン</t>
    </rPh>
    <rPh sb="315" eb="316">
      <t>クラ</t>
    </rPh>
    <rPh sb="318" eb="319">
      <t>シタ</t>
    </rPh>
    <rPh sb="327" eb="329">
      <t>シセツ</t>
    </rPh>
    <rPh sb="329" eb="331">
      <t>リヨウ</t>
    </rPh>
    <rPh sb="331" eb="332">
      <t>リツ</t>
    </rPh>
    <rPh sb="338" eb="340">
      <t>ジギョウ</t>
    </rPh>
    <rPh sb="342" eb="343">
      <t>オヨ</t>
    </rPh>
    <rPh sb="344" eb="346">
      <t>ザイタク</t>
    </rPh>
    <rPh sb="346" eb="348">
      <t>キンム</t>
    </rPh>
    <rPh sb="348" eb="349">
      <t>トウ</t>
    </rPh>
    <rPh sb="357" eb="360">
      <t>カンセンショウ</t>
    </rPh>
    <rPh sb="360" eb="362">
      <t>タイサク</t>
    </rPh>
    <rPh sb="370" eb="372">
      <t>ハイスイ</t>
    </rPh>
    <rPh sb="372" eb="373">
      <t>リョウ</t>
    </rPh>
    <rPh sb="381" eb="383">
      <t>ゼンネン</t>
    </rPh>
    <rPh sb="384" eb="385">
      <t>クラ</t>
    </rPh>
    <rPh sb="387" eb="388">
      <t>ウエ</t>
    </rPh>
    <rPh sb="396" eb="399">
      <t>ユウシュウリツ</t>
    </rPh>
    <rPh sb="401" eb="403">
      <t>ロウスイ</t>
    </rPh>
    <rPh sb="404" eb="406">
      <t>ソウキ</t>
    </rPh>
    <rPh sb="406" eb="408">
      <t>ハッケン</t>
    </rPh>
    <rPh sb="409" eb="411">
      <t>ジンソク</t>
    </rPh>
    <rPh sb="412" eb="414">
      <t>シュウゼン</t>
    </rPh>
    <rPh sb="415" eb="416">
      <t>ツト</t>
    </rPh>
    <rPh sb="424" eb="431">
      <t>ルイジダンタイヘイキンチ</t>
    </rPh>
    <rPh sb="432" eb="434">
      <t>カコ</t>
    </rPh>
    <rPh sb="435" eb="437">
      <t>スウチ</t>
    </rPh>
    <rPh sb="438" eb="439">
      <t>クラ</t>
    </rPh>
    <rPh sb="441" eb="442">
      <t>ア</t>
    </rPh>
    <rPh sb="448" eb="449">
      <t>ヒ</t>
    </rPh>
    <rPh sb="450" eb="451">
      <t>ツヅ</t>
    </rPh>
    <rPh sb="453" eb="455">
      <t>ソウキュウ</t>
    </rPh>
    <rPh sb="456" eb="458">
      <t>タイオウ</t>
    </rPh>
    <rPh sb="459" eb="460">
      <t>ツト</t>
    </rPh>
    <rPh sb="461" eb="464">
      <t>ユウシュウリツ</t>
    </rPh>
    <rPh sb="465" eb="467">
      <t>コウジョウ</t>
    </rPh>
    <rPh sb="468" eb="469">
      <t>ハカ</t>
    </rPh>
    <phoneticPr fontId="1"/>
  </si>
  <si>
    <r>
      <t>①</t>
    </r>
    <r>
      <rPr>
        <sz val="11"/>
        <color auto="1"/>
        <rFont val="ＭＳ ゴシック"/>
      </rPr>
      <t xml:space="preserve">有形固定資産減価償却率は、前年と比べて微増しているものの、類似団体平均値と比べると、数値が低く施設の更新が進んでいる。引き続き施設や管路の更新を計画的に行っていく。
②管路経年化率は、水道事業の拡張時期に集中的に布設した管の更新が、40年経過した現在、まだ追い付いていないため、毎年上昇している。そのため老朽管の更新を計画的に行い改善していく必要がある。
③管路更新率は、前年と比べて微増しているものの、類似団体平均値と比べると、数値が低いため、今後も耐震性の向上や老朽管の更新を積極的に行う必要がある。
</t>
    </r>
    <rPh sb="1" eb="3">
      <t>ユウケイ</t>
    </rPh>
    <rPh sb="3" eb="5">
      <t>コテイ</t>
    </rPh>
    <rPh sb="5" eb="7">
      <t>シサン</t>
    </rPh>
    <rPh sb="7" eb="11">
      <t>ゲンカショウキャク</t>
    </rPh>
    <rPh sb="11" eb="12">
      <t>リツ</t>
    </rPh>
    <rPh sb="14" eb="16">
      <t>ゼンネン</t>
    </rPh>
    <rPh sb="17" eb="18">
      <t>クラ</t>
    </rPh>
    <rPh sb="20" eb="22">
      <t>ビゾウ</t>
    </rPh>
    <rPh sb="34" eb="37">
      <t>ヘイキンチ</t>
    </rPh>
    <rPh sb="43" eb="45">
      <t>スウチ</t>
    </rPh>
    <rPh sb="46" eb="47">
      <t>ヒク</t>
    </rPh>
    <rPh sb="85" eb="87">
      <t>カンロ</t>
    </rPh>
    <rPh sb="87" eb="89">
      <t>ケイネン</t>
    </rPh>
    <rPh sb="89" eb="90">
      <t>カ</t>
    </rPh>
    <rPh sb="90" eb="91">
      <t>リツイタクリョウゲンカショウキャクヒヒヨウゾウカキュウスイゲンカアゼンネンクラサキュウスイゲンカルイジダンタイヘイキンチヒクイタクリョウゲンカショウキャクヒヒヨウゾウカゼンネンクラアシセツリヨウリツセッスイキキフキュウハイスイリョウヘゼンネンクラサユウシュウリツロウスイソウキハッケンジンソクシュウゼンツトルイジダンタイヘイキンチカコスウチクラアヒツヅソウキュウタイオウツトユウシュウリツコウジョウハカ</t>
    </rPh>
    <rPh sb="187" eb="189">
      <t>ゼンネン</t>
    </rPh>
    <rPh sb="190" eb="191">
      <t>クラ</t>
    </rPh>
    <rPh sb="193" eb="195">
      <t>ビゾウ</t>
    </rPh>
    <rPh sb="203" eb="205">
      <t>ルイジ</t>
    </rPh>
    <rPh sb="205" eb="207">
      <t>ダンタイ</t>
    </rPh>
    <rPh sb="207" eb="210">
      <t>ヘイキンチ</t>
    </rPh>
    <rPh sb="211" eb="212">
      <t>クラ</t>
    </rPh>
    <rPh sb="216" eb="218">
      <t>スウチ</t>
    </rPh>
    <rPh sb="219" eb="220">
      <t>ヒク</t>
    </rPh>
    <phoneticPr fontId="1"/>
  </si>
  <si>
    <r>
      <t>経</t>
    </r>
    <r>
      <rPr>
        <sz val="11"/>
        <color auto="1"/>
        <rFont val="ＭＳ ゴシック"/>
      </rPr>
      <t>営の健全性については、経常収支比率や料金回収率が１００％以上であり、経営は安定している。令和２年度は、簡易水道事業統合に伴い企業債等の支出が増加した部分もあったが、修繕費等の経費削減に努めたこと、また、コロナウイルス感染症対策の影響により配水量及び給水収益が増加したことにより、前年と比べて、全体的に数値が改善された。
老朽化の状況については、微増傾向にあることに加え、管路経年化率及び管路更新率が類似団体平均値に達していないことから、計画的に施設や管路の更新を行わなければならない。
今後、人口減少による料金収入の減少や施設・管路の更新による費用の増加が見込まれることから、経営戦略・基本計画に基づき、安定した経営を続けられるよう努める。</t>
    </r>
    <rPh sb="0" eb="2">
      <t>ケイエイ</t>
    </rPh>
    <rPh sb="3" eb="6">
      <t>ケンゼンセイ</t>
    </rPh>
    <rPh sb="12" eb="14">
      <t>ケイジョウ</t>
    </rPh>
    <rPh sb="14" eb="16">
      <t>シュウシ</t>
    </rPh>
    <rPh sb="16" eb="18">
      <t>ヒリツ</t>
    </rPh>
    <rPh sb="19" eb="21">
      <t>リョウキン</t>
    </rPh>
    <rPh sb="21" eb="23">
      <t>カイシュウ</t>
    </rPh>
    <rPh sb="23" eb="24">
      <t>リツ</t>
    </rPh>
    <rPh sb="29" eb="31">
      <t>イジョウ</t>
    </rPh>
    <rPh sb="35" eb="37">
      <t>ケイエイ</t>
    </rPh>
    <rPh sb="38" eb="40">
      <t>アンテイ</t>
    </rPh>
    <rPh sb="45" eb="47">
      <t>レイワ</t>
    </rPh>
    <rPh sb="47" eb="50">
      <t>ニネンド</t>
    </rPh>
    <rPh sb="173" eb="175">
      <t>ビゾウ</t>
    </rPh>
    <rPh sb="175" eb="177">
      <t>ケイコウ</t>
    </rPh>
    <rPh sb="183" eb="184">
      <t>クワ</t>
    </rPh>
    <rPh sb="192" eb="193">
      <t>オヨ</t>
    </rPh>
    <rPh sb="194" eb="196">
      <t>カンロ</t>
    </rPh>
    <rPh sb="196" eb="198">
      <t>コウシン</t>
    </rPh>
    <rPh sb="198" eb="199">
      <t>リツ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</si>
</sst>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0.93</c:v>
                </c:pt>
                <c:pt idx="1">
                  <c:v>1.52</c:v>
                </c:pt>
                <c:pt idx="2">
                  <c:v>0.84</c:v>
                </c:pt>
                <c:pt idx="3">
                  <c:v>0.49</c:v>
                </c:pt>
                <c:pt idx="4">
                  <c:v>0.62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0.74</c:v>
                </c:pt>
                <c:pt idx="1">
                  <c:v>0.74</c:v>
                </c:pt>
                <c:pt idx="2">
                  <c:v>0.72</c:v>
                </c:pt>
                <c:pt idx="3">
                  <c:v>0.66</c:v>
                </c:pt>
                <c:pt idx="4">
                  <c:v>0.67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128.57</c:v>
                </c:pt>
                <c:pt idx="1">
                  <c:v>130.59</c:v>
                </c:pt>
                <c:pt idx="2">
                  <c:v>126.01</c:v>
                </c:pt>
                <c:pt idx="3">
                  <c:v>122.51</c:v>
                </c:pt>
                <c:pt idx="4">
                  <c:v>129.16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114</c:v>
                </c:pt>
                <c:pt idx="1">
                  <c:v>113.68</c:v>
                </c:pt>
                <c:pt idx="2">
                  <c:v>113.82</c:v>
                </c:pt>
                <c:pt idx="3">
                  <c:v>112.82</c:v>
                </c:pt>
                <c:pt idx="4">
                  <c:v>111.21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45.06</c:v>
                </c:pt>
                <c:pt idx="1">
                  <c:v>45.69</c:v>
                </c:pt>
                <c:pt idx="2">
                  <c:v>45.4</c:v>
                </c:pt>
                <c:pt idx="3">
                  <c:v>45.69</c:v>
                </c:pt>
                <c:pt idx="4">
                  <c:v>45.76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46.58</c:v>
                </c:pt>
                <c:pt idx="1">
                  <c:v>46.99</c:v>
                </c:pt>
                <c:pt idx="2">
                  <c:v>47.89</c:v>
                </c:pt>
                <c:pt idx="3">
                  <c:v>48.69</c:v>
                </c:pt>
                <c:pt idx="4">
                  <c:v>49.62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16.66</c:v>
                </c:pt>
                <c:pt idx="1">
                  <c:v>17.559999999999999</c:v>
                </c:pt>
                <c:pt idx="2">
                  <c:v>20.05</c:v>
                </c:pt>
                <c:pt idx="3">
                  <c:v>21.81</c:v>
                </c:pt>
                <c:pt idx="4">
                  <c:v>23.21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14.45</c:v>
                </c:pt>
                <c:pt idx="1">
                  <c:v>15.83</c:v>
                </c:pt>
                <c:pt idx="2">
                  <c:v>16.899999999999999</c:v>
                </c:pt>
                <c:pt idx="3">
                  <c:v>18.260000000000002</c:v>
                </c:pt>
                <c:pt idx="4">
                  <c:v>19.510000000000002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0.23</c:v>
                </c:pt>
                <c:pt idx="1" formatCode="#,##0.00;&quot;△&quot;#,##0.00;&quot;-&quot;">
                  <c:v>3.e-002</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271.61</c:v>
                </c:pt>
                <c:pt idx="1">
                  <c:v>283.14999999999998</c:v>
                </c:pt>
                <c:pt idx="2">
                  <c:v>310.11</c:v>
                </c:pt>
                <c:pt idx="3">
                  <c:v>290.56</c:v>
                </c:pt>
                <c:pt idx="4">
                  <c:v>281.45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349.04</c:v>
                </c:pt>
                <c:pt idx="1">
                  <c:v>337.49</c:v>
                </c:pt>
                <c:pt idx="2">
                  <c:v>335.6</c:v>
                </c:pt>
                <c:pt idx="3">
                  <c:v>358.91</c:v>
                </c:pt>
                <c:pt idx="4">
                  <c:v>360.96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322.41000000000003</c:v>
                </c:pt>
                <c:pt idx="1">
                  <c:v>319.20999999999998</c:v>
                </c:pt>
                <c:pt idx="2">
                  <c:v>317.62</c:v>
                </c:pt>
                <c:pt idx="3">
                  <c:v>319.31</c:v>
                </c:pt>
                <c:pt idx="4">
                  <c:v>311.72000000000003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254.54</c:v>
                </c:pt>
                <c:pt idx="1">
                  <c:v>265.92</c:v>
                </c:pt>
                <c:pt idx="2">
                  <c:v>258.26</c:v>
                </c:pt>
                <c:pt idx="3">
                  <c:v>247.27</c:v>
                </c:pt>
                <c:pt idx="4">
                  <c:v>239.18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127.73</c:v>
                </c:pt>
                <c:pt idx="1">
                  <c:v>129.69</c:v>
                </c:pt>
                <c:pt idx="2">
                  <c:v>124.52</c:v>
                </c:pt>
                <c:pt idx="3">
                  <c:v>119.53</c:v>
                </c:pt>
                <c:pt idx="4">
                  <c:v>127.84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106.52</c:v>
                </c:pt>
                <c:pt idx="1">
                  <c:v>105.86</c:v>
                </c:pt>
                <c:pt idx="2">
                  <c:v>106.07</c:v>
                </c:pt>
                <c:pt idx="3">
                  <c:v>105.34</c:v>
                </c:pt>
                <c:pt idx="4">
                  <c:v>101.89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107.51</c:v>
                </c:pt>
                <c:pt idx="1">
                  <c:v>105.98</c:v>
                </c:pt>
                <c:pt idx="2">
                  <c:v>110.49</c:v>
                </c:pt>
                <c:pt idx="3">
                  <c:v>115.15</c:v>
                </c:pt>
                <c:pt idx="4">
                  <c:v>107.35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155.80000000000001</c:v>
                </c:pt>
                <c:pt idx="1">
                  <c:v>158.58000000000001</c:v>
                </c:pt>
                <c:pt idx="2">
                  <c:v>159.22</c:v>
                </c:pt>
                <c:pt idx="3">
                  <c:v>159.6</c:v>
                </c:pt>
                <c:pt idx="4">
                  <c:v>156.32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65.150000000000006</c:v>
                </c:pt>
                <c:pt idx="1">
                  <c:v>65.55</c:v>
                </c:pt>
                <c:pt idx="2">
                  <c:v>65.290000000000006</c:v>
                </c:pt>
                <c:pt idx="3">
                  <c:v>63.83</c:v>
                </c:pt>
                <c:pt idx="4">
                  <c:v>64.3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62.1</c:v>
                </c:pt>
                <c:pt idx="1">
                  <c:v>62.38</c:v>
                </c:pt>
                <c:pt idx="2">
                  <c:v>62.83</c:v>
                </c:pt>
                <c:pt idx="3">
                  <c:v>62.05</c:v>
                </c:pt>
                <c:pt idx="4">
                  <c:v>63.23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89.71</c:v>
                </c:pt>
                <c:pt idx="1">
                  <c:v>89.25</c:v>
                </c:pt>
                <c:pt idx="2">
                  <c:v>89.14</c:v>
                </c:pt>
                <c:pt idx="3">
                  <c:v>89.82</c:v>
                </c:pt>
                <c:pt idx="4">
                  <c:v>91.3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89.52</c:v>
                </c:pt>
                <c:pt idx="1">
                  <c:v>89.17</c:v>
                </c:pt>
                <c:pt idx="2">
                  <c:v>88.86</c:v>
                </c:pt>
                <c:pt idx="3">
                  <c:v>89.11</c:v>
                </c:pt>
                <c:pt idx="4">
                  <c:v>89.35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34"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藤枝市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A3</v>
      </c>
      <c r="X8" s="28"/>
      <c r="Y8" s="28"/>
      <c r="Z8" s="28"/>
      <c r="AA8" s="28"/>
      <c r="AB8" s="28"/>
      <c r="AC8" s="28"/>
      <c r="AD8" s="28" t="str">
        <f>データ!$M$6</f>
        <v>非設置</v>
      </c>
      <c r="AE8" s="28"/>
      <c r="AF8" s="28"/>
      <c r="AG8" s="28"/>
      <c r="AH8" s="28"/>
      <c r="AI8" s="28"/>
      <c r="AJ8" s="28"/>
      <c r="AK8" s="18"/>
      <c r="AL8" s="31">
        <f>データ!$R$6</f>
        <v>144096</v>
      </c>
      <c r="AM8" s="31"/>
      <c r="AN8" s="31"/>
      <c r="AO8" s="31"/>
      <c r="AP8" s="31"/>
      <c r="AQ8" s="31"/>
      <c r="AR8" s="31"/>
      <c r="AS8" s="31"/>
      <c r="AT8" s="7">
        <f>データ!$S$6</f>
        <v>194.06</v>
      </c>
      <c r="AU8" s="15"/>
      <c r="AV8" s="15"/>
      <c r="AW8" s="15"/>
      <c r="AX8" s="15"/>
      <c r="AY8" s="15"/>
      <c r="AZ8" s="15"/>
      <c r="BA8" s="15"/>
      <c r="BB8" s="29">
        <f>データ!$T$6</f>
        <v>742.53</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65</v>
      </c>
      <c r="J10" s="15"/>
      <c r="K10" s="15"/>
      <c r="L10" s="15"/>
      <c r="M10" s="15"/>
      <c r="N10" s="15"/>
      <c r="O10" s="26"/>
      <c r="P10" s="29">
        <f>データ!$P$6</f>
        <v>91.44</v>
      </c>
      <c r="Q10" s="29"/>
      <c r="R10" s="29"/>
      <c r="S10" s="29"/>
      <c r="T10" s="29"/>
      <c r="U10" s="29"/>
      <c r="V10" s="29"/>
      <c r="W10" s="31">
        <f>データ!$Q$6</f>
        <v>2464</v>
      </c>
      <c r="X10" s="31"/>
      <c r="Y10" s="31"/>
      <c r="Z10" s="31"/>
      <c r="AA10" s="31"/>
      <c r="AB10" s="31"/>
      <c r="AC10" s="31"/>
      <c r="AD10" s="2"/>
      <c r="AE10" s="2"/>
      <c r="AF10" s="2"/>
      <c r="AG10" s="2"/>
      <c r="AH10" s="18"/>
      <c r="AI10" s="18"/>
      <c r="AJ10" s="18"/>
      <c r="AK10" s="18"/>
      <c r="AL10" s="31">
        <f>データ!$U$6</f>
        <v>131465</v>
      </c>
      <c r="AM10" s="31"/>
      <c r="AN10" s="31"/>
      <c r="AO10" s="31"/>
      <c r="AP10" s="31"/>
      <c r="AQ10" s="31"/>
      <c r="AR10" s="31"/>
      <c r="AS10" s="31"/>
      <c r="AT10" s="7">
        <f>データ!$V$6</f>
        <v>55.39</v>
      </c>
      <c r="AU10" s="15"/>
      <c r="AV10" s="15"/>
      <c r="AW10" s="15"/>
      <c r="AX10" s="15"/>
      <c r="AY10" s="15"/>
      <c r="AZ10" s="15"/>
      <c r="BA10" s="15"/>
      <c r="BB10" s="29">
        <f>データ!$W$6</f>
        <v>2373.44</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1</v>
      </c>
      <c r="F84" s="12" t="s">
        <v>46</v>
      </c>
      <c r="G84" s="12" t="s">
        <v>47</v>
      </c>
      <c r="H84" s="12" t="s">
        <v>42</v>
      </c>
      <c r="I84" s="12" t="s">
        <v>8</v>
      </c>
      <c r="J84" s="12" t="s">
        <v>29</v>
      </c>
      <c r="K84" s="12" t="s">
        <v>48</v>
      </c>
      <c r="L84" s="12" t="s">
        <v>50</v>
      </c>
      <c r="M84" s="12" t="s">
        <v>33</v>
      </c>
      <c r="N84" s="12" t="s">
        <v>52</v>
      </c>
      <c r="O84" s="12" t="s">
        <v>54</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MN2SXqlcNf/bFsPWOlkp3nFvlW11t4t2SX9SmrCmHSrchmezi5yKrFtH5ol9iDMrCUbUGIuT8SoMxnS47Xb+4A==" saltValue="UnN0GtzgE9DPYTWGuFGcM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49</v>
      </c>
      <c r="C3" s="72" t="s">
        <v>57</v>
      </c>
      <c r="D3" s="72" t="s">
        <v>58</v>
      </c>
      <c r="E3" s="72" t="s">
        <v>4</v>
      </c>
      <c r="F3" s="72" t="s">
        <v>3</v>
      </c>
      <c r="G3" s="72" t="s">
        <v>25</v>
      </c>
      <c r="H3" s="80" t="s">
        <v>30</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10</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0</v>
      </c>
      <c r="AJ4" s="90"/>
      <c r="AK4" s="90"/>
      <c r="AL4" s="90"/>
      <c r="AM4" s="90"/>
      <c r="AN4" s="90"/>
      <c r="AO4" s="90"/>
      <c r="AP4" s="90"/>
      <c r="AQ4" s="90"/>
      <c r="AR4" s="90"/>
      <c r="AS4" s="90"/>
      <c r="AT4" s="90" t="s">
        <v>39</v>
      </c>
      <c r="AU4" s="90"/>
      <c r="AV4" s="90"/>
      <c r="AW4" s="90"/>
      <c r="AX4" s="90"/>
      <c r="AY4" s="90"/>
      <c r="AZ4" s="90"/>
      <c r="BA4" s="90"/>
      <c r="BB4" s="90"/>
      <c r="BC4" s="90"/>
      <c r="BD4" s="90"/>
      <c r="BE4" s="90" t="s">
        <v>61</v>
      </c>
      <c r="BF4" s="90"/>
      <c r="BG4" s="90"/>
      <c r="BH4" s="90"/>
      <c r="BI4" s="90"/>
      <c r="BJ4" s="90"/>
      <c r="BK4" s="90"/>
      <c r="BL4" s="90"/>
      <c r="BM4" s="90"/>
      <c r="BN4" s="90"/>
      <c r="BO4" s="90"/>
      <c r="BP4" s="90" t="s">
        <v>35</v>
      </c>
      <c r="BQ4" s="90"/>
      <c r="BR4" s="90"/>
      <c r="BS4" s="90"/>
      <c r="BT4" s="90"/>
      <c r="BU4" s="90"/>
      <c r="BV4" s="90"/>
      <c r="BW4" s="90"/>
      <c r="BX4" s="90"/>
      <c r="BY4" s="90"/>
      <c r="BZ4" s="90"/>
      <c r="CA4" s="90" t="s">
        <v>62</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60</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28</v>
      </c>
      <c r="B5" s="74"/>
      <c r="C5" s="74"/>
      <c r="D5" s="74"/>
      <c r="E5" s="74"/>
      <c r="F5" s="74"/>
      <c r="G5" s="74"/>
      <c r="H5" s="82" t="s">
        <v>56</v>
      </c>
      <c r="I5" s="82" t="s">
        <v>68</v>
      </c>
      <c r="J5" s="82" t="s">
        <v>69</v>
      </c>
      <c r="K5" s="82" t="s">
        <v>70</v>
      </c>
      <c r="L5" s="82" t="s">
        <v>71</v>
      </c>
      <c r="M5" s="82" t="s">
        <v>5</v>
      </c>
      <c r="N5" s="82" t="s">
        <v>72</v>
      </c>
      <c r="O5" s="82" t="s">
        <v>73</v>
      </c>
      <c r="P5" s="82" t="s">
        <v>74</v>
      </c>
      <c r="Q5" s="82" t="s">
        <v>75</v>
      </c>
      <c r="R5" s="82" t="s">
        <v>76</v>
      </c>
      <c r="S5" s="82" t="s">
        <v>77</v>
      </c>
      <c r="T5" s="82" t="s">
        <v>63</v>
      </c>
      <c r="U5" s="82" t="s">
        <v>78</v>
      </c>
      <c r="V5" s="82" t="s">
        <v>79</v>
      </c>
      <c r="W5" s="82" t="s">
        <v>80</v>
      </c>
      <c r="X5" s="82" t="s">
        <v>81</v>
      </c>
      <c r="Y5" s="82" t="s">
        <v>82</v>
      </c>
      <c r="Z5" s="82" t="s">
        <v>83</v>
      </c>
      <c r="AA5" s="82" t="s">
        <v>84</v>
      </c>
      <c r="AB5" s="82" t="s">
        <v>85</v>
      </c>
      <c r="AC5" s="82" t="s">
        <v>87</v>
      </c>
      <c r="AD5" s="82" t="s">
        <v>88</v>
      </c>
      <c r="AE5" s="82" t="s">
        <v>89</v>
      </c>
      <c r="AF5" s="82" t="s">
        <v>90</v>
      </c>
      <c r="AG5" s="82" t="s">
        <v>91</v>
      </c>
      <c r="AH5" s="82" t="s">
        <v>44</v>
      </c>
      <c r="AI5" s="82" t="s">
        <v>81</v>
      </c>
      <c r="AJ5" s="82" t="s">
        <v>82</v>
      </c>
      <c r="AK5" s="82" t="s">
        <v>83</v>
      </c>
      <c r="AL5" s="82" t="s">
        <v>84</v>
      </c>
      <c r="AM5" s="82" t="s">
        <v>85</v>
      </c>
      <c r="AN5" s="82" t="s">
        <v>87</v>
      </c>
      <c r="AO5" s="82" t="s">
        <v>88</v>
      </c>
      <c r="AP5" s="82" t="s">
        <v>89</v>
      </c>
      <c r="AQ5" s="82" t="s">
        <v>90</v>
      </c>
      <c r="AR5" s="82" t="s">
        <v>91</v>
      </c>
      <c r="AS5" s="82" t="s">
        <v>86</v>
      </c>
      <c r="AT5" s="82" t="s">
        <v>81</v>
      </c>
      <c r="AU5" s="82" t="s">
        <v>82</v>
      </c>
      <c r="AV5" s="82" t="s">
        <v>83</v>
      </c>
      <c r="AW5" s="82" t="s">
        <v>84</v>
      </c>
      <c r="AX5" s="82" t="s">
        <v>85</v>
      </c>
      <c r="AY5" s="82" t="s">
        <v>87</v>
      </c>
      <c r="AZ5" s="82" t="s">
        <v>88</v>
      </c>
      <c r="BA5" s="82" t="s">
        <v>89</v>
      </c>
      <c r="BB5" s="82" t="s">
        <v>90</v>
      </c>
      <c r="BC5" s="82" t="s">
        <v>91</v>
      </c>
      <c r="BD5" s="82" t="s">
        <v>86</v>
      </c>
      <c r="BE5" s="82" t="s">
        <v>81</v>
      </c>
      <c r="BF5" s="82" t="s">
        <v>82</v>
      </c>
      <c r="BG5" s="82" t="s">
        <v>83</v>
      </c>
      <c r="BH5" s="82" t="s">
        <v>84</v>
      </c>
      <c r="BI5" s="82" t="s">
        <v>85</v>
      </c>
      <c r="BJ5" s="82" t="s">
        <v>87</v>
      </c>
      <c r="BK5" s="82" t="s">
        <v>88</v>
      </c>
      <c r="BL5" s="82" t="s">
        <v>89</v>
      </c>
      <c r="BM5" s="82" t="s">
        <v>90</v>
      </c>
      <c r="BN5" s="82" t="s">
        <v>91</v>
      </c>
      <c r="BO5" s="82" t="s">
        <v>86</v>
      </c>
      <c r="BP5" s="82" t="s">
        <v>81</v>
      </c>
      <c r="BQ5" s="82" t="s">
        <v>82</v>
      </c>
      <c r="BR5" s="82" t="s">
        <v>83</v>
      </c>
      <c r="BS5" s="82" t="s">
        <v>84</v>
      </c>
      <c r="BT5" s="82" t="s">
        <v>85</v>
      </c>
      <c r="BU5" s="82" t="s">
        <v>87</v>
      </c>
      <c r="BV5" s="82" t="s">
        <v>88</v>
      </c>
      <c r="BW5" s="82" t="s">
        <v>89</v>
      </c>
      <c r="BX5" s="82" t="s">
        <v>90</v>
      </c>
      <c r="BY5" s="82" t="s">
        <v>91</v>
      </c>
      <c r="BZ5" s="82" t="s">
        <v>86</v>
      </c>
      <c r="CA5" s="82" t="s">
        <v>81</v>
      </c>
      <c r="CB5" s="82" t="s">
        <v>82</v>
      </c>
      <c r="CC5" s="82" t="s">
        <v>83</v>
      </c>
      <c r="CD5" s="82" t="s">
        <v>84</v>
      </c>
      <c r="CE5" s="82" t="s">
        <v>85</v>
      </c>
      <c r="CF5" s="82" t="s">
        <v>87</v>
      </c>
      <c r="CG5" s="82" t="s">
        <v>88</v>
      </c>
      <c r="CH5" s="82" t="s">
        <v>89</v>
      </c>
      <c r="CI5" s="82" t="s">
        <v>90</v>
      </c>
      <c r="CJ5" s="82" t="s">
        <v>91</v>
      </c>
      <c r="CK5" s="82" t="s">
        <v>86</v>
      </c>
      <c r="CL5" s="82" t="s">
        <v>81</v>
      </c>
      <c r="CM5" s="82" t="s">
        <v>82</v>
      </c>
      <c r="CN5" s="82" t="s">
        <v>83</v>
      </c>
      <c r="CO5" s="82" t="s">
        <v>84</v>
      </c>
      <c r="CP5" s="82" t="s">
        <v>85</v>
      </c>
      <c r="CQ5" s="82" t="s">
        <v>87</v>
      </c>
      <c r="CR5" s="82" t="s">
        <v>88</v>
      </c>
      <c r="CS5" s="82" t="s">
        <v>89</v>
      </c>
      <c r="CT5" s="82" t="s">
        <v>90</v>
      </c>
      <c r="CU5" s="82" t="s">
        <v>91</v>
      </c>
      <c r="CV5" s="82" t="s">
        <v>86</v>
      </c>
      <c r="CW5" s="82" t="s">
        <v>81</v>
      </c>
      <c r="CX5" s="82" t="s">
        <v>82</v>
      </c>
      <c r="CY5" s="82" t="s">
        <v>83</v>
      </c>
      <c r="CZ5" s="82" t="s">
        <v>84</v>
      </c>
      <c r="DA5" s="82" t="s">
        <v>85</v>
      </c>
      <c r="DB5" s="82" t="s">
        <v>87</v>
      </c>
      <c r="DC5" s="82" t="s">
        <v>88</v>
      </c>
      <c r="DD5" s="82" t="s">
        <v>89</v>
      </c>
      <c r="DE5" s="82" t="s">
        <v>90</v>
      </c>
      <c r="DF5" s="82" t="s">
        <v>91</v>
      </c>
      <c r="DG5" s="82" t="s">
        <v>86</v>
      </c>
      <c r="DH5" s="82" t="s">
        <v>81</v>
      </c>
      <c r="DI5" s="82" t="s">
        <v>82</v>
      </c>
      <c r="DJ5" s="82" t="s">
        <v>83</v>
      </c>
      <c r="DK5" s="82" t="s">
        <v>84</v>
      </c>
      <c r="DL5" s="82" t="s">
        <v>85</v>
      </c>
      <c r="DM5" s="82" t="s">
        <v>87</v>
      </c>
      <c r="DN5" s="82" t="s">
        <v>88</v>
      </c>
      <c r="DO5" s="82" t="s">
        <v>89</v>
      </c>
      <c r="DP5" s="82" t="s">
        <v>90</v>
      </c>
      <c r="DQ5" s="82" t="s">
        <v>91</v>
      </c>
      <c r="DR5" s="82" t="s">
        <v>86</v>
      </c>
      <c r="DS5" s="82" t="s">
        <v>81</v>
      </c>
      <c r="DT5" s="82" t="s">
        <v>82</v>
      </c>
      <c r="DU5" s="82" t="s">
        <v>83</v>
      </c>
      <c r="DV5" s="82" t="s">
        <v>84</v>
      </c>
      <c r="DW5" s="82" t="s">
        <v>85</v>
      </c>
      <c r="DX5" s="82" t="s">
        <v>87</v>
      </c>
      <c r="DY5" s="82" t="s">
        <v>88</v>
      </c>
      <c r="DZ5" s="82" t="s">
        <v>89</v>
      </c>
      <c r="EA5" s="82" t="s">
        <v>90</v>
      </c>
      <c r="EB5" s="82" t="s">
        <v>91</v>
      </c>
      <c r="EC5" s="82" t="s">
        <v>86</v>
      </c>
      <c r="ED5" s="82" t="s">
        <v>81</v>
      </c>
      <c r="EE5" s="82" t="s">
        <v>82</v>
      </c>
      <c r="EF5" s="82" t="s">
        <v>83</v>
      </c>
      <c r="EG5" s="82" t="s">
        <v>84</v>
      </c>
      <c r="EH5" s="82" t="s">
        <v>85</v>
      </c>
      <c r="EI5" s="82" t="s">
        <v>87</v>
      </c>
      <c r="EJ5" s="82" t="s">
        <v>88</v>
      </c>
      <c r="EK5" s="82" t="s">
        <v>89</v>
      </c>
      <c r="EL5" s="82" t="s">
        <v>90</v>
      </c>
      <c r="EM5" s="82" t="s">
        <v>91</v>
      </c>
      <c r="EN5" s="82" t="s">
        <v>86</v>
      </c>
    </row>
    <row r="6" spans="1:144" s="69" customFormat="1">
      <c r="A6" s="70" t="s">
        <v>92</v>
      </c>
      <c r="B6" s="75">
        <f t="shared" ref="B6:W6" si="1">B7</f>
        <v>2020</v>
      </c>
      <c r="C6" s="75">
        <f t="shared" si="1"/>
        <v>222143</v>
      </c>
      <c r="D6" s="75">
        <f t="shared" si="1"/>
        <v>46</v>
      </c>
      <c r="E6" s="75">
        <f t="shared" si="1"/>
        <v>1</v>
      </c>
      <c r="F6" s="75">
        <f t="shared" si="1"/>
        <v>0</v>
      </c>
      <c r="G6" s="75">
        <f t="shared" si="1"/>
        <v>1</v>
      </c>
      <c r="H6" s="75" t="str">
        <f t="shared" si="1"/>
        <v>静岡県　藤枝市</v>
      </c>
      <c r="I6" s="75" t="str">
        <f t="shared" si="1"/>
        <v>法適用</v>
      </c>
      <c r="J6" s="75" t="str">
        <f t="shared" si="1"/>
        <v>水道事業</v>
      </c>
      <c r="K6" s="75" t="str">
        <f t="shared" si="1"/>
        <v>末端給水事業</v>
      </c>
      <c r="L6" s="75" t="str">
        <f t="shared" si="1"/>
        <v>A3</v>
      </c>
      <c r="M6" s="75" t="str">
        <f t="shared" si="1"/>
        <v>非設置</v>
      </c>
      <c r="N6" s="85" t="str">
        <f t="shared" si="1"/>
        <v>-</v>
      </c>
      <c r="O6" s="85">
        <f t="shared" si="1"/>
        <v>65</v>
      </c>
      <c r="P6" s="85">
        <f t="shared" si="1"/>
        <v>91.44</v>
      </c>
      <c r="Q6" s="85">
        <f t="shared" si="1"/>
        <v>2464</v>
      </c>
      <c r="R6" s="85">
        <f t="shared" si="1"/>
        <v>144096</v>
      </c>
      <c r="S6" s="85">
        <f t="shared" si="1"/>
        <v>194.06</v>
      </c>
      <c r="T6" s="85">
        <f t="shared" si="1"/>
        <v>742.53</v>
      </c>
      <c r="U6" s="85">
        <f t="shared" si="1"/>
        <v>131465</v>
      </c>
      <c r="V6" s="85">
        <f t="shared" si="1"/>
        <v>55.39</v>
      </c>
      <c r="W6" s="85">
        <f t="shared" si="1"/>
        <v>2373.44</v>
      </c>
      <c r="X6" s="91">
        <f t="shared" ref="X6:AG6" si="2">IF(X7="",NA(),X7)</f>
        <v>128.57</v>
      </c>
      <c r="Y6" s="91">
        <f t="shared" si="2"/>
        <v>130.59</v>
      </c>
      <c r="Z6" s="91">
        <f t="shared" si="2"/>
        <v>126.01</v>
      </c>
      <c r="AA6" s="91">
        <f t="shared" si="2"/>
        <v>122.51</v>
      </c>
      <c r="AB6" s="91">
        <f t="shared" si="2"/>
        <v>129.16</v>
      </c>
      <c r="AC6" s="91">
        <f t="shared" si="2"/>
        <v>114</v>
      </c>
      <c r="AD6" s="91">
        <f t="shared" si="2"/>
        <v>113.68</v>
      </c>
      <c r="AE6" s="91">
        <f t="shared" si="2"/>
        <v>113.82</v>
      </c>
      <c r="AF6" s="91">
        <f t="shared" si="2"/>
        <v>112.82</v>
      </c>
      <c r="AG6" s="91">
        <f t="shared" si="2"/>
        <v>111.21</v>
      </c>
      <c r="AH6" s="85" t="str">
        <f>IF(AH7="","",IF(AH7="-","【-】","【"&amp;SUBSTITUTE(TEXT(AH7,"#,##0.00"),"-","△")&amp;"】"))</f>
        <v>【110.27】</v>
      </c>
      <c r="AI6" s="85">
        <f t="shared" ref="AI6:AR6" si="3">IF(AI7="",NA(),AI7)</f>
        <v>0</v>
      </c>
      <c r="AJ6" s="85">
        <f t="shared" si="3"/>
        <v>0</v>
      </c>
      <c r="AK6" s="85">
        <f t="shared" si="3"/>
        <v>0</v>
      </c>
      <c r="AL6" s="85">
        <f t="shared" si="3"/>
        <v>0</v>
      </c>
      <c r="AM6" s="85">
        <f t="shared" si="3"/>
        <v>0</v>
      </c>
      <c r="AN6" s="91">
        <f t="shared" si="3"/>
        <v>0.23</v>
      </c>
      <c r="AO6" s="91">
        <f t="shared" si="3"/>
        <v>3.e-002</v>
      </c>
      <c r="AP6" s="85">
        <f t="shared" si="3"/>
        <v>0</v>
      </c>
      <c r="AQ6" s="85">
        <f t="shared" si="3"/>
        <v>0</v>
      </c>
      <c r="AR6" s="85">
        <f t="shared" si="3"/>
        <v>0</v>
      </c>
      <c r="AS6" s="85" t="str">
        <f>IF(AS7="","",IF(AS7="-","【-】","【"&amp;SUBSTITUTE(TEXT(AS7,"#,##0.00"),"-","△")&amp;"】"))</f>
        <v>【1.15】</v>
      </c>
      <c r="AT6" s="91">
        <f t="shared" ref="AT6:BC6" si="4">IF(AT7="",NA(),AT7)</f>
        <v>271.61</v>
      </c>
      <c r="AU6" s="91">
        <f t="shared" si="4"/>
        <v>283.14999999999998</v>
      </c>
      <c r="AV6" s="91">
        <f t="shared" si="4"/>
        <v>310.11</v>
      </c>
      <c r="AW6" s="91">
        <f t="shared" si="4"/>
        <v>290.56</v>
      </c>
      <c r="AX6" s="91">
        <f t="shared" si="4"/>
        <v>281.45</v>
      </c>
      <c r="AY6" s="91">
        <f t="shared" si="4"/>
        <v>349.04</v>
      </c>
      <c r="AZ6" s="91">
        <f t="shared" si="4"/>
        <v>337.49</v>
      </c>
      <c r="BA6" s="91">
        <f t="shared" si="4"/>
        <v>335.6</v>
      </c>
      <c r="BB6" s="91">
        <f t="shared" si="4"/>
        <v>358.91</v>
      </c>
      <c r="BC6" s="91">
        <f t="shared" si="4"/>
        <v>360.96</v>
      </c>
      <c r="BD6" s="85" t="str">
        <f>IF(BD7="","",IF(BD7="-","【-】","【"&amp;SUBSTITUTE(TEXT(BD7,"#,##0.00"),"-","△")&amp;"】"))</f>
        <v>【260.31】</v>
      </c>
      <c r="BE6" s="91">
        <f t="shared" ref="BE6:BN6" si="5">IF(BE7="",NA(),BE7)</f>
        <v>322.41000000000003</v>
      </c>
      <c r="BF6" s="91">
        <f t="shared" si="5"/>
        <v>319.20999999999998</v>
      </c>
      <c r="BG6" s="91">
        <f t="shared" si="5"/>
        <v>317.62</v>
      </c>
      <c r="BH6" s="91">
        <f t="shared" si="5"/>
        <v>319.31</v>
      </c>
      <c r="BI6" s="91">
        <f t="shared" si="5"/>
        <v>311.72000000000003</v>
      </c>
      <c r="BJ6" s="91">
        <f t="shared" si="5"/>
        <v>254.54</v>
      </c>
      <c r="BK6" s="91">
        <f t="shared" si="5"/>
        <v>265.92</v>
      </c>
      <c r="BL6" s="91">
        <f t="shared" si="5"/>
        <v>258.26</v>
      </c>
      <c r="BM6" s="91">
        <f t="shared" si="5"/>
        <v>247.27</v>
      </c>
      <c r="BN6" s="91">
        <f t="shared" si="5"/>
        <v>239.18</v>
      </c>
      <c r="BO6" s="85" t="str">
        <f>IF(BO7="","",IF(BO7="-","【-】","【"&amp;SUBSTITUTE(TEXT(BO7,"#,##0.00"),"-","△")&amp;"】"))</f>
        <v>【275.67】</v>
      </c>
      <c r="BP6" s="91">
        <f t="shared" ref="BP6:BY6" si="6">IF(BP7="",NA(),BP7)</f>
        <v>127.73</v>
      </c>
      <c r="BQ6" s="91">
        <f t="shared" si="6"/>
        <v>129.69</v>
      </c>
      <c r="BR6" s="91">
        <f t="shared" si="6"/>
        <v>124.52</v>
      </c>
      <c r="BS6" s="91">
        <f t="shared" si="6"/>
        <v>119.53</v>
      </c>
      <c r="BT6" s="91">
        <f t="shared" si="6"/>
        <v>127.84</v>
      </c>
      <c r="BU6" s="91">
        <f t="shared" si="6"/>
        <v>106.52</v>
      </c>
      <c r="BV6" s="91">
        <f t="shared" si="6"/>
        <v>105.86</v>
      </c>
      <c r="BW6" s="91">
        <f t="shared" si="6"/>
        <v>106.07</v>
      </c>
      <c r="BX6" s="91">
        <f t="shared" si="6"/>
        <v>105.34</v>
      </c>
      <c r="BY6" s="91">
        <f t="shared" si="6"/>
        <v>101.89</v>
      </c>
      <c r="BZ6" s="85" t="str">
        <f>IF(BZ7="","",IF(BZ7="-","【-】","【"&amp;SUBSTITUTE(TEXT(BZ7,"#,##0.00"),"-","△")&amp;"】"))</f>
        <v>【100.05】</v>
      </c>
      <c r="CA6" s="91">
        <f t="shared" ref="CA6:CJ6" si="7">IF(CA7="",NA(),CA7)</f>
        <v>107.51</v>
      </c>
      <c r="CB6" s="91">
        <f t="shared" si="7"/>
        <v>105.98</v>
      </c>
      <c r="CC6" s="91">
        <f t="shared" si="7"/>
        <v>110.49</v>
      </c>
      <c r="CD6" s="91">
        <f t="shared" si="7"/>
        <v>115.15</v>
      </c>
      <c r="CE6" s="91">
        <f t="shared" si="7"/>
        <v>107.35</v>
      </c>
      <c r="CF6" s="91">
        <f t="shared" si="7"/>
        <v>155.80000000000001</v>
      </c>
      <c r="CG6" s="91">
        <f t="shared" si="7"/>
        <v>158.58000000000001</v>
      </c>
      <c r="CH6" s="91">
        <f t="shared" si="7"/>
        <v>159.22</v>
      </c>
      <c r="CI6" s="91">
        <f t="shared" si="7"/>
        <v>159.6</v>
      </c>
      <c r="CJ6" s="91">
        <f t="shared" si="7"/>
        <v>156.32</v>
      </c>
      <c r="CK6" s="85" t="str">
        <f>IF(CK7="","",IF(CK7="-","【-】","【"&amp;SUBSTITUTE(TEXT(CK7,"#,##0.00"),"-","△")&amp;"】"))</f>
        <v>【166.40】</v>
      </c>
      <c r="CL6" s="91">
        <f t="shared" ref="CL6:CU6" si="8">IF(CL7="",NA(),CL7)</f>
        <v>65.150000000000006</v>
      </c>
      <c r="CM6" s="91">
        <f t="shared" si="8"/>
        <v>65.55</v>
      </c>
      <c r="CN6" s="91">
        <f t="shared" si="8"/>
        <v>65.290000000000006</v>
      </c>
      <c r="CO6" s="91">
        <f t="shared" si="8"/>
        <v>63.83</v>
      </c>
      <c r="CP6" s="91">
        <f t="shared" si="8"/>
        <v>64.3</v>
      </c>
      <c r="CQ6" s="91">
        <f t="shared" si="8"/>
        <v>62.1</v>
      </c>
      <c r="CR6" s="91">
        <f t="shared" si="8"/>
        <v>62.38</v>
      </c>
      <c r="CS6" s="91">
        <f t="shared" si="8"/>
        <v>62.83</v>
      </c>
      <c r="CT6" s="91">
        <f t="shared" si="8"/>
        <v>62.05</v>
      </c>
      <c r="CU6" s="91">
        <f t="shared" si="8"/>
        <v>63.23</v>
      </c>
      <c r="CV6" s="85" t="str">
        <f>IF(CV7="","",IF(CV7="-","【-】","【"&amp;SUBSTITUTE(TEXT(CV7,"#,##0.00"),"-","△")&amp;"】"))</f>
        <v>【60.69】</v>
      </c>
      <c r="CW6" s="91">
        <f t="shared" ref="CW6:DF6" si="9">IF(CW7="",NA(),CW7)</f>
        <v>89.71</v>
      </c>
      <c r="CX6" s="91">
        <f t="shared" si="9"/>
        <v>89.25</v>
      </c>
      <c r="CY6" s="91">
        <f t="shared" si="9"/>
        <v>89.14</v>
      </c>
      <c r="CZ6" s="91">
        <f t="shared" si="9"/>
        <v>89.82</v>
      </c>
      <c r="DA6" s="91">
        <f t="shared" si="9"/>
        <v>91.3</v>
      </c>
      <c r="DB6" s="91">
        <f t="shared" si="9"/>
        <v>89.52</v>
      </c>
      <c r="DC6" s="91">
        <f t="shared" si="9"/>
        <v>89.17</v>
      </c>
      <c r="DD6" s="91">
        <f t="shared" si="9"/>
        <v>88.86</v>
      </c>
      <c r="DE6" s="91">
        <f t="shared" si="9"/>
        <v>89.11</v>
      </c>
      <c r="DF6" s="91">
        <f t="shared" si="9"/>
        <v>89.35</v>
      </c>
      <c r="DG6" s="85" t="str">
        <f>IF(DG7="","",IF(DG7="-","【-】","【"&amp;SUBSTITUTE(TEXT(DG7,"#,##0.00"),"-","△")&amp;"】"))</f>
        <v>【89.82】</v>
      </c>
      <c r="DH6" s="91">
        <f t="shared" ref="DH6:DQ6" si="10">IF(DH7="",NA(),DH7)</f>
        <v>45.06</v>
      </c>
      <c r="DI6" s="91">
        <f t="shared" si="10"/>
        <v>45.69</v>
      </c>
      <c r="DJ6" s="91">
        <f t="shared" si="10"/>
        <v>45.4</v>
      </c>
      <c r="DK6" s="91">
        <f t="shared" si="10"/>
        <v>45.69</v>
      </c>
      <c r="DL6" s="91">
        <f t="shared" si="10"/>
        <v>45.76</v>
      </c>
      <c r="DM6" s="91">
        <f t="shared" si="10"/>
        <v>46.58</v>
      </c>
      <c r="DN6" s="91">
        <f t="shared" si="10"/>
        <v>46.99</v>
      </c>
      <c r="DO6" s="91">
        <f t="shared" si="10"/>
        <v>47.89</v>
      </c>
      <c r="DP6" s="91">
        <f t="shared" si="10"/>
        <v>48.69</v>
      </c>
      <c r="DQ6" s="91">
        <f t="shared" si="10"/>
        <v>49.62</v>
      </c>
      <c r="DR6" s="85" t="str">
        <f>IF(DR7="","",IF(DR7="-","【-】","【"&amp;SUBSTITUTE(TEXT(DR7,"#,##0.00"),"-","△")&amp;"】"))</f>
        <v>【50.19】</v>
      </c>
      <c r="DS6" s="91">
        <f t="shared" ref="DS6:EB6" si="11">IF(DS7="",NA(),DS7)</f>
        <v>16.66</v>
      </c>
      <c r="DT6" s="91">
        <f t="shared" si="11"/>
        <v>17.559999999999999</v>
      </c>
      <c r="DU6" s="91">
        <f t="shared" si="11"/>
        <v>20.05</v>
      </c>
      <c r="DV6" s="91">
        <f t="shared" si="11"/>
        <v>21.81</v>
      </c>
      <c r="DW6" s="91">
        <f t="shared" si="11"/>
        <v>23.21</v>
      </c>
      <c r="DX6" s="91">
        <f t="shared" si="11"/>
        <v>14.45</v>
      </c>
      <c r="DY6" s="91">
        <f t="shared" si="11"/>
        <v>15.83</v>
      </c>
      <c r="DZ6" s="91">
        <f t="shared" si="11"/>
        <v>16.899999999999999</v>
      </c>
      <c r="EA6" s="91">
        <f t="shared" si="11"/>
        <v>18.260000000000002</v>
      </c>
      <c r="EB6" s="91">
        <f t="shared" si="11"/>
        <v>19.510000000000002</v>
      </c>
      <c r="EC6" s="85" t="str">
        <f>IF(EC7="","",IF(EC7="-","【-】","【"&amp;SUBSTITUTE(TEXT(EC7,"#,##0.00"),"-","△")&amp;"】"))</f>
        <v>【20.63】</v>
      </c>
      <c r="ED6" s="91">
        <f t="shared" ref="ED6:EM6" si="12">IF(ED7="",NA(),ED7)</f>
        <v>0.93</v>
      </c>
      <c r="EE6" s="91">
        <f t="shared" si="12"/>
        <v>1.52</v>
      </c>
      <c r="EF6" s="91">
        <f t="shared" si="12"/>
        <v>0.84</v>
      </c>
      <c r="EG6" s="91">
        <f t="shared" si="12"/>
        <v>0.49</v>
      </c>
      <c r="EH6" s="91">
        <f t="shared" si="12"/>
        <v>0.62</v>
      </c>
      <c r="EI6" s="91">
        <f t="shared" si="12"/>
        <v>0.74</v>
      </c>
      <c r="EJ6" s="91">
        <f t="shared" si="12"/>
        <v>0.74</v>
      </c>
      <c r="EK6" s="91">
        <f t="shared" si="12"/>
        <v>0.72</v>
      </c>
      <c r="EL6" s="91">
        <f t="shared" si="12"/>
        <v>0.66</v>
      </c>
      <c r="EM6" s="91">
        <f t="shared" si="12"/>
        <v>0.67</v>
      </c>
      <c r="EN6" s="85" t="str">
        <f>IF(EN7="","",IF(EN7="-","【-】","【"&amp;SUBSTITUTE(TEXT(EN7,"#,##0.00"),"-","△")&amp;"】"))</f>
        <v>【0.69】</v>
      </c>
    </row>
    <row r="7" spans="1:144" s="69" customFormat="1">
      <c r="A7" s="70"/>
      <c r="B7" s="76">
        <v>2020</v>
      </c>
      <c r="C7" s="76">
        <v>222143</v>
      </c>
      <c r="D7" s="76">
        <v>46</v>
      </c>
      <c r="E7" s="76">
        <v>1</v>
      </c>
      <c r="F7" s="76">
        <v>0</v>
      </c>
      <c r="G7" s="76">
        <v>1</v>
      </c>
      <c r="H7" s="76" t="s">
        <v>93</v>
      </c>
      <c r="I7" s="76" t="s">
        <v>94</v>
      </c>
      <c r="J7" s="76" t="s">
        <v>95</v>
      </c>
      <c r="K7" s="76" t="s">
        <v>96</v>
      </c>
      <c r="L7" s="76" t="s">
        <v>97</v>
      </c>
      <c r="M7" s="76" t="s">
        <v>15</v>
      </c>
      <c r="N7" s="86" t="s">
        <v>98</v>
      </c>
      <c r="O7" s="86">
        <v>65</v>
      </c>
      <c r="P7" s="86">
        <v>91.44</v>
      </c>
      <c r="Q7" s="86">
        <v>2464</v>
      </c>
      <c r="R7" s="86">
        <v>144096</v>
      </c>
      <c r="S7" s="86">
        <v>194.06</v>
      </c>
      <c r="T7" s="86">
        <v>742.53</v>
      </c>
      <c r="U7" s="86">
        <v>131465</v>
      </c>
      <c r="V7" s="86">
        <v>55.39</v>
      </c>
      <c r="W7" s="86">
        <v>2373.44</v>
      </c>
      <c r="X7" s="86">
        <v>128.57</v>
      </c>
      <c r="Y7" s="86">
        <v>130.59</v>
      </c>
      <c r="Z7" s="86">
        <v>126.01</v>
      </c>
      <c r="AA7" s="86">
        <v>122.51</v>
      </c>
      <c r="AB7" s="86">
        <v>129.16</v>
      </c>
      <c r="AC7" s="86">
        <v>114</v>
      </c>
      <c r="AD7" s="86">
        <v>113.68</v>
      </c>
      <c r="AE7" s="86">
        <v>113.82</v>
      </c>
      <c r="AF7" s="86">
        <v>112.82</v>
      </c>
      <c r="AG7" s="86">
        <v>111.21</v>
      </c>
      <c r="AH7" s="86">
        <v>110.27</v>
      </c>
      <c r="AI7" s="86">
        <v>0</v>
      </c>
      <c r="AJ7" s="86">
        <v>0</v>
      </c>
      <c r="AK7" s="86">
        <v>0</v>
      </c>
      <c r="AL7" s="86">
        <v>0</v>
      </c>
      <c r="AM7" s="86">
        <v>0</v>
      </c>
      <c r="AN7" s="86">
        <v>0.23</v>
      </c>
      <c r="AO7" s="86">
        <v>3.e-002</v>
      </c>
      <c r="AP7" s="86">
        <v>0</v>
      </c>
      <c r="AQ7" s="86">
        <v>0</v>
      </c>
      <c r="AR7" s="86">
        <v>0</v>
      </c>
      <c r="AS7" s="86">
        <v>1.1499999999999999</v>
      </c>
      <c r="AT7" s="86">
        <v>271.61</v>
      </c>
      <c r="AU7" s="86">
        <v>283.14999999999998</v>
      </c>
      <c r="AV7" s="86">
        <v>310.11</v>
      </c>
      <c r="AW7" s="86">
        <v>290.56</v>
      </c>
      <c r="AX7" s="86">
        <v>281.45</v>
      </c>
      <c r="AY7" s="86">
        <v>349.04</v>
      </c>
      <c r="AZ7" s="86">
        <v>337.49</v>
      </c>
      <c r="BA7" s="86">
        <v>335.6</v>
      </c>
      <c r="BB7" s="86">
        <v>358.91</v>
      </c>
      <c r="BC7" s="86">
        <v>360.96</v>
      </c>
      <c r="BD7" s="86">
        <v>260.31</v>
      </c>
      <c r="BE7" s="86">
        <v>322.41000000000003</v>
      </c>
      <c r="BF7" s="86">
        <v>319.20999999999998</v>
      </c>
      <c r="BG7" s="86">
        <v>317.62</v>
      </c>
      <c r="BH7" s="86">
        <v>319.31</v>
      </c>
      <c r="BI7" s="86">
        <v>311.72000000000003</v>
      </c>
      <c r="BJ7" s="86">
        <v>254.54</v>
      </c>
      <c r="BK7" s="86">
        <v>265.92</v>
      </c>
      <c r="BL7" s="86">
        <v>258.26</v>
      </c>
      <c r="BM7" s="86">
        <v>247.27</v>
      </c>
      <c r="BN7" s="86">
        <v>239.18</v>
      </c>
      <c r="BO7" s="86">
        <v>275.67</v>
      </c>
      <c r="BP7" s="86">
        <v>127.73</v>
      </c>
      <c r="BQ7" s="86">
        <v>129.69</v>
      </c>
      <c r="BR7" s="86">
        <v>124.52</v>
      </c>
      <c r="BS7" s="86">
        <v>119.53</v>
      </c>
      <c r="BT7" s="86">
        <v>127.84</v>
      </c>
      <c r="BU7" s="86">
        <v>106.52</v>
      </c>
      <c r="BV7" s="86">
        <v>105.86</v>
      </c>
      <c r="BW7" s="86">
        <v>106.07</v>
      </c>
      <c r="BX7" s="86">
        <v>105.34</v>
      </c>
      <c r="BY7" s="86">
        <v>101.89</v>
      </c>
      <c r="BZ7" s="86">
        <v>100.05</v>
      </c>
      <c r="CA7" s="86">
        <v>107.51</v>
      </c>
      <c r="CB7" s="86">
        <v>105.98</v>
      </c>
      <c r="CC7" s="86">
        <v>110.49</v>
      </c>
      <c r="CD7" s="86">
        <v>115.15</v>
      </c>
      <c r="CE7" s="86">
        <v>107.35</v>
      </c>
      <c r="CF7" s="86">
        <v>155.80000000000001</v>
      </c>
      <c r="CG7" s="86">
        <v>158.58000000000001</v>
      </c>
      <c r="CH7" s="86">
        <v>159.22</v>
      </c>
      <c r="CI7" s="86">
        <v>159.6</v>
      </c>
      <c r="CJ7" s="86">
        <v>156.32</v>
      </c>
      <c r="CK7" s="86">
        <v>166.4</v>
      </c>
      <c r="CL7" s="86">
        <v>65.150000000000006</v>
      </c>
      <c r="CM7" s="86">
        <v>65.55</v>
      </c>
      <c r="CN7" s="86">
        <v>65.290000000000006</v>
      </c>
      <c r="CO7" s="86">
        <v>63.83</v>
      </c>
      <c r="CP7" s="86">
        <v>64.3</v>
      </c>
      <c r="CQ7" s="86">
        <v>62.1</v>
      </c>
      <c r="CR7" s="86">
        <v>62.38</v>
      </c>
      <c r="CS7" s="86">
        <v>62.83</v>
      </c>
      <c r="CT7" s="86">
        <v>62.05</v>
      </c>
      <c r="CU7" s="86">
        <v>63.23</v>
      </c>
      <c r="CV7" s="86">
        <v>60.69</v>
      </c>
      <c r="CW7" s="86">
        <v>89.71</v>
      </c>
      <c r="CX7" s="86">
        <v>89.25</v>
      </c>
      <c r="CY7" s="86">
        <v>89.14</v>
      </c>
      <c r="CZ7" s="86">
        <v>89.82</v>
      </c>
      <c r="DA7" s="86">
        <v>91.3</v>
      </c>
      <c r="DB7" s="86">
        <v>89.52</v>
      </c>
      <c r="DC7" s="86">
        <v>89.17</v>
      </c>
      <c r="DD7" s="86">
        <v>88.86</v>
      </c>
      <c r="DE7" s="86">
        <v>89.11</v>
      </c>
      <c r="DF7" s="86">
        <v>89.35</v>
      </c>
      <c r="DG7" s="86">
        <v>89.82</v>
      </c>
      <c r="DH7" s="86">
        <v>45.06</v>
      </c>
      <c r="DI7" s="86">
        <v>45.69</v>
      </c>
      <c r="DJ7" s="86">
        <v>45.4</v>
      </c>
      <c r="DK7" s="86">
        <v>45.69</v>
      </c>
      <c r="DL7" s="86">
        <v>45.76</v>
      </c>
      <c r="DM7" s="86">
        <v>46.58</v>
      </c>
      <c r="DN7" s="86">
        <v>46.99</v>
      </c>
      <c r="DO7" s="86">
        <v>47.89</v>
      </c>
      <c r="DP7" s="86">
        <v>48.69</v>
      </c>
      <c r="DQ7" s="86">
        <v>49.62</v>
      </c>
      <c r="DR7" s="86">
        <v>50.19</v>
      </c>
      <c r="DS7" s="86">
        <v>16.66</v>
      </c>
      <c r="DT7" s="86">
        <v>17.559999999999999</v>
      </c>
      <c r="DU7" s="86">
        <v>20.05</v>
      </c>
      <c r="DV7" s="86">
        <v>21.81</v>
      </c>
      <c r="DW7" s="86">
        <v>23.21</v>
      </c>
      <c r="DX7" s="86">
        <v>14.45</v>
      </c>
      <c r="DY7" s="86">
        <v>15.83</v>
      </c>
      <c r="DZ7" s="86">
        <v>16.899999999999999</v>
      </c>
      <c r="EA7" s="86">
        <v>18.260000000000002</v>
      </c>
      <c r="EB7" s="86">
        <v>19.510000000000002</v>
      </c>
      <c r="EC7" s="86">
        <v>20.63</v>
      </c>
      <c r="ED7" s="86">
        <v>0.93</v>
      </c>
      <c r="EE7" s="86">
        <v>1.52</v>
      </c>
      <c r="EF7" s="86">
        <v>0.84</v>
      </c>
      <c r="EG7" s="86">
        <v>0.49</v>
      </c>
      <c r="EH7" s="86">
        <v>0.62</v>
      </c>
      <c r="EI7" s="86">
        <v>0.74</v>
      </c>
      <c r="EJ7" s="86">
        <v>0.74</v>
      </c>
      <c r="EK7" s="86">
        <v>0.72</v>
      </c>
      <c r="EL7" s="86">
        <v>0.66</v>
      </c>
      <c r="EM7" s="86">
        <v>0.67</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106</v>
      </c>
      <c r="D13" t="s">
        <v>106</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2022-01-19T01:22:22Z</cp:lastPrinted>
  <dcterms:created xsi:type="dcterms:W3CDTF">2021-12-03T06:50:59Z</dcterms:created>
  <dcterms:modified xsi:type="dcterms:W3CDTF">2022-02-16T01:23:08Z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2022-02-16T01:23:08Z</vt:filetime>
  </property>
</Properties>
</file>