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J:\水道課\Ｒ３共有\依頼回答通知\01財政課\040106 【124（月）財政課〆切】Fw 公営企業に係る「経営比較分析表」の公表について（依頼）\提出（上水）\"/>
    </mc:Choice>
  </mc:AlternateContent>
  <xr:revisionPtr revIDLastSave="0" documentId="13_ncr:1_{D927655B-9D6E-44F3-A209-023ABF8188D0}" xr6:coauthVersionLast="47" xr6:coauthVersionMax="47" xr10:uidLastSave="{00000000-0000-0000-0000-000000000000}"/>
  <workbookProtection workbookAlgorithmName="SHA-512" workbookHashValue="WhM5ZFkK5O+tF/ZCVblwaOLYeSuxrlnoWG+TfyH5QVUeryz+w4g2u8A6OoSUBY57q309CG/W9mw58Q0F/uuWIQ==" workbookSaltValue="TIn+qr6L92VD+qQvaG9PI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<sst xmlns="http://schemas.openxmlformats.org/spreadsheetml/2006/main" count="228" uniqueCount="114">
  <si>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</si>
  <si>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</si>
  <si>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</si>
  <si>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</si>
  <si>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</si>
  <si>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</si>
  <si>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</si>
  <si>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</si>
  <si>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</si>
  <si>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</si>
  <si>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</si>
  <si>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</si>
  <si>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</si>
  <si>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</si>
  <si>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</si>
  <si>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</si>
  <si>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</si>
  <si>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</si>
  <si>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</si>
  <si>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</si>
  <si>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</si>
  <si>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</si>
  <si>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</si>
  <si>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</si>
  <si>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</si>
  <si>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</si>
  <si>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</si>
  <si>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</si>
  <si>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</si>
  <si>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</si>
  <si>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</si>
  <si>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</si>
  <si>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</si>
  <si>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</si>
  <si>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</si>
  <si>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</si>
  <si>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</si>
  <si>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</si>
  <si>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</si>
  <si>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</si>
  <si>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</si>
  <si>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</si>
  <si>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</si>
  <si>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</si>
  <si>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</si>
  <si>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</si>
  <si>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</si>
  <si>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</si>
  <si>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</si>
  <si>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</si>
  <si>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</si>
  <si>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</si>
  <si>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</si>
  <si>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</si>
  <si>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</si>
  <si>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</si>
  <si>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</si>
  <si>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</si>
  <si>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</si>
  <si>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</si>
  <si>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</si>
  <si>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</si>
  <si>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</si>
  <si>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</si>
  <si>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</si>
  <si>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</si>
  <si>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</si>
  <si>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</si>
  <si>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</si>
  <si>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</si>
  <si>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</si>
  <si>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</si>
  <si>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</si>
  <si>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</si>
  <si>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</si>
  <si>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</si>
  <si>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</si>
  <si>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</si>
  <si>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</si>
  <si>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</si>
  <si>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</si>
  <si>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</si>
  <si>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</si>
  <si>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</si>
  <si>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</si>
  <si>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</si>
  <si>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</si>
  <si>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</si>
  <si>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</si>
  <si>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</si>
  <si>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</si>
  <si>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</si>
  <si>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</si>
  <si>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</si>
  <si>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</si>
  <si>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</si>
  <si>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</si>
  <si>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</si>
  <si>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</si>
  <si>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</si>
  <si>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</si>
  <si>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</si>
  <si>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</si>
  <si>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</si>
  <si>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</si>
  <si>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</si>
  <si>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</si>
  <si>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</si>
  <si>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</si>
  <si>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</si>
  <si>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</si>
  <si>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 有形固定資産減価償却率 は平均を下回っているが、上昇傾向が続いており、平均値に近づいてきている。② 管路経年化率 は耐用年数経過管の増加により僅かに上昇した。③ 管路更新率 は更新管の増加により向上し、平均値を大きく上回った。
　受水費単価の引き下げにより増加した利益は老朽施設の更新費用に充て、老朽化状況の改善と有収率向上への取り組みを強力に進めていく。</t>
    <rPh sb="38" eb="41">
      <t>ヘイキンチ</t>
    </rPh>
    <rPh sb="42" eb="43">
      <t>チカ</t>
    </rPh>
    <rPh sb="74" eb="75">
      <t>ワズ</t>
    </rPh>
    <rPh sb="108" eb="109">
      <t>オオ</t>
    </rPh>
    <phoneticPr fontId="4"/>
  </si>
  <si>
    <t xml:space="preserve">　R2の水需要は、新型コロナウイルス感染症の感染拡大の影響により、飲食店や宿泊施設を含む営業用、工場用が減少し、感染予防の習慣化により、家庭用が増加したことにより、全体としては、人口減少の中でも増加に転じた。
　受水費の引き下げに伴い増加した利益を原資として、老朽化した施設の更新ペースを加速し老朽化の状況を改善するとともに、有収率の向上に努めていく。
　また、窓口の共同委託等で広域的な取り組みを行えるよう研究を行うことや、施設管理業務の包括委託など費用の削減、管理体制の強化及び事業の持続性を確保できるよう努めていく。
</t>
    <rPh sb="4" eb="5">
      <t>ミズ</t>
    </rPh>
    <rPh sb="5" eb="7">
      <t>ジュヨウ</t>
    </rPh>
    <rPh sb="9" eb="11">
      <t>シンガタ</t>
    </rPh>
    <rPh sb="18" eb="21">
      <t>カンセンショウ</t>
    </rPh>
    <rPh sb="22" eb="24">
      <t>カンセン</t>
    </rPh>
    <rPh sb="24" eb="26">
      <t>カクダイ</t>
    </rPh>
    <rPh sb="27" eb="29">
      <t>エイキョウ</t>
    </rPh>
    <rPh sb="33" eb="35">
      <t>インショク</t>
    </rPh>
    <rPh sb="35" eb="36">
      <t>テン</t>
    </rPh>
    <rPh sb="37" eb="39">
      <t>シュクハク</t>
    </rPh>
    <rPh sb="39" eb="41">
      <t>シセツ</t>
    </rPh>
    <rPh sb="42" eb="43">
      <t>フク</t>
    </rPh>
    <rPh sb="44" eb="47">
      <t>エイギョウヨウ</t>
    </rPh>
    <rPh sb="48" eb="51">
      <t>コウジョウヨウ</t>
    </rPh>
    <rPh sb="52" eb="54">
      <t>ゲンショウ</t>
    </rPh>
    <rPh sb="56" eb="58">
      <t>カンセン</t>
    </rPh>
    <rPh sb="58" eb="60">
      <t>ヨボウ</t>
    </rPh>
    <rPh sb="61" eb="64">
      <t>シュウカンカ</t>
    </rPh>
    <rPh sb="68" eb="71">
      <t>カテイヨウ</t>
    </rPh>
    <rPh sb="72" eb="74">
      <t>ゾウカ</t>
    </rPh>
    <rPh sb="82" eb="84">
      <t>ゼンタイ</t>
    </rPh>
    <rPh sb="89" eb="91">
      <t>ジンコウ</t>
    </rPh>
    <rPh sb="91" eb="93">
      <t>ゲンショウ</t>
    </rPh>
    <rPh sb="94" eb="95">
      <t>ナカ</t>
    </rPh>
    <rPh sb="97" eb="99">
      <t>ゾウカ</t>
    </rPh>
    <rPh sb="100" eb="101">
      <t>テン</t>
    </rPh>
    <phoneticPr fontId="4"/>
  </si>
  <si>
    <t>　H29から受水費の単価が引き下げられたことにより経常費用が大きく減少しており、経常利益が大幅に改善されている。R2は前年度から給水収益が微減、経常費用が微増となったことから、 ① 経常収支比率 が僅かに悪化したが、営業損益においては引き続き黒字を達成した。また、流動資産が微増であり、預り金が大幅に減少したため　③ 流動比率 については上昇した。そのほか、⑤ 料金回収率、⑥ 給水原価 については、受水費の引き下げによりH29から好転しており、R2も引き続き同水準を維持している。
　⑦ 施設利用率 は平均を大きく上回っており、効率的な利用ができていると考えられる。 ⑧ 有収率 については低水準で推移していたため、H29から漏水調査委託料を倍増し改善に向けた取り組みを強化しているが、思うような改善には至っていないのが現状である。有収率の向上は非常に重要な経営課題と考えているため、重点事項として今後も引き続き改善に向けて取り組んでいく。
　④ 企業債残高収益比率 は、新規の起債額について償還額を上限としてしているため、平均を大きく下回っている。今後、起債額を増やし管路の耐震化や施設を更新することも検討していく。</t>
    <rPh sb="99" eb="100">
      <t>ワズ</t>
    </rPh>
    <rPh sb="137" eb="139">
      <t>ビゾウ</t>
    </rPh>
    <rPh sb="143" eb="144">
      <t>アズカ</t>
    </rPh>
    <rPh sb="145" eb="146">
      <t>キン</t>
    </rPh>
    <rPh sb="463" eb="465">
      <t>ヘイキン</t>
    </rPh>
    <rPh sb="466" eb="467">
      <t>オオ</t>
    </rPh>
    <rPh sb="469" eb="471">
      <t>シタマワ</t>
    </rPh>
    <rPh sb="476" eb="478">
      <t>コンゴ</t>
    </rPh>
    <rPh sb="479" eb="481">
      <t>キサイ</t>
    </rPh>
    <rPh sb="481" eb="482">
      <t>ガク</t>
    </rPh>
    <rPh sb="483" eb="484">
      <t>フ</t>
    </rPh>
    <rPh sb="486" eb="488">
      <t>カンロ</t>
    </rPh>
    <rPh sb="489" eb="492">
      <t>タイシンカ</t>
    </rPh>
    <rPh sb="493" eb="495">
      <t>シセツ</t>
    </rPh>
    <rPh sb="496" eb="498">
      <t>コウシン</t>
    </rPh>
    <rPh sb="503" eb="50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</si>
</sst>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0.42</c:v>
                </c:pt>
                <c:pt idx="1">
                  <c:v>0.53</c:v>
                </c:pt>
                <c:pt idx="2">
                  <c:v>0.81</c:v>
                </c:pt>
                <c:pt idx="3">
                  <c:v>0.67</c:v>
                </c:pt>
                <c:pt idx="4">
                  <c:v>1.1000000000000001</c:v>
                </c:pt>
              </c:numCache>
            </c:numRef>
          </c:val>
          <c:extLst>
            <c:ext xmlns:c16="http://schemas.microsoft.com/office/drawing/2014/chart" uri="{C3380CC4-5D6E-409C-BE32-E72D297353CC}">
              <c16:uniqueId val="{00000000-8CC8-4AD8-BE4D-75030DE09C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8CC8-4AD8-BE4D-75030DE09C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70.97</c:v>
                </c:pt>
                <c:pt idx="1">
                  <c:v>71.5</c:v>
                </c:pt>
                <c:pt idx="2">
                  <c:v>71.400000000000006</c:v>
                </c:pt>
                <c:pt idx="3">
                  <c:v>72.05</c:v>
                </c:pt>
                <c:pt idx="4">
                  <c:v>72.19</c:v>
                </c:pt>
              </c:numCache>
            </c:numRef>
          </c:val>
          <c:extLst>
            <c:ext xmlns:c16="http://schemas.microsoft.com/office/drawing/2014/chart" uri="{C3380CC4-5D6E-409C-BE32-E72D297353CC}">
              <c16:uniqueId val="{00000000-0C99-4D49-B994-7021F9DA96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0C99-4D49-B994-7021F9DA96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84.54</c:v>
                </c:pt>
                <c:pt idx="1">
                  <c:v>83.91</c:v>
                </c:pt>
                <c:pt idx="2">
                  <c:v>84.86</c:v>
                </c:pt>
                <c:pt idx="3">
                  <c:v>83.98</c:v>
                </c:pt>
                <c:pt idx="4">
                  <c:v>84.46</c:v>
                </c:pt>
              </c:numCache>
            </c:numRef>
          </c:val>
          <c:extLst>
            <c:ext xmlns:c16="http://schemas.microsoft.com/office/drawing/2014/chart" uri="{C3380CC4-5D6E-409C-BE32-E72D297353CC}">
              <c16:uniqueId val="{00000000-5D64-4A56-862C-C5FE5C651F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5D64-4A56-862C-C5FE5C651F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104.92</c:v>
                </c:pt>
                <c:pt idx="1">
                  <c:v>110.89</c:v>
                </c:pt>
                <c:pt idx="2">
                  <c:v>111.74</c:v>
                </c:pt>
                <c:pt idx="3">
                  <c:v>111.65</c:v>
                </c:pt>
                <c:pt idx="4">
                  <c:v>110.96</c:v>
                </c:pt>
              </c:numCache>
            </c:numRef>
          </c:val>
          <c:extLst>
            <c:ext xmlns:c16="http://schemas.microsoft.com/office/drawing/2014/chart" uri="{C3380CC4-5D6E-409C-BE32-E72D297353CC}">
              <c16:uniqueId val="{00000000-B158-44D2-8795-F7A339C4AA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B158-44D2-8795-F7A339C4AA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45.05</c:v>
                </c:pt>
                <c:pt idx="1">
                  <c:v>46</c:v>
                </c:pt>
                <c:pt idx="2">
                  <c:v>47.21</c:v>
                </c:pt>
                <c:pt idx="3">
                  <c:v>48.44</c:v>
                </c:pt>
                <c:pt idx="4">
                  <c:v>49.46</c:v>
                </c:pt>
              </c:numCache>
            </c:numRef>
          </c:val>
          <c:extLst>
            <c:ext xmlns:c16="http://schemas.microsoft.com/office/drawing/2014/chart" uri="{C3380CC4-5D6E-409C-BE32-E72D297353CC}">
              <c16:uniqueId val="{00000000-D955-4247-9A69-544A13587F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D955-4247-9A69-544A13587F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9.9600000000000009</c:v>
                </c:pt>
                <c:pt idx="1">
                  <c:v>9.67</c:v>
                </c:pt>
                <c:pt idx="2">
                  <c:v>11.18</c:v>
                </c:pt>
                <c:pt idx="3">
                  <c:v>13.04</c:v>
                </c:pt>
                <c:pt idx="4">
                  <c:v>13.67</c:v>
                </c:pt>
              </c:numCache>
            </c:numRef>
          </c:val>
          <c:extLst>
            <c:ext xmlns:c16="http://schemas.microsoft.com/office/drawing/2014/chart" uri="{C3380CC4-5D6E-409C-BE32-E72D297353CC}">
              <c16:uniqueId val="{00000000-A859-4736-A5FA-89568832E1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A859-4736-A5FA-89568832E1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D5-468F-80C5-A1728625E3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3D5-468F-80C5-A1728625E3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256.32</c:v>
                </c:pt>
                <c:pt idx="1">
                  <c:v>294.83999999999997</c:v>
                </c:pt>
                <c:pt idx="2">
                  <c:v>252.61</c:v>
                </c:pt>
                <c:pt idx="3">
                  <c:v>406.27</c:v>
                </c:pt>
                <c:pt idx="4">
                  <c:v>477.44</c:v>
                </c:pt>
              </c:numCache>
            </c:numRef>
          </c:val>
          <c:extLst>
            <c:ext xmlns:c16="http://schemas.microsoft.com/office/drawing/2014/chart" uri="{C3380CC4-5D6E-409C-BE32-E72D297353CC}">
              <c16:uniqueId val="{00000000-DCB0-4EA6-82D6-E9632996FD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DCB0-4EA6-82D6-E9632996FD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182.8</c:v>
                </c:pt>
                <c:pt idx="1">
                  <c:v>182.21</c:v>
                </c:pt>
                <c:pt idx="2">
                  <c:v>179.91</c:v>
                </c:pt>
                <c:pt idx="3">
                  <c:v>179.76</c:v>
                </c:pt>
                <c:pt idx="4">
                  <c:v>180.02</c:v>
                </c:pt>
              </c:numCache>
            </c:numRef>
          </c:val>
          <c:extLst>
            <c:ext xmlns:c16="http://schemas.microsoft.com/office/drawing/2014/chart" uri="{C3380CC4-5D6E-409C-BE32-E72D297353CC}">
              <c16:uniqueId val="{00000000-F52F-492D-A490-1E5D3F5E1E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F52F-492D-A490-1E5D3F5E1E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102.68</c:v>
                </c:pt>
                <c:pt idx="1">
                  <c:v>109.38</c:v>
                </c:pt>
                <c:pt idx="2">
                  <c:v>110.01</c:v>
                </c:pt>
                <c:pt idx="3">
                  <c:v>110.21</c:v>
                </c:pt>
                <c:pt idx="4">
                  <c:v>109.7</c:v>
                </c:pt>
              </c:numCache>
            </c:numRef>
          </c:val>
          <c:extLst>
            <c:ext xmlns:c16="http://schemas.microsoft.com/office/drawing/2014/chart" uri="{C3380CC4-5D6E-409C-BE32-E72D297353CC}">
              <c16:uniqueId val="{00000000-E6A3-4E1A-ABA5-B7703A5AD8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E6A3-4E1A-ABA5-B7703A5AD8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171.25</c:v>
                </c:pt>
                <c:pt idx="1">
                  <c:v>160.72</c:v>
                </c:pt>
                <c:pt idx="2">
                  <c:v>160.19999999999999</c:v>
                </c:pt>
                <c:pt idx="3">
                  <c:v>159.97999999999999</c:v>
                </c:pt>
                <c:pt idx="4">
                  <c:v>159.86000000000001</c:v>
                </c:pt>
              </c:numCache>
            </c:numRef>
          </c:val>
          <c:extLst>
            <c:ext xmlns:c16="http://schemas.microsoft.com/office/drawing/2014/chart" uri="{C3380CC4-5D6E-409C-BE32-E72D297353CC}">
              <c16:uniqueId val="{00000000-2A80-4CC2-A579-64E6BFA235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2A80-4CC2-A579-64E6BFA235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掛川市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116907</v>
      </c>
      <c r="AM8" s="61"/>
      <c r="AN8" s="61"/>
      <c r="AO8" s="61"/>
      <c r="AP8" s="61"/>
      <c r="AQ8" s="61"/>
      <c r="AR8" s="61"/>
      <c r="AS8" s="61"/>
      <c r="AT8" s="52">
        <f>データ!$S$6</f>
        <v>265.69</v>
      </c>
      <c r="AU8" s="53"/>
      <c r="AV8" s="53"/>
      <c r="AW8" s="53"/>
      <c r="AX8" s="53"/>
      <c r="AY8" s="53"/>
      <c r="AZ8" s="53"/>
      <c r="BA8" s="53"/>
      <c r="BB8" s="54">
        <f>データ!$T$6</f>
        <v>440.01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79.040000000000006</v>
      </c>
      <c r="J10" s="53"/>
      <c r="K10" s="53"/>
      <c r="L10" s="53"/>
      <c r="M10" s="53"/>
      <c r="N10" s="53"/>
      <c r="O10" s="64"/>
      <c r="P10" s="54">
        <f>データ!$P$6</f>
        <v>99.06</v>
      </c>
      <c r="Q10" s="54"/>
      <c r="R10" s="54"/>
      <c r="S10" s="54"/>
      <c r="T10" s="54"/>
      <c r="U10" s="54"/>
      <c r="V10" s="54"/>
      <c r="W10" s="61">
        <f>データ!$Q$6</f>
        <v>3299</v>
      </c>
      <c r="X10" s="61"/>
      <c r="Y10" s="61"/>
      <c r="Z10" s="61"/>
      <c r="AA10" s="61"/>
      <c r="AB10" s="61"/>
      <c r="AC10" s="61"/>
      <c r="AD10" s="2"/>
      <c r="AE10" s="2"/>
      <c r="AF10" s="2"/>
      <c r="AG10" s="2"/>
      <c r="AH10" s="4"/>
      <c r="AI10" s="4"/>
      <c r="AJ10" s="4"/>
      <c r="AK10" s="4"/>
      <c r="AL10" s="61">
        <f>データ!$U$6</f>
        <v>115594</v>
      </c>
      <c r="AM10" s="61"/>
      <c r="AN10" s="61"/>
      <c r="AO10" s="61"/>
      <c r="AP10" s="61"/>
      <c r="AQ10" s="61"/>
      <c r="AR10" s="61"/>
      <c r="AS10" s="61"/>
      <c r="AT10" s="52">
        <f>データ!$V$6</f>
        <v>138.86000000000001</v>
      </c>
      <c r="AU10" s="53"/>
      <c r="AV10" s="53"/>
      <c r="AW10" s="53"/>
      <c r="AX10" s="53"/>
      <c r="AY10" s="53"/>
      <c r="AZ10" s="53"/>
      <c r="BA10" s="53"/>
      <c r="BB10" s="54">
        <f>データ!$W$6</f>
        <v>832.45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2W3kC7ZELxPTKqAH9YzfSg5tA5SwnkeuAjJnP850V5FVdVdrIRcLthRm15KVDKlwBqJoYF1y+FmqZbhsZxPwg==" saltValue="T4hCIaqdG9NtyyWKprRNF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222135</v>
      </c>
      <c r="D6" s="34">
        <f t="shared" si="3"/>
        <v>46</v>
      </c>
      <c r="E6" s="34">
        <f t="shared" si="3"/>
        <v>1</v>
      </c>
      <c r="F6" s="34">
        <f t="shared" si="3"/>
        <v>0</v>
      </c>
      <c r="G6" s="34">
        <f t="shared" si="3"/>
        <v>1</v>
      </c>
      <c r="H6" s="34" t="str">
        <f t="shared" si="3"/>
        <v>静岡県　掛川市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79.040000000000006</v>
      </c>
      <c r="P6" s="35">
        <f t="shared" si="3"/>
        <v>99.06</v>
      </c>
      <c r="Q6" s="35">
        <f t="shared" si="3"/>
        <v>3299</v>
      </c>
      <c r="R6" s="35">
        <f t="shared" si="3"/>
        <v>116907</v>
      </c>
      <c r="S6" s="35">
        <f t="shared" si="3"/>
        <v>265.69</v>
      </c>
      <c r="T6" s="35">
        <f t="shared" si="3"/>
        <v>440.01</v>
      </c>
      <c r="U6" s="35">
        <f t="shared" si="3"/>
        <v>115594</v>
      </c>
      <c r="V6" s="35">
        <f t="shared" si="3"/>
        <v>138.86000000000001</v>
      </c>
      <c r="W6" s="35">
        <f t="shared" si="3"/>
        <v>832.45</v>
      </c>
      <c r="X6" s="36">
        <f>IF(X7="",NA(),X7)</f>
        <v>104.92</v>
      </c>
      <c r="Y6" s="36">
        <f t="shared" ref="Y6:AG6" si="4">IF(Y7="",NA(),Y7)</f>
        <v>110.89</v>
      </c>
      <c r="Z6" s="36">
        <f t="shared" si="4"/>
        <v>111.74</v>
      </c>
      <c r="AA6" s="36">
        <f t="shared" si="4"/>
        <v>111.65</v>
      </c>
      <c r="AB6" s="36">
        <f t="shared" si="4"/>
        <v>110.96</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256.32</v>
      </c>
      <c r="AU6" s="36">
        <f t="shared" ref="AU6:BC6" si="6">IF(AU7="",NA(),AU7)</f>
        <v>294.83999999999997</v>
      </c>
      <c r="AV6" s="36">
        <f t="shared" si="6"/>
        <v>252.61</v>
      </c>
      <c r="AW6" s="36">
        <f t="shared" si="6"/>
        <v>406.27</v>
      </c>
      <c r="AX6" s="36">
        <f t="shared" si="6"/>
        <v>477.44</v>
      </c>
      <c r="AY6" s="36">
        <f t="shared" si="6"/>
        <v>349.04</v>
      </c>
      <c r="AZ6" s="36">
        <f t="shared" si="6"/>
        <v>337.49</v>
      </c>
      <c r="BA6" s="36">
        <f t="shared" si="6"/>
        <v>335.6</v>
      </c>
      <c r="BB6" s="36">
        <f t="shared" si="6"/>
        <v>358.91</v>
      </c>
      <c r="BC6" s="36">
        <f t="shared" si="6"/>
        <v>360.96</v>
      </c>
      <c r="BD6" s="35" t="str">
        <f>IF(BD7="","",IF(BD7="-","【-】","【"&amp;SUBSTITUTE(TEXT(BD7,"#,##0.00"),"-","△")&amp;"】"))</f>
        <v>【260.31】</v>
      </c>
      <c r="BE6" s="36">
        <f>IF(BE7="",NA(),BE7)</f>
        <v>182.8</v>
      </c>
      <c r="BF6" s="36">
        <f t="shared" ref="BF6:BN6" si="7">IF(BF7="",NA(),BF7)</f>
        <v>182.21</v>
      </c>
      <c r="BG6" s="36">
        <f t="shared" si="7"/>
        <v>179.91</v>
      </c>
      <c r="BH6" s="36">
        <f t="shared" si="7"/>
        <v>179.76</v>
      </c>
      <c r="BI6" s="36">
        <f t="shared" si="7"/>
        <v>180.02</v>
      </c>
      <c r="BJ6" s="36">
        <f t="shared" si="7"/>
        <v>254.54</v>
      </c>
      <c r="BK6" s="36">
        <f t="shared" si="7"/>
        <v>265.92</v>
      </c>
      <c r="BL6" s="36">
        <f t="shared" si="7"/>
        <v>258.26</v>
      </c>
      <c r="BM6" s="36">
        <f t="shared" si="7"/>
        <v>247.27</v>
      </c>
      <c r="BN6" s="36">
        <f t="shared" si="7"/>
        <v>239.18</v>
      </c>
      <c r="BO6" s="35" t="str">
        <f>IF(BO7="","",IF(BO7="-","【-】","【"&amp;SUBSTITUTE(TEXT(BO7,"#,##0.00"),"-","△")&amp;"】"))</f>
        <v>【275.67】</v>
      </c>
      <c r="BP6" s="36">
        <f>IF(BP7="",NA(),BP7)</f>
        <v>102.68</v>
      </c>
      <c r="BQ6" s="36">
        <f t="shared" ref="BQ6:BY6" si="8">IF(BQ7="",NA(),BQ7)</f>
        <v>109.38</v>
      </c>
      <c r="BR6" s="36">
        <f t="shared" si="8"/>
        <v>110.01</v>
      </c>
      <c r="BS6" s="36">
        <f t="shared" si="8"/>
        <v>110.21</v>
      </c>
      <c r="BT6" s="36">
        <f t="shared" si="8"/>
        <v>109.7</v>
      </c>
      <c r="BU6" s="36">
        <f t="shared" si="8"/>
        <v>106.52</v>
      </c>
      <c r="BV6" s="36">
        <f t="shared" si="8"/>
        <v>105.86</v>
      </c>
      <c r="BW6" s="36">
        <f t="shared" si="8"/>
        <v>106.07</v>
      </c>
      <c r="BX6" s="36">
        <f t="shared" si="8"/>
        <v>105.34</v>
      </c>
      <c r="BY6" s="36">
        <f t="shared" si="8"/>
        <v>101.89</v>
      </c>
      <c r="BZ6" s="35" t="str">
        <f>IF(BZ7="","",IF(BZ7="-","【-】","【"&amp;SUBSTITUTE(TEXT(BZ7,"#,##0.00"),"-","△")&amp;"】"))</f>
        <v>【100.05】</v>
      </c>
      <c r="CA6" s="36">
        <f>IF(CA7="",NA(),CA7)</f>
        <v>171.25</v>
      </c>
      <c r="CB6" s="36">
        <f t="shared" ref="CB6:CJ6" si="9">IF(CB7="",NA(),CB7)</f>
        <v>160.72</v>
      </c>
      <c r="CC6" s="36">
        <f t="shared" si="9"/>
        <v>160.19999999999999</v>
      </c>
      <c r="CD6" s="36">
        <f t="shared" si="9"/>
        <v>159.97999999999999</v>
      </c>
      <c r="CE6" s="36">
        <f t="shared" si="9"/>
        <v>159.86000000000001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70.97</v>
      </c>
      <c r="CM6" s="36">
        <f t="shared" ref="CM6:CU6" si="10">IF(CM7="",NA(),CM7)</f>
        <v>71.5</v>
      </c>
      <c r="CN6" s="36">
        <f t="shared" si="10"/>
        <v>71.400000000000006</v>
      </c>
      <c r="CO6" s="36">
        <f t="shared" si="10"/>
        <v>72.05</v>
      </c>
      <c r="CP6" s="36">
        <f t="shared" si="10"/>
        <v>72.19</v>
      </c>
      <c r="CQ6" s="36">
        <f t="shared" si="10"/>
        <v>62.1</v>
      </c>
      <c r="CR6" s="36">
        <f t="shared" si="10"/>
        <v>62.38</v>
      </c>
      <c r="CS6" s="36">
        <f t="shared" si="10"/>
        <v>62.83</v>
      </c>
      <c r="CT6" s="36">
        <f t="shared" si="10"/>
        <v>62.05</v>
      </c>
      <c r="CU6" s="36">
        <f t="shared" si="10"/>
        <v>63.23</v>
      </c>
      <c r="CV6" s="35" t="str">
        <f>IF(CV7="","",IF(CV7="-","【-】","【"&amp;SUBSTITUTE(TEXT(CV7,"#,##0.00"),"-","△")&amp;"】"))</f>
        <v>【60.69】</v>
      </c>
      <c r="CW6" s="36">
        <f>IF(CW7="",NA(),CW7)</f>
        <v>84.54</v>
      </c>
      <c r="CX6" s="36">
        <f t="shared" ref="CX6:DF6" si="11">IF(CX7="",NA(),CX7)</f>
        <v>83.91</v>
      </c>
      <c r="CY6" s="36">
        <f t="shared" si="11"/>
        <v>84.86</v>
      </c>
      <c r="CZ6" s="36">
        <f t="shared" si="11"/>
        <v>83.98</v>
      </c>
      <c r="DA6" s="36">
        <f t="shared" si="11"/>
        <v>84.46</v>
      </c>
      <c r="DB6" s="36">
        <f t="shared" si="11"/>
        <v>89.52</v>
      </c>
      <c r="DC6" s="36">
        <f t="shared" si="11"/>
        <v>89.17</v>
      </c>
      <c r="DD6" s="36">
        <f t="shared" si="11"/>
        <v>88.86</v>
      </c>
      <c r="DE6" s="36">
        <f t="shared" si="11"/>
        <v>89.11</v>
      </c>
      <c r="DF6" s="36">
        <f t="shared" si="11"/>
        <v>89.35</v>
      </c>
      <c r="DG6" s="35" t="str">
        <f>IF(DG7="","",IF(DG7="-","【-】","【"&amp;SUBSTITUTE(TEXT(DG7,"#,##0.00"),"-","△")&amp;"】"))</f>
        <v>【89.82】</v>
      </c>
      <c r="DH6" s="36">
        <f>IF(DH7="",NA(),DH7)</f>
        <v>45.05</v>
      </c>
      <c r="DI6" s="36">
        <f t="shared" ref="DI6:DQ6" si="12">IF(DI7="",NA(),DI7)</f>
        <v>46</v>
      </c>
      <c r="DJ6" s="36">
        <f t="shared" si="12"/>
        <v>47.21</v>
      </c>
      <c r="DK6" s="36">
        <f t="shared" si="12"/>
        <v>48.44</v>
      </c>
      <c r="DL6" s="36">
        <f t="shared" si="12"/>
        <v>49.46</v>
      </c>
      <c r="DM6" s="36">
        <f t="shared" si="12"/>
        <v>46.58</v>
      </c>
      <c r="DN6" s="36">
        <f t="shared" si="12"/>
        <v>46.99</v>
      </c>
      <c r="DO6" s="36">
        <f t="shared" si="12"/>
        <v>47.89</v>
      </c>
      <c r="DP6" s="36">
        <f t="shared" si="12"/>
        <v>48.69</v>
      </c>
      <c r="DQ6" s="36">
        <f t="shared" si="12"/>
        <v>49.62</v>
      </c>
      <c r="DR6" s="35" t="str">
        <f>IF(DR7="","",IF(DR7="-","【-】","【"&amp;SUBSTITUTE(TEXT(DR7,"#,##0.00"),"-","△")&amp;"】"))</f>
        <v>【50.19】</v>
      </c>
      <c r="DS6" s="36">
        <f>IF(DS7="",NA(),DS7)</f>
        <v>9.9600000000000009</v>
      </c>
      <c r="DT6" s="36">
        <f t="shared" ref="DT6:EB6" si="13">IF(DT7="",NA(),DT7)</f>
        <v>9.67</v>
      </c>
      <c r="DU6" s="36">
        <f t="shared" si="13"/>
        <v>11.18</v>
      </c>
      <c r="DV6" s="36">
        <f t="shared" si="13"/>
        <v>13.04</v>
      </c>
      <c r="DW6" s="36">
        <f t="shared" si="13"/>
        <v>13.67</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0.42</v>
      </c>
      <c r="EE6" s="36">
        <f t="shared" ref="EE6:EM6" si="14">IF(EE7="",NA(),EE7)</f>
        <v>0.53</v>
      </c>
      <c r="EF6" s="36">
        <f t="shared" si="14"/>
        <v>0.81</v>
      </c>
      <c r="EG6" s="36">
        <f t="shared" si="14"/>
        <v>0.67</v>
      </c>
      <c r="EH6" s="36">
        <f t="shared" si="14"/>
        <v>1.1000000000000001</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222135</v>
      </c>
      <c r="D7" s="38">
        <v>46</v>
      </c>
      <c r="E7" s="38">
        <v>1</v>
      </c>
      <c r="F7" s="38">
        <v>0</v>
      </c>
      <c r="G7" s="38">
        <v>1</v>
      </c>
      <c r="H7" s="38" t="s">
        <v>92</v>
      </c>
      <c r="I7" s="38" t="s">
        <v>93</v>
      </c>
      <c r="J7" s="38" t="s">
        <v>94</v>
      </c>
      <c r="K7" s="38" t="s">
        <v>95</v>
      </c>
      <c r="L7" s="38" t="s">
        <v>96</v>
      </c>
      <c r="M7" s="38" t="s">
        <v>97</v>
      </c>
      <c r="N7" s="39" t="s">
        <v>98</v>
      </c>
      <c r="O7" s="39">
        <v>79.040000000000006</v>
      </c>
      <c r="P7" s="39">
        <v>99.06</v>
      </c>
      <c r="Q7" s="39">
        <v>3299</v>
      </c>
      <c r="R7" s="39">
        <v>116907</v>
      </c>
      <c r="S7" s="39">
        <v>265.69</v>
      </c>
      <c r="T7" s="39">
        <v>440.01</v>
      </c>
      <c r="U7" s="39">
        <v>115594</v>
      </c>
      <c r="V7" s="39">
        <v>138.86000000000001</v>
      </c>
      <c r="W7" s="39">
        <v>832.45</v>
      </c>
      <c r="X7" s="39">
        <v>104.92</v>
      </c>
      <c r="Y7" s="39">
        <v>110.89</v>
      </c>
      <c r="Z7" s="39">
        <v>111.74</v>
      </c>
      <c r="AA7" s="39">
        <v>111.65</v>
      </c>
      <c r="AB7" s="39">
        <v>110.96</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256.32</v>
      </c>
      <c r="AU7" s="39">
        <v>294.83999999999997</v>
      </c>
      <c r="AV7" s="39">
        <v>252.61</v>
      </c>
      <c r="AW7" s="39">
        <v>406.27</v>
      </c>
      <c r="AX7" s="39">
        <v>477.44</v>
      </c>
      <c r="AY7" s="39">
        <v>349.04</v>
      </c>
      <c r="AZ7" s="39">
        <v>337.49</v>
      </c>
      <c r="BA7" s="39">
        <v>335.6</v>
      </c>
      <c r="BB7" s="39">
        <v>358.91</v>
      </c>
      <c r="BC7" s="39">
        <v>360.96</v>
      </c>
      <c r="BD7" s="39">
        <v>260.31</v>
      </c>
      <c r="BE7" s="39">
        <v>182.8</v>
      </c>
      <c r="BF7" s="39">
        <v>182.21</v>
      </c>
      <c r="BG7" s="39">
        <v>179.91</v>
      </c>
      <c r="BH7" s="39">
        <v>179.76</v>
      </c>
      <c r="BI7" s="39">
        <v>180.02</v>
      </c>
      <c r="BJ7" s="39">
        <v>254.54</v>
      </c>
      <c r="BK7" s="39">
        <v>265.92</v>
      </c>
      <c r="BL7" s="39">
        <v>258.26</v>
      </c>
      <c r="BM7" s="39">
        <v>247.27</v>
      </c>
      <c r="BN7" s="39">
        <v>239.18</v>
      </c>
      <c r="BO7" s="39">
        <v>275.67</v>
      </c>
      <c r="BP7" s="39">
        <v>102.68</v>
      </c>
      <c r="BQ7" s="39">
        <v>109.38</v>
      </c>
      <c r="BR7" s="39">
        <v>110.01</v>
      </c>
      <c r="BS7" s="39">
        <v>110.21</v>
      </c>
      <c r="BT7" s="39">
        <v>109.7</v>
      </c>
      <c r="BU7" s="39">
        <v>106.52</v>
      </c>
      <c r="BV7" s="39">
        <v>105.86</v>
      </c>
      <c r="BW7" s="39">
        <v>106.07</v>
      </c>
      <c r="BX7" s="39">
        <v>105.34</v>
      </c>
      <c r="BY7" s="39">
        <v>101.89</v>
      </c>
      <c r="BZ7" s="39">
        <v>100.05</v>
      </c>
      <c r="CA7" s="39">
        <v>171.25</v>
      </c>
      <c r="CB7" s="39">
        <v>160.72</v>
      </c>
      <c r="CC7" s="39">
        <v>160.19999999999999</v>
      </c>
      <c r="CD7" s="39">
        <v>159.97999999999999</v>
      </c>
      <c r="CE7" s="39">
        <v>159.86000000000001</v>
      </c>
      <c r="CF7" s="39">
        <v>155.80000000000001</v>
      </c>
      <c r="CG7" s="39">
        <v>158.58000000000001</v>
      </c>
      <c r="CH7" s="39">
        <v>159.22</v>
      </c>
      <c r="CI7" s="39">
        <v>159.6</v>
      </c>
      <c r="CJ7" s="39">
        <v>156.32</v>
      </c>
      <c r="CK7" s="39">
        <v>166.4</v>
      </c>
      <c r="CL7" s="39">
        <v>70.97</v>
      </c>
      <c r="CM7" s="39">
        <v>71.5</v>
      </c>
      <c r="CN7" s="39">
        <v>71.400000000000006</v>
      </c>
      <c r="CO7" s="39">
        <v>72.05</v>
      </c>
      <c r="CP7" s="39">
        <v>72.19</v>
      </c>
      <c r="CQ7" s="39">
        <v>62.1</v>
      </c>
      <c r="CR7" s="39">
        <v>62.38</v>
      </c>
      <c r="CS7" s="39">
        <v>62.83</v>
      </c>
      <c r="CT7" s="39">
        <v>62.05</v>
      </c>
      <c r="CU7" s="39">
        <v>63.23</v>
      </c>
      <c r="CV7" s="39">
        <v>60.69</v>
      </c>
      <c r="CW7" s="39">
        <v>84.54</v>
      </c>
      <c r="CX7" s="39">
        <v>83.91</v>
      </c>
      <c r="CY7" s="39">
        <v>84.86</v>
      </c>
      <c r="CZ7" s="39">
        <v>83.98</v>
      </c>
      <c r="DA7" s="39">
        <v>84.46</v>
      </c>
      <c r="DB7" s="39">
        <v>89.52</v>
      </c>
      <c r="DC7" s="39">
        <v>89.17</v>
      </c>
      <c r="DD7" s="39">
        <v>88.86</v>
      </c>
      <c r="DE7" s="39">
        <v>89.11</v>
      </c>
      <c r="DF7" s="39">
        <v>89.35</v>
      </c>
      <c r="DG7" s="39">
        <v>89.82</v>
      </c>
      <c r="DH7" s="39">
        <v>45.05</v>
      </c>
      <c r="DI7" s="39">
        <v>46</v>
      </c>
      <c r="DJ7" s="39">
        <v>47.21</v>
      </c>
      <c r="DK7" s="39">
        <v>48.44</v>
      </c>
      <c r="DL7" s="39">
        <v>49.46</v>
      </c>
      <c r="DM7" s="39">
        <v>46.58</v>
      </c>
      <c r="DN7" s="39">
        <v>46.99</v>
      </c>
      <c r="DO7" s="39">
        <v>47.89</v>
      </c>
      <c r="DP7" s="39">
        <v>48.69</v>
      </c>
      <c r="DQ7" s="39">
        <v>49.62</v>
      </c>
      <c r="DR7" s="39">
        <v>50.19</v>
      </c>
      <c r="DS7" s="39">
        <v>9.9600000000000009</v>
      </c>
      <c r="DT7" s="39">
        <v>9.67</v>
      </c>
      <c r="DU7" s="39">
        <v>11.18</v>
      </c>
      <c r="DV7" s="39">
        <v>13.04</v>
      </c>
      <c r="DW7" s="39">
        <v>13.67</v>
      </c>
      <c r="DX7" s="39">
        <v>14.45</v>
      </c>
      <c r="DY7" s="39">
        <v>15.83</v>
      </c>
      <c r="DZ7" s="39">
        <v>16.899999999999999</v>
      </c>
      <c r="EA7" s="39">
        <v>18.260000000000002</v>
      </c>
      <c r="EB7" s="39">
        <v>19.510000000000002</v>
      </c>
      <c r="EC7" s="39">
        <v>20.63</v>
      </c>
      <c r="ED7" s="39">
        <v>0.42</v>
      </c>
      <c r="EE7" s="39">
        <v>0.53</v>
      </c>
      <c r="EF7" s="39">
        <v>0.81</v>
      </c>
      <c r="EG7" s="39">
        <v>0.67</v>
      </c>
      <c r="EH7" s="39">
        <v>1.1000000000000001</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永田 雄哉</cp:lastModifiedBy>
  <dcterms:created xsi:type="dcterms:W3CDTF">2021-12-03T06:50:58Z</dcterms:created>
  <dcterms:modified xsi:type="dcterms:W3CDTF">2022-01-20T05:18:39Z</dcterms:modified>
  <cp:category/>
</cp:coreProperties>
</file>