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J:\下水道課\０３共有\☆★照会・回答\★庁内\財政課\220106【124（月）財政課〆切】Fw 公営企業に係る「経営比較分析表」の公表について（依頼）\★入力・決裁・提出用\"/>
    </mc:Choice>
  </mc:AlternateContent>
  <xr:revisionPtr revIDLastSave="0" documentId="13_ncr:1_{E53B95E1-29B5-434A-9821-439A521A13B0}" xr6:coauthVersionLast="47" xr6:coauthVersionMax="47" xr10:uidLastSave="{00000000-0000-0000-0000-000000000000}"/>
  <workbookProtection workbookAlgorithmName="SHA-512" workbookHashValue="rvQwhU+daUG16ntDgsD4kvjJFmYsRz0vLlLc6P01LT+1CJ2qTySiGq9+SlO8DDQdN3Gcjo0c1scM/Mh9urc01A==" workbookSaltValue="eKiI/ilH1pElKBExtqxq2A=="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W8" i="4"/>
  <c r="P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<sst xmlns="http://schemas.openxmlformats.org/spreadsheetml/2006/main" count="319" uniqueCount="116">
  <si>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</si>
  <si>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</si>
  <si>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</si>
  <si>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</si>
  <si>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</si>
  <si>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</si>
  <si>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</si>
  <si>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</si>
  <si>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</si>
  <si>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</si>
  <si>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</si>
  <si>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</si>
  <si>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</si>
  <si>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</si>
  <si>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</si>
  <si>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</si>
  <si>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</si>
  <si>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</si>
  <si>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</si>
  <si>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</si>
  <si>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</si>
  <si>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</si>
  <si>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</si>
  <si>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</si>
  <si>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</si>
  <si>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</si>
  <si>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</si>
  <si>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</si>
  <si>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</si>
  <si>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</si>
  <si>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</si>
  <si>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</si>
  <si>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</si>
  <si>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</si>
  <si>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</si>
  <si>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</si>
  <si>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</si>
  <si>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</si>
  <si>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</si>
  <si>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</si>
  <si>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</si>
  <si>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</si>
  <si>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</si>
  <si>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</si>
  <si>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</si>
  <si>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</si>
  <si>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</si>
  <si>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</si>
  <si>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</si>
  <si>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</si>
  <si>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</si>
  <si>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</si>
  <si>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</si>
  <si>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</si>
  <si>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</si>
  <si>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</si>
  <si>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</si>
  <si>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</si>
  <si>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</si>
  <si>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</si>
  <si>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</si>
  <si>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</si>
  <si>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</si>
  <si>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</si>
  <si>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</si>
  <si>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</si>
  <si>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</si>
  <si>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</si>
  <si>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</si>
  <si>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</si>
  <si>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</si>
  <si>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</si>
  <si>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</si>
  <si>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</si>
  <si>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</si>
  <si>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</si>
  <si>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</si>
  <si>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</si>
  <si>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</si>
  <si>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</si>
  <si>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</si>
  <si>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</si>
  <si>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</si>
  <si>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</si>
  <si>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</si>
  <si>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</si>
  <si>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</si>
  <si>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</si>
  <si>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</si>
  <si>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</si>
  <si>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</si>
  <si>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</si>
  <si>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</si>
  <si>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</si>
  <si>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</si>
  <si>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</si>
  <si>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掛川市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</si>
  <si>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</si>
  <si>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</si>
  <si>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</si>
  <si>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</si>
  <si>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</si>
  <si>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</si>
  <si>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</si>
  <si>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</si>
  <si>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</si>
  <si>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</si>
  <si>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</si>
  <si>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</si>
  <si>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</si>
  <si>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</si>
  <si>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</si>
  <si>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</si>
  <si>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令和2年度から地方公営企業法を全部適用し公営企業会計に移行したことにより、経営成績や財務状況等の経営状態を把握することができました。
　主な課題として、経費回収率が低く汚水処理原価が高くなっており一般会計からの繰入金の割合が高いことが挙げられます。今後、経営状況を改善するため、重要性や緊急性、修繕計画をもとに優先順位をつけ施設等の修繕を推進します。また、公費負担の割合見直しに合わせて適正な使用料水準の検討を行い、健全な農業集落排水事業の継続を目指します。</t>
    <rPh sb="140" eb="143">
      <t>ジュウヨウセイ</t>
    </rPh>
    <rPh sb="144" eb="147">
      <t>キンキュウセイ</t>
    </rPh>
    <rPh sb="148" eb="150">
      <t>シュウゼン</t>
    </rPh>
    <rPh sb="150" eb="152">
      <t>ケイカク</t>
    </rPh>
    <rPh sb="156" eb="158">
      <t>ユウセン</t>
    </rPh>
    <rPh sb="158" eb="160">
      <t>ジュンイ</t>
    </rPh>
    <rPh sb="212" eb="214">
      <t>ノウギョウ</t>
    </rPh>
    <rPh sb="214" eb="216">
      <t>シュウラク</t>
    </rPh>
    <rPh sb="216" eb="218">
      <t>ハイスイ</t>
    </rPh>
    <phoneticPr fontId="4"/>
  </si>
  <si>
    <t>　当市農業集落排水事業は平成4年度から建設事業を開始しており、老朽化は現時点ではありません。
　①有形固定資産減価償却率は、公営企業会計移行初年度であるため、減価償却費の当年度分の数値を基に算出しています。今後、この数値は減価償却を重ねていくことにより上昇します。</t>
    <rPh sb="3" eb="5">
      <t>ノウギョウ</t>
    </rPh>
    <rPh sb="5" eb="7">
      <t>シュウラク</t>
    </rPh>
    <rPh sb="7" eb="9">
      <t>ハイスイ</t>
    </rPh>
    <phoneticPr fontId="4"/>
  </si>
  <si>
    <t xml:space="preserve">　当市の農業集落排水事業は、令和2年4月に地方公営企業法を適用し公営企業会計に移行しましたので、前年度比較はありません。
　経営の健全性において、①経常収支比率は100％を超えており、収支の均衡は保たれていますが、⑤経費回収率は59.09%と100％を下回っており、類似団体・全国平均よりも低く、汚水処理に係る費用が使用料収入以外の収入（一般会計からの繰入金）により賄われています。③流動比率は100％を大きく下回っていますが、流動負債の半分弱を企業債償還金が占めており、一般会計繰入金からの繰入金により賄われる見込みです。また、④企業債残高対事業規模比率は類似団体・全国平均よりも高くなっています。令和5年に元金償還のピークを迎え、以降、企業債残高は減少していきます。⑥汚水処理原価は類似団体・全国平均より低い数値となっていますが、引き続き維持管理費の削減に取り組む必要があります。
　経営の効率性において⑦施設利用率は類似団体・全国平均を比較して低くなっています。令和４年度以降には、公共下水道へ編入される区域があること、整備が既に終了していることから大幅な増加が望みにくい現状にあります。また、⑧水洗化率は類似団体・全国平均を上回っていますが、100％に向けて引き続き未接続世帯への啓発活動を行い水洗化率の向上を図ります。　　　　　　　　　　　　　　　　　　　　　　　　　　　　　　　　　　　　　　　　　　　　　　　　　　　　　　　　　　　　　　　　　　　　　　　　　　   </t>
    <rPh sb="1" eb="2">
      <t>トウ</t>
    </rPh>
    <rPh sb="4" eb="6">
      <t>ノウギョウ</t>
    </rPh>
    <rPh sb="6" eb="8">
      <t>シュウラク</t>
    </rPh>
    <rPh sb="8" eb="10">
      <t>ハイスイ</t>
    </rPh>
    <rPh sb="192" eb="194">
      <t>リュウドウ</t>
    </rPh>
    <rPh sb="194" eb="196">
      <t>ヒリツ</t>
    </rPh>
    <rPh sb="202" eb="203">
      <t>オオ</t>
    </rPh>
    <rPh sb="205" eb="207">
      <t>シタマワ</t>
    </rPh>
    <rPh sb="214" eb="216">
      <t>リュウドウ</t>
    </rPh>
    <rPh sb="216" eb="218">
      <t>フサイ</t>
    </rPh>
    <rPh sb="219" eb="221">
      <t>ハンブン</t>
    </rPh>
    <rPh sb="221" eb="222">
      <t>ジャク</t>
    </rPh>
    <rPh sb="223" eb="225">
      <t>キギョウ</t>
    </rPh>
    <rPh sb="225" eb="226">
      <t>サイ</t>
    </rPh>
    <rPh sb="226" eb="228">
      <t>ショウカン</t>
    </rPh>
    <rPh sb="228" eb="229">
      <t>キン</t>
    </rPh>
    <rPh sb="230" eb="231">
      <t>シ</t>
    </rPh>
    <rPh sb="236" eb="238">
      <t>イッパン</t>
    </rPh>
    <rPh sb="238" eb="240">
      <t>カイケイ</t>
    </rPh>
    <rPh sb="240" eb="242">
      <t>クリイレ</t>
    </rPh>
    <rPh sb="242" eb="243">
      <t>キン</t>
    </rPh>
    <rPh sb="246" eb="248">
      <t>クリイレ</t>
    </rPh>
    <rPh sb="248" eb="249">
      <t>キン</t>
    </rPh>
    <rPh sb="252" eb="253">
      <t>マカナ</t>
    </rPh>
    <rPh sb="256" eb="258">
      <t>ミコ</t>
    </rPh>
    <rPh sb="300" eb="302">
      <t>レイワ</t>
    </rPh>
    <rPh sb="303" eb="304">
      <t>ネン</t>
    </rPh>
    <rPh sb="305" eb="307">
      <t>ガンキン</t>
    </rPh>
    <rPh sb="317" eb="319">
      <t>イコウ</t>
    </rPh>
    <rPh sb="320" eb="322">
      <t>キギョウ</t>
    </rPh>
    <rPh sb="322" eb="323">
      <t>サイ</t>
    </rPh>
    <rPh sb="323" eb="325">
      <t>ザンダカ</t>
    </rPh>
    <rPh sb="326" eb="328">
      <t>ゲンショウ</t>
    </rPh>
    <rPh sb="336" eb="338">
      <t>オスイ</t>
    </rPh>
    <rPh sb="338" eb="340">
      <t>ショリ</t>
    </rPh>
    <rPh sb="340" eb="342">
      <t>ゲンカ</t>
    </rPh>
    <rPh sb="343" eb="345">
      <t>ルイジ</t>
    </rPh>
    <rPh sb="345" eb="347">
      <t>ダンタイ</t>
    </rPh>
    <rPh sb="444" eb="446">
      <t>コウキョウ</t>
    </rPh>
    <rPh sb="446" eb="449">
      <t>ゲスイドウ</t>
    </rPh>
    <rPh sb="455" eb="457">
      <t>クイキ</t>
    </rPh>
    <rPh sb="463" eb="465">
      <t>セイビ</t>
    </rPh>
    <rPh sb="466" eb="467">
      <t>スデ</t>
    </rPh>
    <rPh sb="468" eb="470">
      <t>シュウリョウ</t>
    </rPh>
    <rPh sb="516" eb="517">
      <t>ウワ</t>
    </rPh>
    <rPh sb="530" eb="531">
      <t>ム</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</si>
</sst>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09B2-44BB-87F3-C522929C9C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0.25</c:v>
                </c:pt>
              </c:numCache>
            </c:numRef>
          </c:val>
          <c:smooth val="0"/>
          <c:extLst>
            <c:ext xmlns:c16="http://schemas.microsoft.com/office/drawing/2014/chart" uri="{C3380CC4-5D6E-409C-BE32-E72D297353CC}">
              <c16:uniqueId val="{00000001-09B2-44BB-87F3-C522929C9C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47.95</c:v>
                </c:pt>
              </c:numCache>
            </c:numRef>
          </c:val>
          <c:extLst>
            <c:ext xmlns:c16="http://schemas.microsoft.com/office/drawing/2014/chart" uri="{C3380CC4-5D6E-409C-BE32-E72D297353CC}">
              <c16:uniqueId val="{00000000-7905-4FFE-BA13-6DBA4024038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54.83</c:v>
                </c:pt>
              </c:numCache>
            </c:numRef>
          </c:val>
          <c:smooth val="0"/>
          <c:extLst>
            <c:ext xmlns:c16="http://schemas.microsoft.com/office/drawing/2014/chart" uri="{C3380CC4-5D6E-409C-BE32-E72D297353CC}">
              <c16:uniqueId val="{00000001-7905-4FFE-BA13-6DBA4024038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96.16</c:v>
                </c:pt>
              </c:numCache>
            </c:numRef>
          </c:val>
          <c:extLst>
            <c:ext xmlns:c16="http://schemas.microsoft.com/office/drawing/2014/chart" uri="{C3380CC4-5D6E-409C-BE32-E72D297353CC}">
              <c16:uniqueId val="{00000000-65AA-4494-8D59-95648343D8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84.7</c:v>
                </c:pt>
              </c:numCache>
            </c:numRef>
          </c:val>
          <c:smooth val="0"/>
          <c:extLst>
            <c:ext xmlns:c16="http://schemas.microsoft.com/office/drawing/2014/chart" uri="{C3380CC4-5D6E-409C-BE32-E72D297353CC}">
              <c16:uniqueId val="{00000001-65AA-4494-8D59-95648343D8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122.29</c:v>
                </c:pt>
              </c:numCache>
            </c:numRef>
          </c:val>
          <c:extLst>
            <c:ext xmlns:c16="http://schemas.microsoft.com/office/drawing/2014/chart" uri="{C3380CC4-5D6E-409C-BE32-E72D297353CC}">
              <c16:uniqueId val="{00000000-8661-4A88-A705-7F87771074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106.37</c:v>
                </c:pt>
              </c:numCache>
            </c:numRef>
          </c:val>
          <c:smooth val="0"/>
          <c:extLst>
            <c:ext xmlns:c16="http://schemas.microsoft.com/office/drawing/2014/chart" uri="{C3380CC4-5D6E-409C-BE32-E72D297353CC}">
              <c16:uniqueId val="{00000001-8661-4A88-A705-7F87771074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4.18</c:v>
                </c:pt>
              </c:numCache>
            </c:numRef>
          </c:val>
          <c:extLst>
            <c:ext xmlns:c16="http://schemas.microsoft.com/office/drawing/2014/chart" uri="{C3380CC4-5D6E-409C-BE32-E72D297353CC}">
              <c16:uniqueId val="{00000000-2569-458F-A030-370A03C41C5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20.34</c:v>
                </c:pt>
              </c:numCache>
            </c:numRef>
          </c:val>
          <c:smooth val="0"/>
          <c:extLst>
            <c:ext xmlns:c16="http://schemas.microsoft.com/office/drawing/2014/chart" uri="{C3380CC4-5D6E-409C-BE32-E72D297353CC}">
              <c16:uniqueId val="{00000001-2569-458F-A030-370A03C41C5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1B-4B88-B3F2-316A85771F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91B-4B88-B3F2-316A85771F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F75-4895-8EAA-D68A6B784A4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139.02000000000001</c:v>
                </c:pt>
              </c:numCache>
            </c:numRef>
          </c:val>
          <c:smooth val="0"/>
          <c:extLst>
            <c:ext xmlns:c16="http://schemas.microsoft.com/office/drawing/2014/chart" uri="{C3380CC4-5D6E-409C-BE32-E72D297353CC}">
              <c16:uniqueId val="{00000001-CF75-4895-8EAA-D68A6B784A4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53.81</c:v>
                </c:pt>
              </c:numCache>
            </c:numRef>
          </c:val>
          <c:extLst>
            <c:ext xmlns:c16="http://schemas.microsoft.com/office/drawing/2014/chart" uri="{C3380CC4-5D6E-409C-BE32-E72D297353CC}">
              <c16:uniqueId val="{00000000-1BC8-419E-AC02-EEBDAD5EE6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29.13</c:v>
                </c:pt>
              </c:numCache>
            </c:numRef>
          </c:val>
          <c:smooth val="0"/>
          <c:extLst>
            <c:ext xmlns:c16="http://schemas.microsoft.com/office/drawing/2014/chart" uri="{C3380CC4-5D6E-409C-BE32-E72D297353CC}">
              <c16:uniqueId val="{00000001-1BC8-419E-AC02-EEBDAD5EE6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1305.24</c:v>
                </c:pt>
              </c:numCache>
            </c:numRef>
          </c:val>
          <c:extLst>
            <c:ext xmlns:c16="http://schemas.microsoft.com/office/drawing/2014/chart" uri="{C3380CC4-5D6E-409C-BE32-E72D297353CC}">
              <c16:uniqueId val="{00000000-2863-476E-AA1F-01809F51AB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867.83</c:v>
                </c:pt>
              </c:numCache>
            </c:numRef>
          </c:val>
          <c:smooth val="0"/>
          <c:extLst>
            <c:ext xmlns:c16="http://schemas.microsoft.com/office/drawing/2014/chart" uri="{C3380CC4-5D6E-409C-BE32-E72D297353CC}">
              <c16:uniqueId val="{00000001-2863-476E-AA1F-01809F51AB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59.09</c:v>
                </c:pt>
              </c:numCache>
            </c:numRef>
          </c:val>
          <c:extLst>
            <c:ext xmlns:c16="http://schemas.microsoft.com/office/drawing/2014/chart" uri="{C3380CC4-5D6E-409C-BE32-E72D297353CC}">
              <c16:uniqueId val="{00000000-1BA2-4D9C-8175-3B09E0F061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57.08</c:v>
                </c:pt>
              </c:numCache>
            </c:numRef>
          </c:val>
          <c:smooth val="0"/>
          <c:extLst>
            <c:ext xmlns:c16="http://schemas.microsoft.com/office/drawing/2014/chart" uri="{C3380CC4-5D6E-409C-BE32-E72D297353CC}">
              <c16:uniqueId val="{00000001-1BA2-4D9C-8175-3B09E0F061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236.79</c:v>
                </c:pt>
              </c:numCache>
            </c:numRef>
          </c:val>
          <c:extLst>
            <c:ext xmlns:c16="http://schemas.microsoft.com/office/drawing/2014/chart" uri="{C3380CC4-5D6E-409C-BE32-E72D297353CC}">
              <c16:uniqueId val="{00000000-2B7D-4712-BCF6-CFE0BF9F47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274.99</c:v>
                </c:pt>
              </c:numCache>
            </c:numRef>
          </c:val>
          <c:smooth val="0"/>
          <c:extLst>
            <c:ext xmlns:c16="http://schemas.microsoft.com/office/drawing/2014/chart" uri="{C3380CC4-5D6E-409C-BE32-E72D297353CC}">
              <c16:uniqueId val="{00000001-2B7D-4712-BCF6-CFE0BF9F47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掛川市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116907</v>
      </c>
      <c r="AM8" s="69"/>
      <c r="AN8" s="69"/>
      <c r="AO8" s="69"/>
      <c r="AP8" s="69"/>
      <c r="AQ8" s="69"/>
      <c r="AR8" s="69"/>
      <c r="AS8" s="69"/>
      <c r="AT8" s="68">
        <f>データ!T6</f>
        <v>265.69</v>
      </c>
      <c r="AU8" s="68"/>
      <c r="AV8" s="68"/>
      <c r="AW8" s="68"/>
      <c r="AX8" s="68"/>
      <c r="AY8" s="68"/>
      <c r="AZ8" s="68"/>
      <c r="BA8" s="68"/>
      <c r="BB8" s="68">
        <f>データ!U6</f>
        <v>440.01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70.900000000000006</v>
      </c>
      <c r="J10" s="68"/>
      <c r="K10" s="68"/>
      <c r="L10" s="68"/>
      <c r="M10" s="68"/>
      <c r="N10" s="68"/>
      <c r="O10" s="68"/>
      <c r="P10" s="68">
        <f>データ!P6</f>
        <v>4.08</v>
      </c>
      <c r="Q10" s="68"/>
      <c r="R10" s="68"/>
      <c r="S10" s="68"/>
      <c r="T10" s="68"/>
      <c r="U10" s="68"/>
      <c r="V10" s="68"/>
      <c r="W10" s="68">
        <f>データ!Q6</f>
        <v>100</v>
      </c>
      <c r="X10" s="68"/>
      <c r="Y10" s="68"/>
      <c r="Z10" s="68"/>
      <c r="AA10" s="68"/>
      <c r="AB10" s="68"/>
      <c r="AC10" s="68"/>
      <c r="AD10" s="69">
        <f>データ!R6</f>
        <v>2838</v>
      </c>
      <c r="AE10" s="69"/>
      <c r="AF10" s="69"/>
      <c r="AG10" s="69"/>
      <c r="AH10" s="69"/>
      <c r="AI10" s="69"/>
      <c r="AJ10" s="69"/>
      <c r="AK10" s="2"/>
      <c r="AL10" s="69">
        <f>データ!V6</f>
        <v>4765</v>
      </c>
      <c r="AM10" s="69"/>
      <c r="AN10" s="69"/>
      <c r="AO10" s="69"/>
      <c r="AP10" s="69"/>
      <c r="AQ10" s="69"/>
      <c r="AR10" s="69"/>
      <c r="AS10" s="69"/>
      <c r="AT10" s="68">
        <f>データ!W6</f>
        <v>2.29</v>
      </c>
      <c r="AU10" s="68"/>
      <c r="AV10" s="68"/>
      <c r="AW10" s="68"/>
      <c r="AX10" s="68"/>
      <c r="AY10" s="68"/>
      <c r="AZ10" s="68"/>
      <c r="BA10" s="68"/>
      <c r="BB10" s="68">
        <f>データ!X6</f>
        <v>2080.79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HYgX5pwWgtmmk13P/dWklhGodTdz8drJhVgBKje/0UwpofY5MghG+PLgdxRZHhIDhBbouAPkMP3K5BKPccIc6w==" saltValue="/omEvf9kC+ym/Y4Id5GH+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222135</v>
      </c>
      <c r="D6" s="33">
        <f t="shared" si="3"/>
        <v>46</v>
      </c>
      <c r="E6" s="33">
        <f t="shared" si="3"/>
        <v>17</v>
      </c>
      <c r="F6" s="33">
        <f t="shared" si="3"/>
        <v>5</v>
      </c>
      <c r="G6" s="33">
        <f t="shared" si="3"/>
        <v>0</v>
      </c>
      <c r="H6" s="33" t="str">
        <f t="shared" si="3"/>
        <v>静岡県　掛川市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70.900000000000006</v>
      </c>
      <c r="P6" s="34">
        <f t="shared" si="3"/>
        <v>4.08</v>
      </c>
      <c r="Q6" s="34">
        <f t="shared" si="3"/>
        <v>100</v>
      </c>
      <c r="R6" s="34">
        <f t="shared" si="3"/>
        <v>2838</v>
      </c>
      <c r="S6" s="34">
        <f t="shared" si="3"/>
        <v>116907</v>
      </c>
      <c r="T6" s="34">
        <f t="shared" si="3"/>
        <v>265.69</v>
      </c>
      <c r="U6" s="34">
        <f t="shared" si="3"/>
        <v>440.01</v>
      </c>
      <c r="V6" s="34">
        <f t="shared" si="3"/>
        <v>4765</v>
      </c>
      <c r="W6" s="34">
        <f t="shared" si="3"/>
        <v>2.29</v>
      </c>
      <c r="X6" s="34">
        <f t="shared" si="3"/>
        <v>2080.79</v>
      </c>
      <c r="Y6" s="35" t="str">
        <f>IF(Y7="",NA(),Y7)</f>
        <v>-</v>
      </c>
      <c r="Z6" s="35" t="str">
        <f t="shared" ref="Z6:AH6" si="4">IF(Z7="",NA(),Z7)</f>
        <v>-</v>
      </c>
      <c r="AA6" s="35" t="str">
        <f t="shared" si="4"/>
        <v>-</v>
      </c>
      <c r="AB6" s="35" t="str">
        <f t="shared" si="4"/>
        <v>-</v>
      </c>
      <c r="AC6" s="35">
        <f t="shared" si="4"/>
        <v>122.29</v>
      </c>
      <c r="AD6" s="35" t="str">
        <f t="shared" si="4"/>
        <v>-</v>
      </c>
      <c r="AE6" s="35" t="str">
        <f t="shared" si="4"/>
        <v>-</v>
      </c>
      <c r="AF6" s="35" t="str">
        <f t="shared" si="4"/>
        <v>-</v>
      </c>
      <c r="AG6" s="35" t="str">
        <f t="shared" si="4"/>
        <v>-</v>
      </c>
      <c r="AH6" s="35">
        <f t="shared" si="4"/>
        <v>106.37</v>
      </c>
      <c r="AI6" s="34" t="str">
        <f>IF(AI7="","",IF(AI7="-","【-】","【"&amp;SUBSTITUTE(TEXT(AI7,"#,##0.00"),"-","△")&amp;"】"))</f>
        <v>【104.99】</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139.02000000000001</v>
      </c>
      <c r="AT6" s="34" t="str">
        <f>IF(AT7="","",IF(AT7="-","【-】","【"&amp;SUBSTITUTE(TEXT(AT7,"#,##0.00"),"-","△")&amp;"】"))</f>
        <v>【121.19】</v>
      </c>
      <c r="AU6" s="35" t="str">
        <f>IF(AU7="",NA(),AU7)</f>
        <v>-</v>
      </c>
      <c r="AV6" s="35" t="str">
        <f t="shared" ref="AV6:BD6" si="6">IF(AV7="",NA(),AV7)</f>
        <v>-</v>
      </c>
      <c r="AW6" s="35" t="str">
        <f t="shared" si="6"/>
        <v>-</v>
      </c>
      <c r="AX6" s="35" t="str">
        <f t="shared" si="6"/>
        <v>-</v>
      </c>
      <c r="AY6" s="35">
        <f t="shared" si="6"/>
        <v>53.81</v>
      </c>
      <c r="AZ6" s="35" t="str">
        <f t="shared" si="6"/>
        <v>-</v>
      </c>
      <c r="BA6" s="35" t="str">
        <f t="shared" si="6"/>
        <v>-</v>
      </c>
      <c r="BB6" s="35" t="str">
        <f t="shared" si="6"/>
        <v>-</v>
      </c>
      <c r="BC6" s="35" t="str">
        <f t="shared" si="6"/>
        <v>-</v>
      </c>
      <c r="BD6" s="35">
        <f t="shared" si="6"/>
        <v>29.13</v>
      </c>
      <c r="BE6" s="34" t="str">
        <f>IF(BE7="","",IF(BE7="-","【-】","【"&amp;SUBSTITUTE(TEXT(BE7,"#,##0.00"),"-","△")&amp;"】"))</f>
        <v>【32.80】</v>
      </c>
      <c r="BF6" s="35" t="str">
        <f>IF(BF7="",NA(),BF7)</f>
        <v>-</v>
      </c>
      <c r="BG6" s="35" t="str">
        <f t="shared" ref="BG6:BO6" si="7">IF(BG7="",NA(),BG7)</f>
        <v>-</v>
      </c>
      <c r="BH6" s="35" t="str">
        <f t="shared" si="7"/>
        <v>-</v>
      </c>
      <c r="BI6" s="35" t="str">
        <f t="shared" si="7"/>
        <v>-</v>
      </c>
      <c r="BJ6" s="35">
        <f t="shared" si="7"/>
        <v>1305.24</v>
      </c>
      <c r="BK6" s="35" t="str">
        <f t="shared" si="7"/>
        <v>-</v>
      </c>
      <c r="BL6" s="35" t="str">
        <f t="shared" si="7"/>
        <v>-</v>
      </c>
      <c r="BM6" s="35" t="str">
        <f t="shared" si="7"/>
        <v>-</v>
      </c>
      <c r="BN6" s="35" t="str">
        <f t="shared" si="7"/>
        <v>-</v>
      </c>
      <c r="BO6" s="35">
        <f t="shared" si="7"/>
        <v>867.83</v>
      </c>
      <c r="BP6" s="34" t="str">
        <f>IF(BP7="","",IF(BP7="-","【-】","【"&amp;SUBSTITUTE(TEXT(BP7,"#,##0.00"),"-","△")&amp;"】"))</f>
        <v>【832.52】</v>
      </c>
      <c r="BQ6" s="35" t="str">
        <f>IF(BQ7="",NA(),BQ7)</f>
        <v>-</v>
      </c>
      <c r="BR6" s="35" t="str">
        <f t="shared" ref="BR6:BZ6" si="8">IF(BR7="",NA(),BR7)</f>
        <v>-</v>
      </c>
      <c r="BS6" s="35" t="str">
        <f t="shared" si="8"/>
        <v>-</v>
      </c>
      <c r="BT6" s="35" t="str">
        <f t="shared" si="8"/>
        <v>-</v>
      </c>
      <c r="BU6" s="35">
        <f t="shared" si="8"/>
        <v>59.09</v>
      </c>
      <c r="BV6" s="35" t="str">
        <f t="shared" si="8"/>
        <v>-</v>
      </c>
      <c r="BW6" s="35" t="str">
        <f t="shared" si="8"/>
        <v>-</v>
      </c>
      <c r="BX6" s="35" t="str">
        <f t="shared" si="8"/>
        <v>-</v>
      </c>
      <c r="BY6" s="35" t="str">
        <f t="shared" si="8"/>
        <v>-</v>
      </c>
      <c r="BZ6" s="35">
        <f t="shared" si="8"/>
        <v>57.08</v>
      </c>
      <c r="CA6" s="34" t="str">
        <f>IF(CA7="","",IF(CA7="-","【-】","【"&amp;SUBSTITUTE(TEXT(CA7,"#,##0.00"),"-","△")&amp;"】"))</f>
        <v>【60.94】</v>
      </c>
      <c r="CB6" s="35" t="str">
        <f>IF(CB7="",NA(),CB7)</f>
        <v>-</v>
      </c>
      <c r="CC6" s="35" t="str">
        <f t="shared" ref="CC6:CK6" si="9">IF(CC7="",NA(),CC7)</f>
        <v>-</v>
      </c>
      <c r="CD6" s="35" t="str">
        <f t="shared" si="9"/>
        <v>-</v>
      </c>
      <c r="CE6" s="35" t="str">
        <f t="shared" si="9"/>
        <v>-</v>
      </c>
      <c r="CF6" s="35">
        <f t="shared" si="9"/>
        <v>236.79</v>
      </c>
      <c r="CG6" s="35" t="str">
        <f t="shared" si="9"/>
        <v>-</v>
      </c>
      <c r="CH6" s="35" t="str">
        <f t="shared" si="9"/>
        <v>-</v>
      </c>
      <c r="CI6" s="35" t="str">
        <f t="shared" si="9"/>
        <v>-</v>
      </c>
      <c r="CJ6" s="35" t="str">
        <f t="shared" si="9"/>
        <v>-</v>
      </c>
      <c r="CK6" s="35">
        <f t="shared" si="9"/>
        <v>274.99</v>
      </c>
      <c r="CL6" s="34" t="str">
        <f>IF(CL7="","",IF(CL7="-","【-】","【"&amp;SUBSTITUTE(TEXT(CL7,"#,##0.00"),"-","△")&amp;"】"))</f>
        <v>【253.04】</v>
      </c>
      <c r="CM6" s="35" t="str">
        <f>IF(CM7="",NA(),CM7)</f>
        <v>-</v>
      </c>
      <c r="CN6" s="35" t="str">
        <f t="shared" ref="CN6:CV6" si="10">IF(CN7="",NA(),CN7)</f>
        <v>-</v>
      </c>
      <c r="CO6" s="35" t="str">
        <f t="shared" si="10"/>
        <v>-</v>
      </c>
      <c r="CP6" s="35" t="str">
        <f t="shared" si="10"/>
        <v>-</v>
      </c>
      <c r="CQ6" s="35">
        <f t="shared" si="10"/>
        <v>47.95</v>
      </c>
      <c r="CR6" s="35" t="str">
        <f t="shared" si="10"/>
        <v>-</v>
      </c>
      <c r="CS6" s="35" t="str">
        <f t="shared" si="10"/>
        <v>-</v>
      </c>
      <c r="CT6" s="35" t="str">
        <f t="shared" si="10"/>
        <v>-</v>
      </c>
      <c r="CU6" s="35" t="str">
        <f t="shared" si="10"/>
        <v>-</v>
      </c>
      <c r="CV6" s="35">
        <f t="shared" si="10"/>
        <v>54.83</v>
      </c>
      <c r="CW6" s="34" t="str">
        <f>IF(CW7="","",IF(CW7="-","【-】","【"&amp;SUBSTITUTE(TEXT(CW7,"#,##0.00"),"-","△")&amp;"】"))</f>
        <v>【54.84】</v>
      </c>
      <c r="CX6" s="35" t="str">
        <f>IF(CX7="",NA(),CX7)</f>
        <v>-</v>
      </c>
      <c r="CY6" s="35" t="str">
        <f t="shared" ref="CY6:DG6" si="11">IF(CY7="",NA(),CY7)</f>
        <v>-</v>
      </c>
      <c r="CZ6" s="35" t="str">
        <f t="shared" si="11"/>
        <v>-</v>
      </c>
      <c r="DA6" s="35" t="str">
        <f t="shared" si="11"/>
        <v>-</v>
      </c>
      <c r="DB6" s="35">
        <f t="shared" si="11"/>
        <v>96.16</v>
      </c>
      <c r="DC6" s="35" t="str">
        <f t="shared" si="11"/>
        <v>-</v>
      </c>
      <c r="DD6" s="35" t="str">
        <f t="shared" si="11"/>
        <v>-</v>
      </c>
      <c r="DE6" s="35" t="str">
        <f t="shared" si="11"/>
        <v>-</v>
      </c>
      <c r="DF6" s="35" t="str">
        <f t="shared" si="11"/>
        <v>-</v>
      </c>
      <c r="DG6" s="35">
        <f t="shared" si="11"/>
        <v>84.7</v>
      </c>
      <c r="DH6" s="34" t="str">
        <f>IF(DH7="","",IF(DH7="-","【-】","【"&amp;SUBSTITUTE(TEXT(DH7,"#,##0.00"),"-","△")&amp;"】"))</f>
        <v>【86.60】</v>
      </c>
      <c r="DI6" s="35" t="str">
        <f>IF(DI7="",NA(),DI7)</f>
        <v>-</v>
      </c>
      <c r="DJ6" s="35" t="str">
        <f t="shared" ref="DJ6:DR6" si="12">IF(DJ7="",NA(),DJ7)</f>
        <v>-</v>
      </c>
      <c r="DK6" s="35" t="str">
        <f t="shared" si="12"/>
        <v>-</v>
      </c>
      <c r="DL6" s="35" t="str">
        <f t="shared" si="12"/>
        <v>-</v>
      </c>
      <c r="DM6" s="35">
        <f t="shared" si="12"/>
        <v>4.18</v>
      </c>
      <c r="DN6" s="35" t="str">
        <f t="shared" si="12"/>
        <v>-</v>
      </c>
      <c r="DO6" s="35" t="str">
        <f t="shared" si="12"/>
        <v>-</v>
      </c>
      <c r="DP6" s="35" t="str">
        <f t="shared" si="12"/>
        <v>-</v>
      </c>
      <c r="DQ6" s="35" t="str">
        <f t="shared" si="12"/>
        <v>-</v>
      </c>
      <c r="DR6" s="35">
        <f t="shared" si="12"/>
        <v>20.34</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0.25</v>
      </c>
      <c r="EO6" s="34" t="str">
        <f>IF(EO7="","",IF(EO7="-","【-】","【"&amp;SUBSTITUTE(TEXT(EO7,"#,##0.00"),"-","△")&amp;"】"))</f>
        <v>【0.16】</v>
      </c>
    </row>
    <row r="7" spans="1:148" s="36" customFormat="1" x14ac:dyDescent="0.15">
      <c r="A7" s="28"/>
      <c r="B7" s="37">
        <v>2020</v>
      </c>
      <c r="C7" s="37">
        <v>222135</v>
      </c>
      <c r="D7" s="37">
        <v>46</v>
      </c>
      <c r="E7" s="37">
        <v>17</v>
      </c>
      <c r="F7" s="37">
        <v>5</v>
      </c>
      <c r="G7" s="37">
        <v>0</v>
      </c>
      <c r="H7" s="37" t="s">
        <v>96</v>
      </c>
      <c r="I7" s="37" t="s">
        <v>97</v>
      </c>
      <c r="J7" s="37" t="s">
        <v>98</v>
      </c>
      <c r="K7" s="37" t="s">
        <v>99</v>
      </c>
      <c r="L7" s="37" t="s">
        <v>100</v>
      </c>
      <c r="M7" s="37" t="s">
        <v>101</v>
      </c>
      <c r="N7" s="38" t="s">
        <v>102</v>
      </c>
      <c r="O7" s="38">
        <v>70.900000000000006</v>
      </c>
      <c r="P7" s="38">
        <v>4.08</v>
      </c>
      <c r="Q7" s="38">
        <v>100</v>
      </c>
      <c r="R7" s="38">
        <v>2838</v>
      </c>
      <c r="S7" s="38">
        <v>116907</v>
      </c>
      <c r="T7" s="38">
        <v>265.69</v>
      </c>
      <c r="U7" s="38">
        <v>440.01</v>
      </c>
      <c r="V7" s="38">
        <v>4765</v>
      </c>
      <c r="W7" s="38">
        <v>2.29</v>
      </c>
      <c r="X7" s="38">
        <v>2080.79</v>
      </c>
      <c r="Y7" s="38" t="s">
        <v>102</v>
      </c>
      <c r="Z7" s="38" t="s">
        <v>102</v>
      </c>
      <c r="AA7" s="38" t="s">
        <v>102</v>
      </c>
      <c r="AB7" s="38" t="s">
        <v>102</v>
      </c>
      <c r="AC7" s="38">
        <v>122.29</v>
      </c>
      <c r="AD7" s="38" t="s">
        <v>102</v>
      </c>
      <c r="AE7" s="38" t="s">
        <v>102</v>
      </c>
      <c r="AF7" s="38" t="s">
        <v>102</v>
      </c>
      <c r="AG7" s="38" t="s">
        <v>102</v>
      </c>
      <c r="AH7" s="38">
        <v>106.37</v>
      </c>
      <c r="AI7" s="38">
        <v>104.99</v>
      </c>
      <c r="AJ7" s="38" t="s">
        <v>102</v>
      </c>
      <c r="AK7" s="38" t="s">
        <v>102</v>
      </c>
      <c r="AL7" s="38" t="s">
        <v>102</v>
      </c>
      <c r="AM7" s="38" t="s">
        <v>102</v>
      </c>
      <c r="AN7" s="38">
        <v>0</v>
      </c>
      <c r="AO7" s="38" t="s">
        <v>102</v>
      </c>
      <c r="AP7" s="38" t="s">
        <v>102</v>
      </c>
      <c r="AQ7" s="38" t="s">
        <v>102</v>
      </c>
      <c r="AR7" s="38" t="s">
        <v>102</v>
      </c>
      <c r="AS7" s="38">
        <v>139.02000000000001</v>
      </c>
      <c r="AT7" s="38">
        <v>121.19</v>
      </c>
      <c r="AU7" s="38" t="s">
        <v>102</v>
      </c>
      <c r="AV7" s="38" t="s">
        <v>102</v>
      </c>
      <c r="AW7" s="38" t="s">
        <v>102</v>
      </c>
      <c r="AX7" s="38" t="s">
        <v>102</v>
      </c>
      <c r="AY7" s="38">
        <v>53.81</v>
      </c>
      <c r="AZ7" s="38" t="s">
        <v>102</v>
      </c>
      <c r="BA7" s="38" t="s">
        <v>102</v>
      </c>
      <c r="BB7" s="38" t="s">
        <v>102</v>
      </c>
      <c r="BC7" s="38" t="s">
        <v>102</v>
      </c>
      <c r="BD7" s="38">
        <v>29.13</v>
      </c>
      <c r="BE7" s="38">
        <v>32.799999999999997</v>
      </c>
      <c r="BF7" s="38" t="s">
        <v>102</v>
      </c>
      <c r="BG7" s="38" t="s">
        <v>102</v>
      </c>
      <c r="BH7" s="38" t="s">
        <v>102</v>
      </c>
      <c r="BI7" s="38" t="s">
        <v>102</v>
      </c>
      <c r="BJ7" s="38">
        <v>1305.24</v>
      </c>
      <c r="BK7" s="38" t="s">
        <v>102</v>
      </c>
      <c r="BL7" s="38" t="s">
        <v>102</v>
      </c>
      <c r="BM7" s="38" t="s">
        <v>102</v>
      </c>
      <c r="BN7" s="38" t="s">
        <v>102</v>
      </c>
      <c r="BO7" s="38">
        <v>867.83</v>
      </c>
      <c r="BP7" s="38">
        <v>832.52</v>
      </c>
      <c r="BQ7" s="38" t="s">
        <v>102</v>
      </c>
      <c r="BR7" s="38" t="s">
        <v>102</v>
      </c>
      <c r="BS7" s="38" t="s">
        <v>102</v>
      </c>
      <c r="BT7" s="38" t="s">
        <v>102</v>
      </c>
      <c r="BU7" s="38">
        <v>59.09</v>
      </c>
      <c r="BV7" s="38" t="s">
        <v>102</v>
      </c>
      <c r="BW7" s="38" t="s">
        <v>102</v>
      </c>
      <c r="BX7" s="38" t="s">
        <v>102</v>
      </c>
      <c r="BY7" s="38" t="s">
        <v>102</v>
      </c>
      <c r="BZ7" s="38">
        <v>57.08</v>
      </c>
      <c r="CA7" s="38">
        <v>60.94</v>
      </c>
      <c r="CB7" s="38" t="s">
        <v>102</v>
      </c>
      <c r="CC7" s="38" t="s">
        <v>102</v>
      </c>
      <c r="CD7" s="38" t="s">
        <v>102</v>
      </c>
      <c r="CE7" s="38" t="s">
        <v>102</v>
      </c>
      <c r="CF7" s="38">
        <v>236.79</v>
      </c>
      <c r="CG7" s="38" t="s">
        <v>102</v>
      </c>
      <c r="CH7" s="38" t="s">
        <v>102</v>
      </c>
      <c r="CI7" s="38" t="s">
        <v>102</v>
      </c>
      <c r="CJ7" s="38" t="s">
        <v>102</v>
      </c>
      <c r="CK7" s="38">
        <v>274.99</v>
      </c>
      <c r="CL7" s="38">
        <v>253.04</v>
      </c>
      <c r="CM7" s="38" t="s">
        <v>102</v>
      </c>
      <c r="CN7" s="38" t="s">
        <v>102</v>
      </c>
      <c r="CO7" s="38" t="s">
        <v>102</v>
      </c>
      <c r="CP7" s="38" t="s">
        <v>102</v>
      </c>
      <c r="CQ7" s="38">
        <v>47.95</v>
      </c>
      <c r="CR7" s="38" t="s">
        <v>102</v>
      </c>
      <c r="CS7" s="38" t="s">
        <v>102</v>
      </c>
      <c r="CT7" s="38" t="s">
        <v>102</v>
      </c>
      <c r="CU7" s="38" t="s">
        <v>102</v>
      </c>
      <c r="CV7" s="38">
        <v>54.83</v>
      </c>
      <c r="CW7" s="38">
        <v>54.84</v>
      </c>
      <c r="CX7" s="38" t="s">
        <v>102</v>
      </c>
      <c r="CY7" s="38" t="s">
        <v>102</v>
      </c>
      <c r="CZ7" s="38" t="s">
        <v>102</v>
      </c>
      <c r="DA7" s="38" t="s">
        <v>102</v>
      </c>
      <c r="DB7" s="38">
        <v>96.16</v>
      </c>
      <c r="DC7" s="38" t="s">
        <v>102</v>
      </c>
      <c r="DD7" s="38" t="s">
        <v>102</v>
      </c>
      <c r="DE7" s="38" t="s">
        <v>102</v>
      </c>
      <c r="DF7" s="38" t="s">
        <v>102</v>
      </c>
      <c r="DG7" s="38">
        <v>84.7</v>
      </c>
      <c r="DH7" s="38">
        <v>86.6</v>
      </c>
      <c r="DI7" s="38" t="s">
        <v>102</v>
      </c>
      <c r="DJ7" s="38" t="s">
        <v>102</v>
      </c>
      <c r="DK7" s="38" t="s">
        <v>102</v>
      </c>
      <c r="DL7" s="38" t="s">
        <v>102</v>
      </c>
      <c r="DM7" s="38">
        <v>4.18</v>
      </c>
      <c r="DN7" s="38" t="s">
        <v>102</v>
      </c>
      <c r="DO7" s="38" t="s">
        <v>102</v>
      </c>
      <c r="DP7" s="38" t="s">
        <v>102</v>
      </c>
      <c r="DQ7" s="38" t="s">
        <v>102</v>
      </c>
      <c r="DR7" s="38">
        <v>20.34</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平野 順</cp:lastModifiedBy>
  <cp:lastPrinted>2022-01-17T07:19:20Z</cp:lastPrinted>
  <dcterms:created xsi:type="dcterms:W3CDTF">2021-12-03T07:32:35Z</dcterms:created>
  <dcterms:modified xsi:type="dcterms:W3CDTF">2022-01-18T01:23:04Z</dcterms:modified>
  <cp:category/>
</cp:coreProperties>
</file>