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2RLfUa2yGFuyYx+KKJ1dlzoQvfM2hGV6yoh3ZIjJb/UwHk+LqX/n1NNBSuM+DWvzUM0hQqNThFiS3hOMK3KYg==" workbookSaltValue="OPqsBFea8lLKrWJfz30mQw==" workbookSpinCount="100000"/>
  <bookViews>
    <workbookView xWindow="0" yWindow="0" windowWidth="28800" windowHeight="1351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<sst xmlns="http://schemas.openxmlformats.org/spreadsheetml/2006/main" xmlns:r="http://schemas.openxmlformats.org/officeDocument/2006/relationships" count="115" uniqueCount="115">
  <si>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</si>
  <si>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</si>
  <si>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</si>
  <si>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</si>
  <si>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</si>
  <si>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</si>
  <si>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</si>
  <si>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</si>
  <si>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</si>
  <si>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</si>
  <si>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</si>
  <si>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</si>
  <si>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</si>
  <si>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</si>
  <si>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</si>
  <si>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</si>
  <si>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</si>
  <si>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</si>
  <si>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</si>
  <si>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</si>
  <si>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</si>
  <si>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</si>
  <si>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</si>
  <si>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</si>
  <si>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</si>
  <si>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</si>
  <si>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</si>
  <si>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</si>
  <si>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</si>
  <si>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</si>
  <si>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</si>
  <si>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</si>
  <si>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</si>
  <si>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</si>
  <si>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</si>
  <si>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</si>
  <si>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</si>
  <si>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</si>
  <si>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</si>
  <si>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</si>
  <si>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</si>
  <si>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</si>
  <si>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</si>
  <si>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</si>
  <si>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</si>
  <si>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</si>
  <si>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</si>
  <si>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</si>
  <si>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</si>
  <si>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</si>
  <si>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</si>
  <si>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</si>
  <si>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</si>
  <si>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</si>
  <si>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</si>
  <si>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</si>
  <si>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</si>
  <si>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</si>
  <si>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</si>
  <si>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</si>
  <si>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</si>
  <si>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</si>
  <si>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</si>
  <si>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</si>
  <si>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</si>
  <si>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</si>
  <si>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</si>
  <si>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</si>
  <si>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</si>
  <si>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</si>
  <si>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</si>
  <si>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</si>
  <si>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</si>
  <si>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</si>
  <si>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</si>
  <si>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</si>
  <si>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</si>
  <si>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</si>
  <si>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</si>
  <si>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</si>
  <si>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</si>
  <si>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</si>
  <si>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</si>
  <si>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</si>
  <si>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</si>
  <si>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</si>
  <si>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</si>
  <si>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</si>
  <si>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</si>
  <si>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</si>
  <si>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</si>
  <si>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</si>
  <si>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</si>
  <si>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</si>
  <si>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</si>
  <si>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富士市</t>
  </si>
  <si>
    <t>法適用</t>
  </si>
  <si>
    <t>下水道事業</t>
  </si>
  <si>
    <t>公共下水道</t>
  </si>
  <si>
    <t>Ad</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</si>
  <si>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</si>
  <si>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</si>
  <si>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</si>
  <si>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</si>
  <si>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</si>
  <si>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</si>
  <si>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</si>
  <si>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</si>
  <si>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</si>
  <si>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</si>
  <si>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</si>
  <si>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</si>
  <si>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昭和40年の供用開始以降、本市の下水道の整備は拡大の一途でありました。近年は、処理区域内人口密度の高い区域から低い区域へ整備対象が移ってきており、水需要の増加や水洗化率の大幅な向上も見込めないことから、今後の使用料収入の伸びは期待できず経営環境はさらに厳しさが増していくものと予測されます。
　経営状況については、「企業債残高対事業規模比率」など、一部の経営指標で数値の改善が見られるものの、料金水準の適切性を示す「経費回収率」は、類似団体の平均より低く、適正な使用料収入の確保や汚水処理費の削減が課題となっています。
　今後は、計画的かつ効率的に管路整備を行っていくとともに、効果的な施設の維持管理を実施することで、将来にわたる快適な市民生活の確保と持続的で健全な経営基盤の確立を図っていきます。</t>
  </si>
  <si>
    <t>平成24年4月に公営企業会計に移行した際、資産の評価額は、未償却残高を新取得価額としたことから、①有形固定資産減価償却率は、類似団体の平均値に比べ低く算定されています。
　②管渠老朽化率は、昭和40年に供用開始以来、平成28年度から一部の管渠が耐用年数50年以上経過し、令和２年度の比率は0.95％です。現状では、類似団体平均を下回っていますが、今後は、耐用年数を超える管渠が増加していくことから、ｽﾄｯｸﾏﾈｼﾞﾒﾝﾄ計画に基づいた優先順位を考慮した施設の改築更新及び適切な維持管理を実施することで、施設の延命化及び資産管理の最適化を図っていきます。
(注)H29管渠老朽化率：(誤)0.06％→(正)0.64％</t>
    <rPh sb="161" eb="163">
      <t>ヘイキン</t>
    </rPh>
    <phoneticPr fontId="1"/>
  </si>
  <si>
    <r>
      <t>　①令和２年度の経常収支比率は、前年度に比べ比率が低くなりました。これは、修繕費の減等による経常費用の減少を、他会計負担金等の減による経常収益の減少が上回ったためです。
　⑤経費回収率は、使用料収入は増加しましたが、前年度に比べ比率が低くなりました。また、</t>
    </r>
    <r>
      <rPr>
        <sz val="11"/>
        <color auto="1"/>
        <rFont val="ＭＳ ゴシック"/>
      </rPr>
      <t>100％を下回っている分については、一般会計からの繰入金等により賄われています。
　⑥汚水処理原価は、資本費等の増加により平成26年度以降増加傾向にありましたが、有収水量の増加により前年度に引き続き若干の減少となりました。
　支払能力を示す③流動比率は、100％を下回っていますが、これは、建設改良費に充てられた企業債が8割以上含まれているためであり、将来、償還・返済の原資を使用料収入等により得ることが予定されているため、一概に支払い能力が低いことを表しているものではありません。
　債務残高の状況を示す④企業債残高対事業規模比率は、企業債元金の償還が進んだことによる企業債残高の減少等により年々比率が改善していますが、整備拡大のため企業債を活用し下水道管布設を行っていることから、比率は類似団体の平均値より高くなっています。
　⑦施設利用率は、今後の管路整備に伴う流入水量の増加に対応するため、平成29年度に処理能力を増強した結果、比率が低くなっています。
　また、⑧水洗化率は、類似団体の平均値より低いため、公共下水道への接続促進により、下水道使用料収入の確保に努めていきます。</t>
    </r>
    <rPh sb="37" eb="40">
      <t>シュウゼンヒ</t>
    </rPh>
    <rPh sb="94" eb="97">
      <t>シヨウリョウ</t>
    </rPh>
    <rPh sb="97" eb="99">
      <t>シュウニュウ</t>
    </rPh>
    <rPh sb="100" eb="102">
      <t>ゾウカ</t>
    </rPh>
    <rPh sb="108" eb="111">
      <t>ゼンネンド</t>
    </rPh>
    <rPh sb="112" eb="113">
      <t>クラ</t>
    </rPh>
    <rPh sb="114" eb="116">
      <t>ヒリツ</t>
    </rPh>
    <rPh sb="117" eb="118">
      <t>ヒク</t>
    </rPh>
    <rPh sb="146" eb="148">
      <t>イッパン</t>
    </rPh>
    <rPh sb="148" eb="150">
      <t>カイケイ</t>
    </rPh>
    <rPh sb="153" eb="155">
      <t>クリイレ</t>
    </rPh>
    <rPh sb="155" eb="156">
      <t>キン</t>
    </rPh>
    <rPh sb="156" eb="157">
      <t>トウ</t>
    </rPh>
    <rPh sb="160" eb="161">
      <t>マカナ</t>
    </rPh>
    <rPh sb="209" eb="211">
      <t>ユウシュウ</t>
    </rPh>
    <rPh sb="211" eb="213">
      <t>スイリョウ</t>
    </rPh>
    <rPh sb="214" eb="216">
      <t>ゾウカ</t>
    </rPh>
    <rPh sb="219" eb="222">
      <t>ゼンネンド</t>
    </rPh>
    <rPh sb="223" eb="224">
      <t>ヒ</t>
    </rPh>
    <rPh sb="225" eb="226">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</si>
</sst>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0.22</c:v>
                </c:pt>
                <c:pt idx="1">
                  <c:v>0.19</c:v>
                </c:pt>
                <c:pt idx="2">
                  <c:v>0.17</c:v>
                </c:pt>
                <c:pt idx="3">
                  <c:v>0.1</c:v>
                </c:pt>
                <c:pt idx="4">
                  <c:v>4.e-002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0.28000000000000003</c:v>
                </c:pt>
                <c:pt idx="1">
                  <c:v>0.21</c:v>
                </c:pt>
                <c:pt idx="2">
                  <c:v>0.25</c:v>
                </c:pt>
                <c:pt idx="3">
                  <c:v>0.21</c:v>
                </c:pt>
                <c:pt idx="4">
                  <c:v>0.33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70.069999999999993</c:v>
                </c:pt>
                <c:pt idx="1">
                  <c:v>62.34</c:v>
                </c:pt>
                <c:pt idx="2">
                  <c:v>63.19</c:v>
                </c:pt>
                <c:pt idx="3">
                  <c:v>62.43</c:v>
                </c:pt>
                <c:pt idx="4">
                  <c:v>64.930000000000007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67.040000000000006</c:v>
                </c:pt>
                <c:pt idx="1">
                  <c:v>66.34</c:v>
                </c:pt>
                <c:pt idx="2">
                  <c:v>67.069999999999993</c:v>
                </c:pt>
                <c:pt idx="3">
                  <c:v>66.78</c:v>
                </c:pt>
                <c:pt idx="4">
                  <c:v>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91.33</c:v>
                </c:pt>
                <c:pt idx="1">
                  <c:v>91.31</c:v>
                </c:pt>
                <c:pt idx="2">
                  <c:v>91.39</c:v>
                </c:pt>
                <c:pt idx="3">
                  <c:v>91.56</c:v>
                </c:pt>
                <c:pt idx="4">
                  <c:v>91.59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93.5</c:v>
                </c:pt>
                <c:pt idx="1">
                  <c:v>93.86</c:v>
                </c:pt>
                <c:pt idx="2">
                  <c:v>93.96</c:v>
                </c:pt>
                <c:pt idx="3">
                  <c:v>94.06</c:v>
                </c:pt>
                <c:pt idx="4">
                  <c:v>94.41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125.77</c:v>
                </c:pt>
                <c:pt idx="1">
                  <c:v>120.82</c:v>
                </c:pt>
                <c:pt idx="2">
                  <c:v>122.97</c:v>
                </c:pt>
                <c:pt idx="3">
                  <c:v>120.5</c:v>
                </c:pt>
                <c:pt idx="4">
                  <c:v>120.03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109.12</c:v>
                </c:pt>
                <c:pt idx="1">
                  <c:v>110.22</c:v>
                </c:pt>
                <c:pt idx="2">
                  <c:v>110.01</c:v>
                </c:pt>
                <c:pt idx="3">
                  <c:v>111.12</c:v>
                </c:pt>
                <c:pt idx="4">
                  <c:v>109.58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15.09</c:v>
                </c:pt>
                <c:pt idx="1">
                  <c:v>17.38</c:v>
                </c:pt>
                <c:pt idx="2">
                  <c:v>19.940000000000001</c:v>
                </c:pt>
                <c:pt idx="3">
                  <c:v>22.34</c:v>
                </c:pt>
                <c:pt idx="4">
                  <c:v>24.58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28.81</c:v>
                </c:pt>
                <c:pt idx="1">
                  <c:v>31.19</c:v>
                </c:pt>
                <c:pt idx="2">
                  <c:v>33.090000000000003</c:v>
                </c:pt>
                <c:pt idx="3">
                  <c:v>34.33</c:v>
                </c:pt>
                <c:pt idx="4">
                  <c:v>34.15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1.07</c:v>
                </c:pt>
                <c:pt idx="1">
                  <c:v>6.e-002</c:v>
                </c:pt>
                <c:pt idx="2">
                  <c:v>0.59</c:v>
                </c:pt>
                <c:pt idx="3">
                  <c:v>0.9</c:v>
                </c:pt>
                <c:pt idx="4">
                  <c:v>0.95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3.84</c:v>
                </c:pt>
                <c:pt idx="1">
                  <c:v>4.3099999999999996</c:v>
                </c:pt>
                <c:pt idx="2">
                  <c:v>5.04</c:v>
                </c:pt>
                <c:pt idx="3">
                  <c:v>5.1100000000000003</c:v>
                </c:pt>
                <c:pt idx="4">
                  <c:v>5.18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3.8</c:v>
                </c:pt>
                <c:pt idx="1">
                  <c:v>3.21</c:v>
                </c:pt>
                <c:pt idx="2">
                  <c:v>2.36</c:v>
                </c:pt>
                <c:pt idx="3">
                  <c:v>2.0699999999999998</c:v>
                </c:pt>
                <c:pt idx="4">
                  <c:v>5.97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55.98</c:v>
                </c:pt>
                <c:pt idx="1">
                  <c:v>62.82</c:v>
                </c:pt>
                <c:pt idx="2">
                  <c:v>62.51</c:v>
                </c:pt>
                <c:pt idx="3">
                  <c:v>57.5</c:v>
                </c:pt>
                <c:pt idx="4">
                  <c:v>57.99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49.96</c:v>
                </c:pt>
                <c:pt idx="1">
                  <c:v>58.04</c:v>
                </c:pt>
                <c:pt idx="2">
                  <c:v>62.12</c:v>
                </c:pt>
                <c:pt idx="3">
                  <c:v>61.57</c:v>
                </c:pt>
                <c:pt idx="4">
                  <c:v>60.82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1155.3900000000001</c:v>
                </c:pt>
                <c:pt idx="1">
                  <c:v>1113.95</c:v>
                </c:pt>
                <c:pt idx="2">
                  <c:v>1047.77</c:v>
                </c:pt>
                <c:pt idx="3">
                  <c:v>999.77</c:v>
                </c:pt>
                <c:pt idx="4">
                  <c:v>934.37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970.35</c:v>
                </c:pt>
                <c:pt idx="1">
                  <c:v>917.29</c:v>
                </c:pt>
                <c:pt idx="2">
                  <c:v>875.53</c:v>
                </c:pt>
                <c:pt idx="3">
                  <c:v>867.39</c:v>
                </c:pt>
                <c:pt idx="4">
                  <c:v>920.83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91.33</c:v>
                </c:pt>
                <c:pt idx="1">
                  <c:v>91.01</c:v>
                </c:pt>
                <c:pt idx="2">
                  <c:v>91.28</c:v>
                </c:pt>
                <c:pt idx="3">
                  <c:v>91.63</c:v>
                </c:pt>
                <c:pt idx="4">
                  <c:v>91.04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99.26</c:v>
                </c:pt>
                <c:pt idx="1">
                  <c:v>99.67</c:v>
                </c:pt>
                <c:pt idx="2">
                  <c:v>99.83</c:v>
                </c:pt>
                <c:pt idx="3">
                  <c:v>100.91</c:v>
                </c:pt>
                <c:pt idx="4">
                  <c:v>99.82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150.09</c:v>
                </c:pt>
                <c:pt idx="1">
                  <c:v>150.86000000000001</c:v>
                </c:pt>
                <c:pt idx="2">
                  <c:v>150.94999999999999</c:v>
                </c:pt>
                <c:pt idx="3">
                  <c:v>150.86000000000001</c:v>
                </c:pt>
                <c:pt idx="4">
                  <c:v>150.62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159.53</c:v>
                </c:pt>
                <c:pt idx="1">
                  <c:v>159.6</c:v>
                </c:pt>
                <c:pt idx="2">
                  <c:v>158.94</c:v>
                </c:pt>
                <c:pt idx="3">
                  <c:v>158.04</c:v>
                </c:pt>
                <c:pt idx="4">
                  <c:v>156.77000000000001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【67.52】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11"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富士市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Ad</v>
      </c>
      <c r="X8" s="6"/>
      <c r="Y8" s="6"/>
      <c r="Z8" s="6"/>
      <c r="AA8" s="6"/>
      <c r="AB8" s="6"/>
      <c r="AC8" s="6"/>
      <c r="AD8" s="21" t="str">
        <f>データ!$M$6</f>
        <v>非設置</v>
      </c>
      <c r="AE8" s="21"/>
      <c r="AF8" s="21"/>
      <c r="AG8" s="21"/>
      <c r="AH8" s="21"/>
      <c r="AI8" s="21"/>
      <c r="AJ8" s="21"/>
      <c r="AK8" s="3"/>
      <c r="AL8" s="22">
        <f>データ!S6</f>
        <v>252243</v>
      </c>
      <c r="AM8" s="22"/>
      <c r="AN8" s="22"/>
      <c r="AO8" s="22"/>
      <c r="AP8" s="22"/>
      <c r="AQ8" s="22"/>
      <c r="AR8" s="22"/>
      <c r="AS8" s="22"/>
      <c r="AT8" s="7">
        <f>データ!T6</f>
        <v>244.95</v>
      </c>
      <c r="AU8" s="7"/>
      <c r="AV8" s="7"/>
      <c r="AW8" s="7"/>
      <c r="AX8" s="7"/>
      <c r="AY8" s="7"/>
      <c r="AZ8" s="7"/>
      <c r="BA8" s="7"/>
      <c r="BB8" s="7">
        <f>データ!U6</f>
        <v>1029.77</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65.81</v>
      </c>
      <c r="J10" s="7"/>
      <c r="K10" s="7"/>
      <c r="L10" s="7"/>
      <c r="M10" s="7"/>
      <c r="N10" s="7"/>
      <c r="O10" s="7"/>
      <c r="P10" s="7">
        <f>データ!P6</f>
        <v>77.95</v>
      </c>
      <c r="Q10" s="7"/>
      <c r="R10" s="7"/>
      <c r="S10" s="7"/>
      <c r="T10" s="7"/>
      <c r="U10" s="7"/>
      <c r="V10" s="7"/>
      <c r="W10" s="7">
        <f>データ!Q6</f>
        <v>76.48</v>
      </c>
      <c r="X10" s="7"/>
      <c r="Y10" s="7"/>
      <c r="Z10" s="7"/>
      <c r="AA10" s="7"/>
      <c r="AB10" s="7"/>
      <c r="AC10" s="7"/>
      <c r="AD10" s="22">
        <f>データ!R6</f>
        <v>2640</v>
      </c>
      <c r="AE10" s="22"/>
      <c r="AF10" s="22"/>
      <c r="AG10" s="22"/>
      <c r="AH10" s="22"/>
      <c r="AI10" s="22"/>
      <c r="AJ10" s="22"/>
      <c r="AK10" s="2"/>
      <c r="AL10" s="22">
        <f>データ!V6</f>
        <v>196138</v>
      </c>
      <c r="AM10" s="22"/>
      <c r="AN10" s="22"/>
      <c r="AO10" s="22"/>
      <c r="AP10" s="22"/>
      <c r="AQ10" s="22"/>
      <c r="AR10" s="22"/>
      <c r="AS10" s="22"/>
      <c r="AT10" s="7">
        <f>データ!W6</f>
        <v>43.23</v>
      </c>
      <c r="AU10" s="7"/>
      <c r="AV10" s="7"/>
      <c r="AW10" s="7"/>
      <c r="AX10" s="7"/>
      <c r="AY10" s="7"/>
      <c r="AZ10" s="7"/>
      <c r="BA10" s="7"/>
      <c r="BB10" s="7">
        <f>データ!X6</f>
        <v>4537.08</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【106.67】</v>
      </c>
      <c r="F85" s="12" t="str">
        <f>データ!AT6</f>
        <v>【3.64】</v>
      </c>
      <c r="G85" s="12" t="str">
        <f>データ!BE6</f>
        <v>【67.52】</v>
      </c>
      <c r="H85" s="12" t="str">
        <f>データ!BP6</f>
        <v>【705.21】</v>
      </c>
      <c r="I85" s="12" t="str">
        <f>データ!CA6</f>
        <v>【98.96】</v>
      </c>
      <c r="J85" s="12" t="str">
        <f>データ!CL6</f>
        <v>【134.52】</v>
      </c>
      <c r="K85" s="12" t="str">
        <f>データ!CW6</f>
        <v>【59.57】</v>
      </c>
      <c r="L85" s="12" t="str">
        <f>データ!DH6</f>
        <v>【95.57】</v>
      </c>
      <c r="M85" s="12" t="str">
        <f>データ!DS6</f>
        <v>【36.52】</v>
      </c>
      <c r="N85" s="12" t="str">
        <f>データ!ED6</f>
        <v>【5.72】</v>
      </c>
      <c r="O85" s="12" t="str">
        <f>データ!EO6</f>
        <v>【0.30】</v>
      </c>
    </row>
  </sheetData>
  <sheetProtection algorithmName="SHA-512" hashValue="ohVOP+oSOHTi951uAyyJfAflqyuqr6yqLnFCauNqPRKQx20sZTjVNoXtgXot43DEYmCYerNc0WORLpria9DH8Q==" saltValue="cJRav3kP2UTCcvT/ym+wy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31</v>
      </c>
      <c r="C3" s="68" t="s">
        <v>56</v>
      </c>
      <c r="D3" s="68" t="s">
        <v>57</v>
      </c>
      <c r="E3" s="68" t="s">
        <v>4</v>
      </c>
      <c r="F3" s="68" t="s">
        <v>3</v>
      </c>
      <c r="G3" s="68" t="s">
        <v>24</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27</v>
      </c>
      <c r="AV4" s="87"/>
      <c r="AW4" s="87"/>
      <c r="AX4" s="87"/>
      <c r="AY4" s="87"/>
      <c r="AZ4" s="87"/>
      <c r="BA4" s="87"/>
      <c r="BB4" s="87"/>
      <c r="BC4" s="87"/>
      <c r="BD4" s="87"/>
      <c r="BE4" s="87"/>
      <c r="BF4" s="87" t="s">
        <v>61</v>
      </c>
      <c r="BG4" s="87"/>
      <c r="BH4" s="87"/>
      <c r="BI4" s="87"/>
      <c r="BJ4" s="87"/>
      <c r="BK4" s="87"/>
      <c r="BL4" s="87"/>
      <c r="BM4" s="87"/>
      <c r="BN4" s="87"/>
      <c r="BO4" s="87"/>
      <c r="BP4" s="87"/>
      <c r="BQ4" s="87" t="s">
        <v>14</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72</v>
      </c>
      <c r="M5" s="77" t="s">
        <v>5</v>
      </c>
      <c r="N5" s="77" t="s">
        <v>73</v>
      </c>
      <c r="O5" s="77" t="s">
        <v>74</v>
      </c>
      <c r="P5" s="77" t="s">
        <v>75</v>
      </c>
      <c r="Q5" s="77" t="s">
        <v>76</v>
      </c>
      <c r="R5" s="77" t="s">
        <v>77</v>
      </c>
      <c r="S5" s="77" t="s">
        <v>78</v>
      </c>
      <c r="T5" s="77" t="s">
        <v>79</v>
      </c>
      <c r="U5" s="77" t="s">
        <v>62</v>
      </c>
      <c r="V5" s="77" t="s">
        <v>80</v>
      </c>
      <c r="W5" s="77" t="s">
        <v>81</v>
      </c>
      <c r="X5" s="77" t="s">
        <v>82</v>
      </c>
      <c r="Y5" s="77" t="s">
        <v>83</v>
      </c>
      <c r="Z5" s="77" t="s">
        <v>84</v>
      </c>
      <c r="AA5" s="77" t="s">
        <v>85</v>
      </c>
      <c r="AB5" s="77" t="s">
        <v>86</v>
      </c>
      <c r="AC5" s="77" t="s">
        <v>87</v>
      </c>
      <c r="AD5" s="77" t="s">
        <v>89</v>
      </c>
      <c r="AE5" s="77" t="s">
        <v>90</v>
      </c>
      <c r="AF5" s="77" t="s">
        <v>91</v>
      </c>
      <c r="AG5" s="77" t="s">
        <v>92</v>
      </c>
      <c r="AH5" s="77" t="s">
        <v>93</v>
      </c>
      <c r="AI5" s="77" t="s">
        <v>42</v>
      </c>
      <c r="AJ5" s="77" t="s">
        <v>83</v>
      </c>
      <c r="AK5" s="77" t="s">
        <v>84</v>
      </c>
      <c r="AL5" s="77" t="s">
        <v>85</v>
      </c>
      <c r="AM5" s="77" t="s">
        <v>86</v>
      </c>
      <c r="AN5" s="77" t="s">
        <v>87</v>
      </c>
      <c r="AO5" s="77" t="s">
        <v>89</v>
      </c>
      <c r="AP5" s="77" t="s">
        <v>90</v>
      </c>
      <c r="AQ5" s="77" t="s">
        <v>91</v>
      </c>
      <c r="AR5" s="77" t="s">
        <v>92</v>
      </c>
      <c r="AS5" s="77" t="s">
        <v>93</v>
      </c>
      <c r="AT5" s="77" t="s">
        <v>88</v>
      </c>
      <c r="AU5" s="77" t="s">
        <v>83</v>
      </c>
      <c r="AV5" s="77" t="s">
        <v>84</v>
      </c>
      <c r="AW5" s="77" t="s">
        <v>85</v>
      </c>
      <c r="AX5" s="77" t="s">
        <v>86</v>
      </c>
      <c r="AY5" s="77" t="s">
        <v>87</v>
      </c>
      <c r="AZ5" s="77" t="s">
        <v>89</v>
      </c>
      <c r="BA5" s="77" t="s">
        <v>90</v>
      </c>
      <c r="BB5" s="77" t="s">
        <v>91</v>
      </c>
      <c r="BC5" s="77" t="s">
        <v>92</v>
      </c>
      <c r="BD5" s="77" t="s">
        <v>93</v>
      </c>
      <c r="BE5" s="77" t="s">
        <v>88</v>
      </c>
      <c r="BF5" s="77" t="s">
        <v>83</v>
      </c>
      <c r="BG5" s="77" t="s">
        <v>84</v>
      </c>
      <c r="BH5" s="77" t="s">
        <v>85</v>
      </c>
      <c r="BI5" s="77" t="s">
        <v>86</v>
      </c>
      <c r="BJ5" s="77" t="s">
        <v>87</v>
      </c>
      <c r="BK5" s="77" t="s">
        <v>89</v>
      </c>
      <c r="BL5" s="77" t="s">
        <v>90</v>
      </c>
      <c r="BM5" s="77" t="s">
        <v>91</v>
      </c>
      <c r="BN5" s="77" t="s">
        <v>92</v>
      </c>
      <c r="BO5" s="77" t="s">
        <v>93</v>
      </c>
      <c r="BP5" s="77" t="s">
        <v>88</v>
      </c>
      <c r="BQ5" s="77" t="s">
        <v>83</v>
      </c>
      <c r="BR5" s="77" t="s">
        <v>84</v>
      </c>
      <c r="BS5" s="77" t="s">
        <v>85</v>
      </c>
      <c r="BT5" s="77" t="s">
        <v>86</v>
      </c>
      <c r="BU5" s="77" t="s">
        <v>87</v>
      </c>
      <c r="BV5" s="77" t="s">
        <v>89</v>
      </c>
      <c r="BW5" s="77" t="s">
        <v>90</v>
      </c>
      <c r="BX5" s="77" t="s">
        <v>91</v>
      </c>
      <c r="BY5" s="77" t="s">
        <v>92</v>
      </c>
      <c r="BZ5" s="77" t="s">
        <v>93</v>
      </c>
      <c r="CA5" s="77" t="s">
        <v>88</v>
      </c>
      <c r="CB5" s="77" t="s">
        <v>83</v>
      </c>
      <c r="CC5" s="77" t="s">
        <v>84</v>
      </c>
      <c r="CD5" s="77" t="s">
        <v>85</v>
      </c>
      <c r="CE5" s="77" t="s">
        <v>86</v>
      </c>
      <c r="CF5" s="77" t="s">
        <v>87</v>
      </c>
      <c r="CG5" s="77" t="s">
        <v>89</v>
      </c>
      <c r="CH5" s="77" t="s">
        <v>90</v>
      </c>
      <c r="CI5" s="77" t="s">
        <v>91</v>
      </c>
      <c r="CJ5" s="77" t="s">
        <v>92</v>
      </c>
      <c r="CK5" s="77" t="s">
        <v>93</v>
      </c>
      <c r="CL5" s="77" t="s">
        <v>88</v>
      </c>
      <c r="CM5" s="77" t="s">
        <v>83</v>
      </c>
      <c r="CN5" s="77" t="s">
        <v>84</v>
      </c>
      <c r="CO5" s="77" t="s">
        <v>85</v>
      </c>
      <c r="CP5" s="77" t="s">
        <v>86</v>
      </c>
      <c r="CQ5" s="77" t="s">
        <v>87</v>
      </c>
      <c r="CR5" s="77" t="s">
        <v>89</v>
      </c>
      <c r="CS5" s="77" t="s">
        <v>90</v>
      </c>
      <c r="CT5" s="77" t="s">
        <v>91</v>
      </c>
      <c r="CU5" s="77" t="s">
        <v>92</v>
      </c>
      <c r="CV5" s="77" t="s">
        <v>93</v>
      </c>
      <c r="CW5" s="77" t="s">
        <v>88</v>
      </c>
      <c r="CX5" s="77" t="s">
        <v>83</v>
      </c>
      <c r="CY5" s="77" t="s">
        <v>84</v>
      </c>
      <c r="CZ5" s="77" t="s">
        <v>85</v>
      </c>
      <c r="DA5" s="77" t="s">
        <v>86</v>
      </c>
      <c r="DB5" s="77" t="s">
        <v>87</v>
      </c>
      <c r="DC5" s="77" t="s">
        <v>89</v>
      </c>
      <c r="DD5" s="77" t="s">
        <v>90</v>
      </c>
      <c r="DE5" s="77" t="s">
        <v>91</v>
      </c>
      <c r="DF5" s="77" t="s">
        <v>92</v>
      </c>
      <c r="DG5" s="77" t="s">
        <v>93</v>
      </c>
      <c r="DH5" s="77" t="s">
        <v>88</v>
      </c>
      <c r="DI5" s="77" t="s">
        <v>83</v>
      </c>
      <c r="DJ5" s="77" t="s">
        <v>84</v>
      </c>
      <c r="DK5" s="77" t="s">
        <v>85</v>
      </c>
      <c r="DL5" s="77" t="s">
        <v>86</v>
      </c>
      <c r="DM5" s="77" t="s">
        <v>87</v>
      </c>
      <c r="DN5" s="77" t="s">
        <v>89</v>
      </c>
      <c r="DO5" s="77" t="s">
        <v>90</v>
      </c>
      <c r="DP5" s="77" t="s">
        <v>91</v>
      </c>
      <c r="DQ5" s="77" t="s">
        <v>92</v>
      </c>
      <c r="DR5" s="77" t="s">
        <v>93</v>
      </c>
      <c r="DS5" s="77" t="s">
        <v>88</v>
      </c>
      <c r="DT5" s="77" t="s">
        <v>83</v>
      </c>
      <c r="DU5" s="77" t="s">
        <v>84</v>
      </c>
      <c r="DV5" s="77" t="s">
        <v>85</v>
      </c>
      <c r="DW5" s="77" t="s">
        <v>86</v>
      </c>
      <c r="DX5" s="77" t="s">
        <v>87</v>
      </c>
      <c r="DY5" s="77" t="s">
        <v>89</v>
      </c>
      <c r="DZ5" s="77" t="s">
        <v>90</v>
      </c>
      <c r="EA5" s="77" t="s">
        <v>91</v>
      </c>
      <c r="EB5" s="77" t="s">
        <v>92</v>
      </c>
      <c r="EC5" s="77" t="s">
        <v>93</v>
      </c>
      <c r="ED5" s="77" t="s">
        <v>88</v>
      </c>
      <c r="EE5" s="77" t="s">
        <v>83</v>
      </c>
      <c r="EF5" s="77" t="s">
        <v>84</v>
      </c>
      <c r="EG5" s="77" t="s">
        <v>85</v>
      </c>
      <c r="EH5" s="77" t="s">
        <v>86</v>
      </c>
      <c r="EI5" s="77" t="s">
        <v>87</v>
      </c>
      <c r="EJ5" s="77" t="s">
        <v>89</v>
      </c>
      <c r="EK5" s="77" t="s">
        <v>90</v>
      </c>
      <c r="EL5" s="77" t="s">
        <v>91</v>
      </c>
      <c r="EM5" s="77" t="s">
        <v>92</v>
      </c>
      <c r="EN5" s="77" t="s">
        <v>93</v>
      </c>
      <c r="EO5" s="77" t="s">
        <v>88</v>
      </c>
    </row>
    <row r="6" spans="1:148" s="65" customFormat="1">
      <c r="A6" s="66" t="s">
        <v>94</v>
      </c>
      <c r="B6" s="71">
        <f t="shared" ref="B6:X6" si="1">B7</f>
        <v>2020</v>
      </c>
      <c r="C6" s="71">
        <f t="shared" si="1"/>
        <v>222101</v>
      </c>
      <c r="D6" s="71">
        <f t="shared" si="1"/>
        <v>46</v>
      </c>
      <c r="E6" s="71">
        <f t="shared" si="1"/>
        <v>17</v>
      </c>
      <c r="F6" s="71">
        <f t="shared" si="1"/>
        <v>1</v>
      </c>
      <c r="G6" s="71">
        <f t="shared" si="1"/>
        <v>0</v>
      </c>
      <c r="H6" s="71" t="str">
        <f t="shared" si="1"/>
        <v>静岡県　富士市</v>
      </c>
      <c r="I6" s="71" t="str">
        <f t="shared" si="1"/>
        <v>法適用</v>
      </c>
      <c r="J6" s="71" t="str">
        <f t="shared" si="1"/>
        <v>下水道事業</v>
      </c>
      <c r="K6" s="71" t="str">
        <f t="shared" si="1"/>
        <v>公共下水道</v>
      </c>
      <c r="L6" s="71" t="str">
        <f t="shared" si="1"/>
        <v>Ad</v>
      </c>
      <c r="M6" s="71" t="str">
        <f t="shared" si="1"/>
        <v>非設置</v>
      </c>
      <c r="N6" s="80" t="str">
        <f t="shared" si="1"/>
        <v>-</v>
      </c>
      <c r="O6" s="80">
        <f t="shared" si="1"/>
        <v>65.81</v>
      </c>
      <c r="P6" s="80">
        <f t="shared" si="1"/>
        <v>77.95</v>
      </c>
      <c r="Q6" s="80">
        <f t="shared" si="1"/>
        <v>76.48</v>
      </c>
      <c r="R6" s="80">
        <f t="shared" si="1"/>
        <v>2640</v>
      </c>
      <c r="S6" s="80">
        <f t="shared" si="1"/>
        <v>252243</v>
      </c>
      <c r="T6" s="80">
        <f t="shared" si="1"/>
        <v>244.95</v>
      </c>
      <c r="U6" s="80">
        <f t="shared" si="1"/>
        <v>1029.77</v>
      </c>
      <c r="V6" s="80">
        <f t="shared" si="1"/>
        <v>196138</v>
      </c>
      <c r="W6" s="80">
        <f t="shared" si="1"/>
        <v>43.23</v>
      </c>
      <c r="X6" s="80">
        <f t="shared" si="1"/>
        <v>4537.08</v>
      </c>
      <c r="Y6" s="88">
        <f t="shared" ref="Y6:AH6" si="2">IF(Y7="",NA(),Y7)</f>
        <v>125.77</v>
      </c>
      <c r="Z6" s="88">
        <f t="shared" si="2"/>
        <v>120.82</v>
      </c>
      <c r="AA6" s="88">
        <f t="shared" si="2"/>
        <v>122.97</v>
      </c>
      <c r="AB6" s="88">
        <f t="shared" si="2"/>
        <v>120.5</v>
      </c>
      <c r="AC6" s="88">
        <f t="shared" si="2"/>
        <v>120.03</v>
      </c>
      <c r="AD6" s="88">
        <f t="shared" si="2"/>
        <v>109.12</v>
      </c>
      <c r="AE6" s="88">
        <f t="shared" si="2"/>
        <v>110.22</v>
      </c>
      <c r="AF6" s="88">
        <f t="shared" si="2"/>
        <v>110.01</v>
      </c>
      <c r="AG6" s="88">
        <f t="shared" si="2"/>
        <v>111.12</v>
      </c>
      <c r="AH6" s="88">
        <f t="shared" si="2"/>
        <v>109.58</v>
      </c>
      <c r="AI6" s="80" t="str">
        <f>IF(AI7="","",IF(AI7="-","【-】","【"&amp;SUBSTITUTE(TEXT(AI7,"#,##0.00"),"-","△")&amp;"】"))</f>
        <v>【106.67】</v>
      </c>
      <c r="AJ6" s="80">
        <f t="shared" ref="AJ6:AS6" si="3">IF(AJ7="",NA(),AJ7)</f>
        <v>0</v>
      </c>
      <c r="AK6" s="80">
        <f t="shared" si="3"/>
        <v>0</v>
      </c>
      <c r="AL6" s="80">
        <f t="shared" si="3"/>
        <v>0</v>
      </c>
      <c r="AM6" s="80">
        <f t="shared" si="3"/>
        <v>0</v>
      </c>
      <c r="AN6" s="80">
        <f t="shared" si="3"/>
        <v>0</v>
      </c>
      <c r="AO6" s="88">
        <f t="shared" si="3"/>
        <v>3.8</v>
      </c>
      <c r="AP6" s="88">
        <f t="shared" si="3"/>
        <v>3.21</v>
      </c>
      <c r="AQ6" s="88">
        <f t="shared" si="3"/>
        <v>2.36</v>
      </c>
      <c r="AR6" s="88">
        <f t="shared" si="3"/>
        <v>2.0699999999999998</v>
      </c>
      <c r="AS6" s="88">
        <f t="shared" si="3"/>
        <v>5.97</v>
      </c>
      <c r="AT6" s="80" t="str">
        <f>IF(AT7="","",IF(AT7="-","【-】","【"&amp;SUBSTITUTE(TEXT(AT7,"#,##0.00"),"-","△")&amp;"】"))</f>
        <v>【3.64】</v>
      </c>
      <c r="AU6" s="88">
        <f t="shared" ref="AU6:BD6" si="4">IF(AU7="",NA(),AU7)</f>
        <v>55.98</v>
      </c>
      <c r="AV6" s="88">
        <f t="shared" si="4"/>
        <v>62.82</v>
      </c>
      <c r="AW6" s="88">
        <f t="shared" si="4"/>
        <v>62.51</v>
      </c>
      <c r="AX6" s="88">
        <f t="shared" si="4"/>
        <v>57.5</v>
      </c>
      <c r="AY6" s="88">
        <f t="shared" si="4"/>
        <v>57.99</v>
      </c>
      <c r="AZ6" s="88">
        <f t="shared" si="4"/>
        <v>49.96</v>
      </c>
      <c r="BA6" s="88">
        <f t="shared" si="4"/>
        <v>58.04</v>
      </c>
      <c r="BB6" s="88">
        <f t="shared" si="4"/>
        <v>62.12</v>
      </c>
      <c r="BC6" s="88">
        <f t="shared" si="4"/>
        <v>61.57</v>
      </c>
      <c r="BD6" s="88">
        <f t="shared" si="4"/>
        <v>60.82</v>
      </c>
      <c r="BE6" s="80" t="str">
        <f>IF(BE7="","",IF(BE7="-","【-】","【"&amp;SUBSTITUTE(TEXT(BE7,"#,##0.00"),"-","△")&amp;"】"))</f>
        <v>【67.52】</v>
      </c>
      <c r="BF6" s="88">
        <f t="shared" ref="BF6:BO6" si="5">IF(BF7="",NA(),BF7)</f>
        <v>1155.3900000000001</v>
      </c>
      <c r="BG6" s="88">
        <f t="shared" si="5"/>
        <v>1113.95</v>
      </c>
      <c r="BH6" s="88">
        <f t="shared" si="5"/>
        <v>1047.77</v>
      </c>
      <c r="BI6" s="88">
        <f t="shared" si="5"/>
        <v>999.77</v>
      </c>
      <c r="BJ6" s="88">
        <f t="shared" si="5"/>
        <v>934.37</v>
      </c>
      <c r="BK6" s="88">
        <f t="shared" si="5"/>
        <v>970.35</v>
      </c>
      <c r="BL6" s="88">
        <f t="shared" si="5"/>
        <v>917.29</v>
      </c>
      <c r="BM6" s="88">
        <f t="shared" si="5"/>
        <v>875.53</v>
      </c>
      <c r="BN6" s="88">
        <f t="shared" si="5"/>
        <v>867.39</v>
      </c>
      <c r="BO6" s="88">
        <f t="shared" si="5"/>
        <v>920.83</v>
      </c>
      <c r="BP6" s="80" t="str">
        <f>IF(BP7="","",IF(BP7="-","【-】","【"&amp;SUBSTITUTE(TEXT(BP7,"#,##0.00"),"-","△")&amp;"】"))</f>
        <v>【705.21】</v>
      </c>
      <c r="BQ6" s="88">
        <f t="shared" ref="BQ6:BZ6" si="6">IF(BQ7="",NA(),BQ7)</f>
        <v>91.33</v>
      </c>
      <c r="BR6" s="88">
        <f t="shared" si="6"/>
        <v>91.01</v>
      </c>
      <c r="BS6" s="88">
        <f t="shared" si="6"/>
        <v>91.28</v>
      </c>
      <c r="BT6" s="88">
        <f t="shared" si="6"/>
        <v>91.63</v>
      </c>
      <c r="BU6" s="88">
        <f t="shared" si="6"/>
        <v>91.04</v>
      </c>
      <c r="BV6" s="88">
        <f t="shared" si="6"/>
        <v>99.26</v>
      </c>
      <c r="BW6" s="88">
        <f t="shared" si="6"/>
        <v>99.67</v>
      </c>
      <c r="BX6" s="88">
        <f t="shared" si="6"/>
        <v>99.83</v>
      </c>
      <c r="BY6" s="88">
        <f t="shared" si="6"/>
        <v>100.91</v>
      </c>
      <c r="BZ6" s="88">
        <f t="shared" si="6"/>
        <v>99.82</v>
      </c>
      <c r="CA6" s="80" t="str">
        <f>IF(CA7="","",IF(CA7="-","【-】","【"&amp;SUBSTITUTE(TEXT(CA7,"#,##0.00"),"-","△")&amp;"】"))</f>
        <v>【98.96】</v>
      </c>
      <c r="CB6" s="88">
        <f t="shared" ref="CB6:CK6" si="7">IF(CB7="",NA(),CB7)</f>
        <v>150.09</v>
      </c>
      <c r="CC6" s="88">
        <f t="shared" si="7"/>
        <v>150.86000000000001</v>
      </c>
      <c r="CD6" s="88">
        <f t="shared" si="7"/>
        <v>150.94999999999999</v>
      </c>
      <c r="CE6" s="88">
        <f t="shared" si="7"/>
        <v>150.86000000000001</v>
      </c>
      <c r="CF6" s="88">
        <f t="shared" si="7"/>
        <v>150.62</v>
      </c>
      <c r="CG6" s="88">
        <f t="shared" si="7"/>
        <v>159.53</v>
      </c>
      <c r="CH6" s="88">
        <f t="shared" si="7"/>
        <v>159.6</v>
      </c>
      <c r="CI6" s="88">
        <f t="shared" si="7"/>
        <v>158.94</v>
      </c>
      <c r="CJ6" s="88">
        <f t="shared" si="7"/>
        <v>158.04</v>
      </c>
      <c r="CK6" s="88">
        <f t="shared" si="7"/>
        <v>156.77000000000001</v>
      </c>
      <c r="CL6" s="80" t="str">
        <f>IF(CL7="","",IF(CL7="-","【-】","【"&amp;SUBSTITUTE(TEXT(CL7,"#,##0.00"),"-","△")&amp;"】"))</f>
        <v>【134.52】</v>
      </c>
      <c r="CM6" s="88">
        <f t="shared" ref="CM6:CV6" si="8">IF(CM7="",NA(),CM7)</f>
        <v>70.069999999999993</v>
      </c>
      <c r="CN6" s="88">
        <f t="shared" si="8"/>
        <v>62.34</v>
      </c>
      <c r="CO6" s="88">
        <f t="shared" si="8"/>
        <v>63.19</v>
      </c>
      <c r="CP6" s="88">
        <f t="shared" si="8"/>
        <v>62.43</v>
      </c>
      <c r="CQ6" s="88">
        <f t="shared" si="8"/>
        <v>64.930000000000007</v>
      </c>
      <c r="CR6" s="88">
        <f t="shared" si="8"/>
        <v>67.040000000000006</v>
      </c>
      <c r="CS6" s="88">
        <f t="shared" si="8"/>
        <v>66.34</v>
      </c>
      <c r="CT6" s="88">
        <f t="shared" si="8"/>
        <v>67.069999999999993</v>
      </c>
      <c r="CU6" s="88">
        <f t="shared" si="8"/>
        <v>66.78</v>
      </c>
      <c r="CV6" s="88">
        <f t="shared" si="8"/>
        <v>67</v>
      </c>
      <c r="CW6" s="80" t="str">
        <f>IF(CW7="","",IF(CW7="-","【-】","【"&amp;SUBSTITUTE(TEXT(CW7,"#,##0.00"),"-","△")&amp;"】"))</f>
        <v>【59.57】</v>
      </c>
      <c r="CX6" s="88">
        <f t="shared" ref="CX6:DG6" si="9">IF(CX7="",NA(),CX7)</f>
        <v>91.33</v>
      </c>
      <c r="CY6" s="88">
        <f t="shared" si="9"/>
        <v>91.31</v>
      </c>
      <c r="CZ6" s="88">
        <f t="shared" si="9"/>
        <v>91.39</v>
      </c>
      <c r="DA6" s="88">
        <f t="shared" si="9"/>
        <v>91.56</v>
      </c>
      <c r="DB6" s="88">
        <f t="shared" si="9"/>
        <v>91.59</v>
      </c>
      <c r="DC6" s="88">
        <f t="shared" si="9"/>
        <v>93.5</v>
      </c>
      <c r="DD6" s="88">
        <f t="shared" si="9"/>
        <v>93.86</v>
      </c>
      <c r="DE6" s="88">
        <f t="shared" si="9"/>
        <v>93.96</v>
      </c>
      <c r="DF6" s="88">
        <f t="shared" si="9"/>
        <v>94.06</v>
      </c>
      <c r="DG6" s="88">
        <f t="shared" si="9"/>
        <v>94.41</v>
      </c>
      <c r="DH6" s="80" t="str">
        <f>IF(DH7="","",IF(DH7="-","【-】","【"&amp;SUBSTITUTE(TEXT(DH7,"#,##0.00"),"-","△")&amp;"】"))</f>
        <v>【95.57】</v>
      </c>
      <c r="DI6" s="88">
        <f t="shared" ref="DI6:DR6" si="10">IF(DI7="",NA(),DI7)</f>
        <v>15.09</v>
      </c>
      <c r="DJ6" s="88">
        <f t="shared" si="10"/>
        <v>17.38</v>
      </c>
      <c r="DK6" s="88">
        <f t="shared" si="10"/>
        <v>19.940000000000001</v>
      </c>
      <c r="DL6" s="88">
        <f t="shared" si="10"/>
        <v>22.34</v>
      </c>
      <c r="DM6" s="88">
        <f t="shared" si="10"/>
        <v>24.58</v>
      </c>
      <c r="DN6" s="88">
        <f t="shared" si="10"/>
        <v>28.81</v>
      </c>
      <c r="DO6" s="88">
        <f t="shared" si="10"/>
        <v>31.19</v>
      </c>
      <c r="DP6" s="88">
        <f t="shared" si="10"/>
        <v>33.090000000000003</v>
      </c>
      <c r="DQ6" s="88">
        <f t="shared" si="10"/>
        <v>34.33</v>
      </c>
      <c r="DR6" s="88">
        <f t="shared" si="10"/>
        <v>34.15</v>
      </c>
      <c r="DS6" s="80" t="str">
        <f>IF(DS7="","",IF(DS7="-","【-】","【"&amp;SUBSTITUTE(TEXT(DS7,"#,##0.00"),"-","△")&amp;"】"))</f>
        <v>【36.52】</v>
      </c>
      <c r="DT6" s="88">
        <f t="shared" ref="DT6:EC6" si="11">IF(DT7="",NA(),DT7)</f>
        <v>1.07</v>
      </c>
      <c r="DU6" s="88">
        <f t="shared" si="11"/>
        <v>6.e-002</v>
      </c>
      <c r="DV6" s="88">
        <f t="shared" si="11"/>
        <v>0.59</v>
      </c>
      <c r="DW6" s="88">
        <f t="shared" si="11"/>
        <v>0.9</v>
      </c>
      <c r="DX6" s="88">
        <f t="shared" si="11"/>
        <v>0.95</v>
      </c>
      <c r="DY6" s="88">
        <f t="shared" si="11"/>
        <v>3.84</v>
      </c>
      <c r="DZ6" s="88">
        <f t="shared" si="11"/>
        <v>4.3099999999999996</v>
      </c>
      <c r="EA6" s="88">
        <f t="shared" si="11"/>
        <v>5.04</v>
      </c>
      <c r="EB6" s="88">
        <f t="shared" si="11"/>
        <v>5.1100000000000003</v>
      </c>
      <c r="EC6" s="88">
        <f t="shared" si="11"/>
        <v>5.18</v>
      </c>
      <c r="ED6" s="80" t="str">
        <f>IF(ED7="","",IF(ED7="-","【-】","【"&amp;SUBSTITUTE(TEXT(ED7,"#,##0.00"),"-","△")&amp;"】"))</f>
        <v>【5.72】</v>
      </c>
      <c r="EE6" s="88">
        <f t="shared" ref="EE6:EN6" si="12">IF(EE7="",NA(),EE7)</f>
        <v>0.22</v>
      </c>
      <c r="EF6" s="88">
        <f t="shared" si="12"/>
        <v>0.19</v>
      </c>
      <c r="EG6" s="88">
        <f t="shared" si="12"/>
        <v>0.17</v>
      </c>
      <c r="EH6" s="88">
        <f t="shared" si="12"/>
        <v>0.1</v>
      </c>
      <c r="EI6" s="88">
        <f t="shared" si="12"/>
        <v>4.e-002</v>
      </c>
      <c r="EJ6" s="88">
        <f t="shared" si="12"/>
        <v>0.28000000000000003</v>
      </c>
      <c r="EK6" s="88">
        <f t="shared" si="12"/>
        <v>0.21</v>
      </c>
      <c r="EL6" s="88">
        <f t="shared" si="12"/>
        <v>0.25</v>
      </c>
      <c r="EM6" s="88">
        <f t="shared" si="12"/>
        <v>0.21</v>
      </c>
      <c r="EN6" s="88">
        <f t="shared" si="12"/>
        <v>0.33</v>
      </c>
      <c r="EO6" s="80" t="str">
        <f>IF(EO7="","",IF(EO7="-","【-】","【"&amp;SUBSTITUTE(TEXT(EO7,"#,##0.00"),"-","△")&amp;"】"))</f>
        <v>【0.30】</v>
      </c>
    </row>
    <row r="7" spans="1:148" s="65" customFormat="1">
      <c r="A7" s="66"/>
      <c r="B7" s="72">
        <v>2020</v>
      </c>
      <c r="C7" s="72">
        <v>222101</v>
      </c>
      <c r="D7" s="72">
        <v>46</v>
      </c>
      <c r="E7" s="72">
        <v>17</v>
      </c>
      <c r="F7" s="72">
        <v>1</v>
      </c>
      <c r="G7" s="72">
        <v>0</v>
      </c>
      <c r="H7" s="72" t="s">
        <v>95</v>
      </c>
      <c r="I7" s="72" t="s">
        <v>96</v>
      </c>
      <c r="J7" s="72" t="s">
        <v>97</v>
      </c>
      <c r="K7" s="72" t="s">
        <v>98</v>
      </c>
      <c r="L7" s="72" t="s">
        <v>99</v>
      </c>
      <c r="M7" s="72" t="s">
        <v>100</v>
      </c>
      <c r="N7" s="81" t="s">
        <v>101</v>
      </c>
      <c r="O7" s="81">
        <v>65.81</v>
      </c>
      <c r="P7" s="81">
        <v>77.95</v>
      </c>
      <c r="Q7" s="81">
        <v>76.48</v>
      </c>
      <c r="R7" s="81">
        <v>2640</v>
      </c>
      <c r="S7" s="81">
        <v>252243</v>
      </c>
      <c r="T7" s="81">
        <v>244.95</v>
      </c>
      <c r="U7" s="81">
        <v>1029.77</v>
      </c>
      <c r="V7" s="81">
        <v>196138</v>
      </c>
      <c r="W7" s="81">
        <v>43.23</v>
      </c>
      <c r="X7" s="81">
        <v>4537.08</v>
      </c>
      <c r="Y7" s="81">
        <v>125.77</v>
      </c>
      <c r="Z7" s="81">
        <v>120.82</v>
      </c>
      <c r="AA7" s="81">
        <v>122.97</v>
      </c>
      <c r="AB7" s="81">
        <v>120.5</v>
      </c>
      <c r="AC7" s="81">
        <v>120.03</v>
      </c>
      <c r="AD7" s="81">
        <v>109.12</v>
      </c>
      <c r="AE7" s="81">
        <v>110.22</v>
      </c>
      <c r="AF7" s="81">
        <v>110.01</v>
      </c>
      <c r="AG7" s="81">
        <v>111.12</v>
      </c>
      <c r="AH7" s="81">
        <v>109.58</v>
      </c>
      <c r="AI7" s="81">
        <v>106.67</v>
      </c>
      <c r="AJ7" s="81">
        <v>0</v>
      </c>
      <c r="AK7" s="81">
        <v>0</v>
      </c>
      <c r="AL7" s="81">
        <v>0</v>
      </c>
      <c r="AM7" s="81">
        <v>0</v>
      </c>
      <c r="AN7" s="81">
        <v>0</v>
      </c>
      <c r="AO7" s="81">
        <v>3.8</v>
      </c>
      <c r="AP7" s="81">
        <v>3.21</v>
      </c>
      <c r="AQ7" s="81">
        <v>2.36</v>
      </c>
      <c r="AR7" s="81">
        <v>2.0699999999999998</v>
      </c>
      <c r="AS7" s="81">
        <v>5.97</v>
      </c>
      <c r="AT7" s="81">
        <v>3.64</v>
      </c>
      <c r="AU7" s="81">
        <v>55.98</v>
      </c>
      <c r="AV7" s="81">
        <v>62.82</v>
      </c>
      <c r="AW7" s="81">
        <v>62.51</v>
      </c>
      <c r="AX7" s="81">
        <v>57.5</v>
      </c>
      <c r="AY7" s="81">
        <v>57.99</v>
      </c>
      <c r="AZ7" s="81">
        <v>49.96</v>
      </c>
      <c r="BA7" s="81">
        <v>58.04</v>
      </c>
      <c r="BB7" s="81">
        <v>62.12</v>
      </c>
      <c r="BC7" s="81">
        <v>61.57</v>
      </c>
      <c r="BD7" s="81">
        <v>60.82</v>
      </c>
      <c r="BE7" s="81">
        <v>67.52</v>
      </c>
      <c r="BF7" s="81">
        <v>1155.3900000000001</v>
      </c>
      <c r="BG7" s="81">
        <v>1113.95</v>
      </c>
      <c r="BH7" s="81">
        <v>1047.77</v>
      </c>
      <c r="BI7" s="81">
        <v>999.77</v>
      </c>
      <c r="BJ7" s="81">
        <v>934.37</v>
      </c>
      <c r="BK7" s="81">
        <v>970.35</v>
      </c>
      <c r="BL7" s="81">
        <v>917.29</v>
      </c>
      <c r="BM7" s="81">
        <v>875.53</v>
      </c>
      <c r="BN7" s="81">
        <v>867.39</v>
      </c>
      <c r="BO7" s="81">
        <v>920.83</v>
      </c>
      <c r="BP7" s="81">
        <v>705.21</v>
      </c>
      <c r="BQ7" s="81">
        <v>91.33</v>
      </c>
      <c r="BR7" s="81">
        <v>91.01</v>
      </c>
      <c r="BS7" s="81">
        <v>91.28</v>
      </c>
      <c r="BT7" s="81">
        <v>91.63</v>
      </c>
      <c r="BU7" s="81">
        <v>91.04</v>
      </c>
      <c r="BV7" s="81">
        <v>99.26</v>
      </c>
      <c r="BW7" s="81">
        <v>99.67</v>
      </c>
      <c r="BX7" s="81">
        <v>99.83</v>
      </c>
      <c r="BY7" s="81">
        <v>100.91</v>
      </c>
      <c r="BZ7" s="81">
        <v>99.82</v>
      </c>
      <c r="CA7" s="81">
        <v>98.96</v>
      </c>
      <c r="CB7" s="81">
        <v>150.09</v>
      </c>
      <c r="CC7" s="81">
        <v>150.86000000000001</v>
      </c>
      <c r="CD7" s="81">
        <v>150.94999999999999</v>
      </c>
      <c r="CE7" s="81">
        <v>150.86000000000001</v>
      </c>
      <c r="CF7" s="81">
        <v>150.62</v>
      </c>
      <c r="CG7" s="81">
        <v>159.53</v>
      </c>
      <c r="CH7" s="81">
        <v>159.6</v>
      </c>
      <c r="CI7" s="81">
        <v>158.94</v>
      </c>
      <c r="CJ7" s="81">
        <v>158.04</v>
      </c>
      <c r="CK7" s="81">
        <v>156.77000000000001</v>
      </c>
      <c r="CL7" s="81">
        <v>134.52000000000001</v>
      </c>
      <c r="CM7" s="81">
        <v>70.069999999999993</v>
      </c>
      <c r="CN7" s="81">
        <v>62.34</v>
      </c>
      <c r="CO7" s="81">
        <v>63.19</v>
      </c>
      <c r="CP7" s="81">
        <v>62.43</v>
      </c>
      <c r="CQ7" s="81">
        <v>64.930000000000007</v>
      </c>
      <c r="CR7" s="81">
        <v>67.040000000000006</v>
      </c>
      <c r="CS7" s="81">
        <v>66.34</v>
      </c>
      <c r="CT7" s="81">
        <v>67.069999999999993</v>
      </c>
      <c r="CU7" s="81">
        <v>66.78</v>
      </c>
      <c r="CV7" s="81">
        <v>67</v>
      </c>
      <c r="CW7" s="81">
        <v>59.57</v>
      </c>
      <c r="CX7" s="81">
        <v>91.33</v>
      </c>
      <c r="CY7" s="81">
        <v>91.31</v>
      </c>
      <c r="CZ7" s="81">
        <v>91.39</v>
      </c>
      <c r="DA7" s="81">
        <v>91.56</v>
      </c>
      <c r="DB7" s="81">
        <v>91.59</v>
      </c>
      <c r="DC7" s="81">
        <v>93.5</v>
      </c>
      <c r="DD7" s="81">
        <v>93.86</v>
      </c>
      <c r="DE7" s="81">
        <v>93.96</v>
      </c>
      <c r="DF7" s="81">
        <v>94.06</v>
      </c>
      <c r="DG7" s="81">
        <v>94.41</v>
      </c>
      <c r="DH7" s="81">
        <v>95.57</v>
      </c>
      <c r="DI7" s="81">
        <v>15.09</v>
      </c>
      <c r="DJ7" s="81">
        <v>17.38</v>
      </c>
      <c r="DK7" s="81">
        <v>19.940000000000001</v>
      </c>
      <c r="DL7" s="81">
        <v>22.34</v>
      </c>
      <c r="DM7" s="81">
        <v>24.58</v>
      </c>
      <c r="DN7" s="81">
        <v>28.81</v>
      </c>
      <c r="DO7" s="81">
        <v>31.19</v>
      </c>
      <c r="DP7" s="81">
        <v>33.090000000000003</v>
      </c>
      <c r="DQ7" s="81">
        <v>34.33</v>
      </c>
      <c r="DR7" s="81">
        <v>34.15</v>
      </c>
      <c r="DS7" s="81">
        <v>36.520000000000003</v>
      </c>
      <c r="DT7" s="81">
        <v>1.07</v>
      </c>
      <c r="DU7" s="81">
        <v>6.e-002</v>
      </c>
      <c r="DV7" s="81">
        <v>0.59</v>
      </c>
      <c r="DW7" s="81">
        <v>0.9</v>
      </c>
      <c r="DX7" s="81">
        <v>0.95</v>
      </c>
      <c r="DY7" s="81">
        <v>3.84</v>
      </c>
      <c r="DZ7" s="81">
        <v>4.3099999999999996</v>
      </c>
      <c r="EA7" s="81">
        <v>5.04</v>
      </c>
      <c r="EB7" s="81">
        <v>5.1100000000000003</v>
      </c>
      <c r="EC7" s="81">
        <v>5.18</v>
      </c>
      <c r="ED7" s="81">
        <v>5.72</v>
      </c>
      <c r="EE7" s="81">
        <v>0.22</v>
      </c>
      <c r="EF7" s="81">
        <v>0.19</v>
      </c>
      <c r="EG7" s="81">
        <v>0.17</v>
      </c>
      <c r="EH7" s="81">
        <v>0.1</v>
      </c>
      <c r="EI7" s="81">
        <v>4.e-002</v>
      </c>
      <c r="EJ7" s="81">
        <v>0.28000000000000003</v>
      </c>
      <c r="EK7" s="81">
        <v>0.21</v>
      </c>
      <c r="EL7" s="81">
        <v>0.25</v>
      </c>
      <c r="EM7" s="81">
        <v>0.21</v>
      </c>
      <c r="EN7" s="81">
        <v>0.33</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2022-02-09T05:03:45Z</cp:lastPrinted>
  <dcterms:created xsi:type="dcterms:W3CDTF">2021-12-03T07:13:26Z</dcterms:created>
  <dcterms:modified xsi:type="dcterms:W3CDTF">2022-02-16T01:25:33Z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2022-02-16T01:25:33Z</vt:filetime>
  </property>
</Properties>
</file>