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3\public\道路維持課\非公開\管理担当\⑲調査・回答\【5月】地方公営企業調査\R3年度に回答\R4.1.25公営企業に係る「経営比較分析表」の公表について\"/>
    </mc:Choice>
  </mc:AlternateContent>
  <workbookProtection workbookAlgorithmName="SHA-512" workbookHashValue="xUjVDGLcpn3mKOa76aqWDEOgvTp8jbKRwDV/i+fpGXebQSkK7B/0WTggzdrsF/78aTe61jX52FH+2sa7d528jQ==" workbookSaltValue="S2/+OfZbz439UY7nnKcpeA==" workbookSpinCount="100000" lockStructure="1"/>
  <bookViews>
    <workbookView xWindow="0" yWindow="0" windowWidth="28800" windowHeight="11460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MA51" i="4"/>
  <c r="CS30" i="4"/>
  <c r="C11" i="5"/>
  <c r="D11" i="5"/>
  <c r="E11" i="5"/>
  <c r="B11" i="5"/>
  <c r="BK76" i="4" l="1"/>
  <c r="LH51" i="4"/>
  <c r="BZ30" i="4"/>
  <c r="LT76" i="4"/>
  <c r="GQ51" i="4"/>
  <c r="LH30" i="4"/>
  <c r="BZ51" i="4"/>
  <c r="GQ30" i="4"/>
  <c r="IE76" i="4"/>
  <c r="FX30" i="4"/>
  <c r="BG30" i="4"/>
  <c r="KO30" i="4"/>
  <c r="AV76" i="4"/>
  <c r="KO51" i="4"/>
  <c r="BG51" i="4"/>
  <c r="LE76" i="4"/>
  <c r="FX51" i="4"/>
  <c r="HP76" i="4"/>
  <c r="HA76" i="4"/>
  <c r="AN51" i="4"/>
  <c r="FE30" i="4"/>
  <c r="KP76" i="4"/>
  <c r="FE51" i="4"/>
  <c r="AN30" i="4"/>
  <c r="JV51" i="4"/>
  <c r="JV30" i="4"/>
  <c r="AG76" i="4"/>
  <c r="KA76" i="4"/>
  <c r="EL51" i="4"/>
  <c r="JC30" i="4"/>
  <c r="U30" i="4"/>
  <c r="GL76" i="4"/>
  <c r="U51" i="4"/>
  <c r="EL30" i="4"/>
  <c r="R76" i="4"/>
  <c r="JC51" i="4"/>
</calcChain>
</file>

<file path=xl/sharedStrings.xml><?xml version="1.0" encoding="utf-8"?>
<sst xmlns="http://schemas.openxmlformats.org/spreadsheetml/2006/main" count="278" uniqueCount="133">
  <si>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</si>
  <si>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</si>
  <si>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</si>
  <si>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</si>
  <si>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</si>
  <si>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</si>
  <si>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</si>
  <si>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</si>
  <si>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</si>
  <si>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</si>
  <si>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</si>
  <si>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</si>
  <si>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</si>
  <si>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</si>
  <si>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</si>
  <si>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</si>
  <si>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</si>
  <si>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</si>
  <si>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</si>
  <si>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</si>
  <si>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</si>
  <si>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</si>
  <si>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</si>
  <si>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</si>
  <si>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</si>
  <si>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</si>
  <si>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</si>
  <si>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</si>
  <si>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</si>
  <si>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</si>
  <si>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</si>
  <si>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</si>
  <si>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</si>
  <si>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</si>
  <si>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</si>
  <si>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</si>
  <si>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</si>
  <si>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</si>
  <si>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</si>
  <si>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</si>
  <si>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</si>
  <si>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</si>
  <si>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</si>
  <si>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</si>
  <si>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</si>
  <si>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</si>
  <si>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</si>
  <si>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</si>
  <si>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</si>
  <si>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</si>
  <si>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</si>
  <si>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</si>
  <si>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</si>
  <si>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</si>
  <si>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</si>
  <si>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</si>
  <si>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</si>
  <si>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</si>
  <si>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</si>
  <si>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</si>
  <si>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</si>
  <si>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</si>
  <si>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</si>
  <si>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</si>
  <si>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</si>
  <si>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</si>
  <si>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</si>
  <si>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</si>
  <si>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</si>
  <si>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</si>
  <si>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</si>
  <si>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</si>
  <si>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</si>
  <si>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</si>
  <si>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</si>
  <si>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</si>
  <si>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</si>
  <si>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</si>
  <si>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</si>
  <si>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</si>
  <si>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</si>
  <si>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</si>
  <si>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</si>
  <si>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</si>
  <si>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</si>
  <si>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</si>
  <si>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</si>
  <si>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</si>
  <si>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</si>
  <si>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</si>
  <si>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</si>
  <si>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</si>
  <si>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</si>
  <si>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</si>
  <si>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</si>
  <si>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</si>
  <si>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</si>
  <si>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</si>
  <si>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</si>
  <si>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</si>
  <si>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</si>
  <si>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</si>
  <si>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</si>
  <si>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</si>
  <si>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</si>
  <si>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</si>
  <si>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</si>
  <si>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</si>
  <si>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</si>
  <si>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</si>
  <si>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</si>
  <si>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</si>
  <si>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富士市</t>
  </si>
  <si>
    <t>水戸島元町駐車場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</si>
  <si>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</si>
  <si>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</si>
  <si>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</si>
  <si>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</si>
  <si>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</si>
  <si>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</si>
  <si>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</si>
  <si>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</si>
  <si>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駅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</si>
  <si>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</si>
  <si>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</si>
  <si>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</si>
  <si>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</si>
  <si>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</si>
  <si>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</si>
  <si>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富士駅の近くにあり、敷地面積は中規模程度である。敷地の地価は近傍地より求めたものである。設備投資見込額は補修工事費及び修繕費を見込んでいる。</t>
    <phoneticPr fontId="5"/>
  </si>
  <si>
    <t>収益的収支比率が新型コロナウイルス感染症の影響を受け100％を下まわったが、他会計から補助金を得ていない。売上高GOP比率、EBITDAもマイナスとなっている。富士駅の利用者が多く、新型コロナウイルス感染症の影響を受けやすく減少したが、駅利用者に需要があり現状維持が妥当と考える。</t>
    <rPh sb="8" eb="10">
      <t>シンガタ</t>
    </rPh>
    <rPh sb="17" eb="20">
      <t>カンセンショウ</t>
    </rPh>
    <rPh sb="21" eb="23">
      <t>エイキョウ</t>
    </rPh>
    <rPh sb="24" eb="25">
      <t>ウ</t>
    </rPh>
    <rPh sb="31" eb="32">
      <t>シタ</t>
    </rPh>
    <rPh sb="88" eb="89">
      <t>オオ</t>
    </rPh>
    <rPh sb="91" eb="93">
      <t>シンガタ</t>
    </rPh>
    <rPh sb="100" eb="103">
      <t>カンセンショウ</t>
    </rPh>
    <rPh sb="104" eb="106">
      <t>エイキョウ</t>
    </rPh>
    <rPh sb="107" eb="108">
      <t>ウ</t>
    </rPh>
    <rPh sb="112" eb="114">
      <t>ゲンショウ</t>
    </rPh>
    <phoneticPr fontId="5"/>
  </si>
  <si>
    <t>富士駅の利用者に利用されており、稼働率は新型コロナウイルス感染症の影響により減少している。駅利用者に需要があり現状維持が妥当と考える。</t>
    <rPh sb="20" eb="22">
      <t>シンガタ</t>
    </rPh>
    <rPh sb="29" eb="32">
      <t>カンセンショウ</t>
    </rPh>
    <rPh sb="33" eb="35">
      <t>エイキョウ</t>
    </rPh>
    <rPh sb="45" eb="46">
      <t>エキ</t>
    </rPh>
    <rPh sb="46" eb="49">
      <t>リヨウシャ</t>
    </rPh>
    <rPh sb="50" eb="52">
      <t>ジュヨウ</t>
    </rPh>
    <phoneticPr fontId="5"/>
  </si>
  <si>
    <t>立地は富士駅近くで駅利用者に支えられている。新型コロナウイルス感染症の影響を受けやすいが、敷地面積も中規模程度で駅利用者の需要は今後も見込めるため、現状維持が妥当と考える。</t>
    <rPh sb="3" eb="5">
      <t>フジ</t>
    </rPh>
    <rPh sb="5" eb="6">
      <t>エキ</t>
    </rPh>
    <rPh sb="6" eb="7">
      <t>チカ</t>
    </rPh>
    <rPh sb="9" eb="10">
      <t>エキ</t>
    </rPh>
    <rPh sb="22" eb="24">
      <t>シンガタ</t>
    </rPh>
    <rPh sb="31" eb="34">
      <t>カンセンショウ</t>
    </rPh>
    <rPh sb="35" eb="37">
      <t>エイキョウ</t>
    </rPh>
    <rPh sb="56" eb="57">
      <t>エキ</t>
    </rPh>
    <rPh sb="57" eb="59">
      <t>リヨウ</t>
    </rPh>
    <rPh sb="59" eb="60">
      <t>シャ</t>
    </rPh>
    <rPh sb="61" eb="63">
      <t>ジュヨウ</t>
    </rPh>
    <rPh sb="64" eb="66">
      <t>コンゴ</t>
    </rPh>
    <rPh sb="67" eb="69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</si>
</sst>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120.5</c:v>
                </c:pt>
                <c:pt idx="1">
                  <c:v>211.5</c:v>
                </c:pt>
                <c:pt idx="2">
                  <c:v>225</c:v>
                </c:pt>
                <c:pt idx="3">
                  <c:v>220.6</c:v>
                </c:pt>
                <c:pt idx="4">
                  <c:v>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A7-4A0F-B774-93874D77D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378</c:v>
                </c:pt>
                <c:pt idx="1">
                  <c:v>477.8</c:v>
                </c:pt>
                <c:pt idx="2">
                  <c:v>373.2</c:v>
                </c:pt>
                <c:pt idx="3">
                  <c:v>742.8</c:v>
                </c:pt>
                <c:pt idx="4">
                  <c:v>385.7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A7-4A0F-B774-93874D77D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3-4BF0-B76A-E4B72B3B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62.3</c:v>
                </c:pt>
                <c:pt idx="2">
                  <c:v>87.9</c:v>
                </c:pt>
                <c:pt idx="3">
                  <c:v>56.3</c:v>
                </c:pt>
                <c:pt idx="4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3-4BF0-B76A-E4B72B3B1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C50-4392-8213-7F78C88D9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50-4392-8213-7F78C88D9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9E1-4D9C-A709-3DE5D6256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E1-4D9C-A709-3DE5D6256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3-445B-8E08-881520AD5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3.1</c:v>
                </c:pt>
                <c:pt idx="1">
                  <c:v>6.3</c:v>
                </c:pt>
                <c:pt idx="2">
                  <c:v>4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23-445B-8E08-881520AD5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B8-4283-92FB-11AF3E05D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18</c:v>
                </c:pt>
                <c:pt idx="1">
                  <c:v>21</c:v>
                </c:pt>
                <c:pt idx="2">
                  <c:v>18</c:v>
                </c:pt>
                <c:pt idx="3">
                  <c:v>15</c:v>
                </c:pt>
                <c:pt idx="4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8-4283-92FB-11AF3E05D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108.3</c:v>
                </c:pt>
                <c:pt idx="1">
                  <c:v>108.3</c:v>
                </c:pt>
                <c:pt idx="2">
                  <c:v>119.4</c:v>
                </c:pt>
                <c:pt idx="3">
                  <c:v>111.1</c:v>
                </c:pt>
                <c:pt idx="4">
                  <c:v>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F-4943-B7F7-FA5F20E31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288.2</c:v>
                </c:pt>
                <c:pt idx="1">
                  <c:v>287.39999999999998</c:v>
                </c:pt>
                <c:pt idx="2">
                  <c:v>290.39999999999998</c:v>
                </c:pt>
                <c:pt idx="3">
                  <c:v>304.89999999999998</c:v>
                </c:pt>
                <c:pt idx="4">
                  <c:v>224.4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EF-4943-B7F7-FA5F20E31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16</c:v>
                </c:pt>
                <c:pt idx="1">
                  <c:v>52.5</c:v>
                </c:pt>
                <c:pt idx="2">
                  <c:v>55.3</c:v>
                </c:pt>
                <c:pt idx="3">
                  <c:v>54.5</c:v>
                </c:pt>
                <c:pt idx="4">
                  <c:v>-8.9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76-4B45-9C80-5C7F6138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34.700000000000003</c:v>
                </c:pt>
                <c:pt idx="1">
                  <c:v>39.6</c:v>
                </c:pt>
                <c:pt idx="2">
                  <c:v>29</c:v>
                </c:pt>
                <c:pt idx="3">
                  <c:v>32.9</c:v>
                </c:pt>
                <c:pt idx="4">
                  <c:v>-121.8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6-4B45-9C80-5C7F61380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925</c:v>
                </c:pt>
                <c:pt idx="1">
                  <c:v>3417</c:v>
                </c:pt>
                <c:pt idx="2">
                  <c:v>4064</c:v>
                </c:pt>
                <c:pt idx="3">
                  <c:v>3580</c:v>
                </c:pt>
                <c:pt idx="4">
                  <c:v>-305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E9-4100-BFC9-48B59A33B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7123</c:v>
                </c:pt>
                <c:pt idx="1">
                  <c:v>8017</c:v>
                </c:pt>
                <c:pt idx="2">
                  <c:v>8137</c:v>
                </c:pt>
                <c:pt idx="3">
                  <c:v>8005</c:v>
                </c:pt>
                <c:pt idx="4">
                  <c:v>2698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9-4100-BFC9-48B59A33B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BU12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静岡県富士市　水戸島元町駐車場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Ａ３Ｂ１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駅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472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120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22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36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110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無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120.5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211.5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225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220.6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92.5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108.3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108.3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119.4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111.1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72.2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378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477.8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373.2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742.8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385.7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3.1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6.3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4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288.2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287.39999999999998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290.39999999999998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304.89999999999998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224.4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129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131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16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52.5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55.3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54.5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-8.9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925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3417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4064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3580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-305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18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21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18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15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405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34.700000000000003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39.6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29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32.9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-121.8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7123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8017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8137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8005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2698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132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81220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H28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H29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H30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R01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R02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4000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H28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H29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H30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R01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R02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H28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H29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H30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R01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R02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62.8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62.3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87.9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56.3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70.3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kiravwavRLdVGfeLBpS1PmB3ULcsL93GoD9IYdFaWDFvipo2qITK83CoIbsXP0hxxmVTKgmmgOWnJcUjbDmhBw==" saltValue="kFNZhYaxXYP9vk0DQq3jU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89</v>
      </c>
      <c r="AK5" s="59" t="s">
        <v>100</v>
      </c>
      <c r="AL5" s="59" t="s">
        <v>101</v>
      </c>
      <c r="AM5" s="59" t="s">
        <v>102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90</v>
      </c>
      <c r="AW5" s="59" t="s">
        <v>91</v>
      </c>
      <c r="AX5" s="59" t="s">
        <v>92</v>
      </c>
      <c r="AY5" s="59" t="s">
        <v>103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89</v>
      </c>
      <c r="BG5" s="59" t="s">
        <v>90</v>
      </c>
      <c r="BH5" s="59" t="s">
        <v>104</v>
      </c>
      <c r="BI5" s="59" t="s">
        <v>105</v>
      </c>
      <c r="BJ5" s="59" t="s">
        <v>103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90</v>
      </c>
      <c r="BS5" s="59" t="s">
        <v>104</v>
      </c>
      <c r="BT5" s="59" t="s">
        <v>92</v>
      </c>
      <c r="BU5" s="59" t="s">
        <v>106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89</v>
      </c>
      <c r="CC5" s="59" t="s">
        <v>90</v>
      </c>
      <c r="CD5" s="59" t="s">
        <v>91</v>
      </c>
      <c r="CE5" s="59" t="s">
        <v>92</v>
      </c>
      <c r="CF5" s="59" t="s">
        <v>103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107</v>
      </c>
      <c r="CP5" s="59" t="s">
        <v>90</v>
      </c>
      <c r="CQ5" s="59" t="s">
        <v>91</v>
      </c>
      <c r="CR5" s="59" t="s">
        <v>92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89</v>
      </c>
      <c r="DA5" s="59" t="s">
        <v>100</v>
      </c>
      <c r="DB5" s="59" t="s">
        <v>104</v>
      </c>
      <c r="DC5" s="59" t="s">
        <v>105</v>
      </c>
      <c r="DD5" s="59" t="s">
        <v>103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89</v>
      </c>
      <c r="DL5" s="59" t="s">
        <v>90</v>
      </c>
      <c r="DM5" s="59" t="s">
        <v>91</v>
      </c>
      <c r="DN5" s="59" t="s">
        <v>92</v>
      </c>
      <c r="DO5" s="59" t="s">
        <v>93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108</v>
      </c>
      <c r="B6" s="60">
        <f>B8</f>
        <v>2020</v>
      </c>
      <c r="C6" s="60">
        <f t="shared" ref="C6:X6" si="1">C8</f>
        <v>222101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6</v>
      </c>
      <c r="H6" s="60" t="str">
        <f>SUBSTITUTE(H8,"　","")</f>
        <v>静岡県富士市</v>
      </c>
      <c r="I6" s="60" t="str">
        <f t="shared" si="1"/>
        <v>水戸島元町駐車場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22</v>
      </c>
      <c r="S6" s="62" t="str">
        <f t="shared" si="1"/>
        <v>駅</v>
      </c>
      <c r="T6" s="62" t="str">
        <f t="shared" si="1"/>
        <v>無</v>
      </c>
      <c r="U6" s="63">
        <f t="shared" si="1"/>
        <v>472</v>
      </c>
      <c r="V6" s="63">
        <f t="shared" si="1"/>
        <v>36</v>
      </c>
      <c r="W6" s="63">
        <f t="shared" si="1"/>
        <v>110</v>
      </c>
      <c r="X6" s="62" t="str">
        <f t="shared" si="1"/>
        <v>無</v>
      </c>
      <c r="Y6" s="64">
        <f>IF(Y8="-",NA(),Y8)</f>
        <v>120.5</v>
      </c>
      <c r="Z6" s="64">
        <f t="shared" ref="Z6:AH6" si="2">IF(Z8="-",NA(),Z8)</f>
        <v>211.5</v>
      </c>
      <c r="AA6" s="64">
        <f t="shared" si="2"/>
        <v>225</v>
      </c>
      <c r="AB6" s="64">
        <f t="shared" si="2"/>
        <v>220.6</v>
      </c>
      <c r="AC6" s="64">
        <f t="shared" si="2"/>
        <v>92.5</v>
      </c>
      <c r="AD6" s="64">
        <f t="shared" si="2"/>
        <v>378</v>
      </c>
      <c r="AE6" s="64">
        <f t="shared" si="2"/>
        <v>477.8</v>
      </c>
      <c r="AF6" s="64">
        <f t="shared" si="2"/>
        <v>373.2</v>
      </c>
      <c r="AG6" s="64">
        <f t="shared" si="2"/>
        <v>742.8</v>
      </c>
      <c r="AH6" s="64">
        <f t="shared" si="2"/>
        <v>385.7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3.1</v>
      </c>
      <c r="AP6" s="64">
        <f t="shared" si="3"/>
        <v>6.3</v>
      </c>
      <c r="AQ6" s="64">
        <f t="shared" si="3"/>
        <v>4</v>
      </c>
      <c r="AR6" s="64">
        <f t="shared" si="3"/>
        <v>2</v>
      </c>
      <c r="AS6" s="64">
        <f t="shared" si="3"/>
        <v>9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18</v>
      </c>
      <c r="BA6" s="65">
        <f t="shared" si="4"/>
        <v>21</v>
      </c>
      <c r="BB6" s="65">
        <f t="shared" si="4"/>
        <v>18</v>
      </c>
      <c r="BC6" s="65">
        <f t="shared" si="4"/>
        <v>15</v>
      </c>
      <c r="BD6" s="65">
        <f t="shared" si="4"/>
        <v>405</v>
      </c>
      <c r="BE6" s="63" t="str">
        <f>IF(BE8="-","",IF(BE8="-","【-】","【"&amp;SUBSTITUTE(TEXT(BE8,"#,##0"),"-","△")&amp;"】"))</f>
        <v>【2,345】</v>
      </c>
      <c r="BF6" s="64">
        <f>IF(BF8="-",NA(),BF8)</f>
        <v>16</v>
      </c>
      <c r="BG6" s="64">
        <f t="shared" ref="BG6:BO6" si="5">IF(BG8="-",NA(),BG8)</f>
        <v>52.5</v>
      </c>
      <c r="BH6" s="64">
        <f t="shared" si="5"/>
        <v>55.3</v>
      </c>
      <c r="BI6" s="64">
        <f t="shared" si="5"/>
        <v>54.5</v>
      </c>
      <c r="BJ6" s="64">
        <f t="shared" si="5"/>
        <v>-8.9</v>
      </c>
      <c r="BK6" s="64">
        <f t="shared" si="5"/>
        <v>34.700000000000003</v>
      </c>
      <c r="BL6" s="64">
        <f t="shared" si="5"/>
        <v>39.6</v>
      </c>
      <c r="BM6" s="64">
        <f t="shared" si="5"/>
        <v>29</v>
      </c>
      <c r="BN6" s="64">
        <f t="shared" si="5"/>
        <v>32.9</v>
      </c>
      <c r="BO6" s="64">
        <f t="shared" si="5"/>
        <v>-121.8</v>
      </c>
      <c r="BP6" s="61" t="str">
        <f>IF(BP8="-","",IF(BP8="-","【-】","【"&amp;SUBSTITUTE(TEXT(BP8,"#,##0.0"),"-","△")&amp;"】"))</f>
        <v>【△65.9】</v>
      </c>
      <c r="BQ6" s="65">
        <f>IF(BQ8="-",NA(),BQ8)</f>
        <v>925</v>
      </c>
      <c r="BR6" s="65">
        <f t="shared" ref="BR6:BZ6" si="6">IF(BR8="-",NA(),BR8)</f>
        <v>3417</v>
      </c>
      <c r="BS6" s="65">
        <f t="shared" si="6"/>
        <v>4064</v>
      </c>
      <c r="BT6" s="65">
        <f t="shared" si="6"/>
        <v>3580</v>
      </c>
      <c r="BU6" s="65">
        <f t="shared" si="6"/>
        <v>-305</v>
      </c>
      <c r="BV6" s="65">
        <f t="shared" si="6"/>
        <v>7123</v>
      </c>
      <c r="BW6" s="65">
        <f t="shared" si="6"/>
        <v>8017</v>
      </c>
      <c r="BX6" s="65">
        <f t="shared" si="6"/>
        <v>8137</v>
      </c>
      <c r="BY6" s="65">
        <f t="shared" si="6"/>
        <v>8005</v>
      </c>
      <c r="BZ6" s="65">
        <f t="shared" si="6"/>
        <v>2698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109</v>
      </c>
      <c r="CM6" s="63">
        <f t="shared" ref="CM6:CN6" si="7">CM8</f>
        <v>81220</v>
      </c>
      <c r="CN6" s="63">
        <f t="shared" si="7"/>
        <v>4000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109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62.8</v>
      </c>
      <c r="DF6" s="64">
        <f t="shared" si="8"/>
        <v>62.3</v>
      </c>
      <c r="DG6" s="64">
        <f t="shared" si="8"/>
        <v>87.9</v>
      </c>
      <c r="DH6" s="64">
        <f t="shared" si="8"/>
        <v>56.3</v>
      </c>
      <c r="DI6" s="64">
        <f t="shared" si="8"/>
        <v>70.3</v>
      </c>
      <c r="DJ6" s="61" t="str">
        <f>IF(DJ8="-","",IF(DJ8="-","【-】","【"&amp;SUBSTITUTE(TEXT(DJ8,"#,##0.0"),"-","△")&amp;"】"))</f>
        <v>【183.4】</v>
      </c>
      <c r="DK6" s="64">
        <f>IF(DK8="-",NA(),DK8)</f>
        <v>108.3</v>
      </c>
      <c r="DL6" s="64">
        <f t="shared" ref="DL6:DT6" si="9">IF(DL8="-",NA(),DL8)</f>
        <v>108.3</v>
      </c>
      <c r="DM6" s="64">
        <f t="shared" si="9"/>
        <v>119.4</v>
      </c>
      <c r="DN6" s="64">
        <f t="shared" si="9"/>
        <v>111.1</v>
      </c>
      <c r="DO6" s="64">
        <f t="shared" si="9"/>
        <v>72.2</v>
      </c>
      <c r="DP6" s="64">
        <f t="shared" si="9"/>
        <v>288.2</v>
      </c>
      <c r="DQ6" s="64">
        <f t="shared" si="9"/>
        <v>287.39999999999998</v>
      </c>
      <c r="DR6" s="64">
        <f t="shared" si="9"/>
        <v>290.39999999999998</v>
      </c>
      <c r="DS6" s="64">
        <f t="shared" si="9"/>
        <v>304.89999999999998</v>
      </c>
      <c r="DT6" s="64">
        <f t="shared" si="9"/>
        <v>224.4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110</v>
      </c>
      <c r="B7" s="60">
        <f t="shared" ref="B7:X7" si="10">B8</f>
        <v>2020</v>
      </c>
      <c r="C7" s="60">
        <f t="shared" si="10"/>
        <v>222101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6</v>
      </c>
      <c r="H7" s="60" t="str">
        <f t="shared" si="10"/>
        <v>静岡県　富士市</v>
      </c>
      <c r="I7" s="60" t="str">
        <f t="shared" si="10"/>
        <v>水戸島元町駐車場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22</v>
      </c>
      <c r="S7" s="62" t="str">
        <f t="shared" si="10"/>
        <v>駅</v>
      </c>
      <c r="T7" s="62" t="str">
        <f t="shared" si="10"/>
        <v>無</v>
      </c>
      <c r="U7" s="63">
        <f t="shared" si="10"/>
        <v>472</v>
      </c>
      <c r="V7" s="63">
        <f t="shared" si="10"/>
        <v>36</v>
      </c>
      <c r="W7" s="63">
        <f t="shared" si="10"/>
        <v>110</v>
      </c>
      <c r="X7" s="62" t="str">
        <f t="shared" si="10"/>
        <v>無</v>
      </c>
      <c r="Y7" s="64">
        <f>Y8</f>
        <v>120.5</v>
      </c>
      <c r="Z7" s="64">
        <f t="shared" ref="Z7:AH7" si="11">Z8</f>
        <v>211.5</v>
      </c>
      <c r="AA7" s="64">
        <f t="shared" si="11"/>
        <v>225</v>
      </c>
      <c r="AB7" s="64">
        <f t="shared" si="11"/>
        <v>220.6</v>
      </c>
      <c r="AC7" s="64">
        <f t="shared" si="11"/>
        <v>92.5</v>
      </c>
      <c r="AD7" s="64">
        <f t="shared" si="11"/>
        <v>378</v>
      </c>
      <c r="AE7" s="64">
        <f t="shared" si="11"/>
        <v>477.8</v>
      </c>
      <c r="AF7" s="64">
        <f t="shared" si="11"/>
        <v>373.2</v>
      </c>
      <c r="AG7" s="64">
        <f t="shared" si="11"/>
        <v>742.8</v>
      </c>
      <c r="AH7" s="64">
        <f t="shared" si="11"/>
        <v>385.7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3.1</v>
      </c>
      <c r="AP7" s="64">
        <f t="shared" si="12"/>
        <v>6.3</v>
      </c>
      <c r="AQ7" s="64">
        <f t="shared" si="12"/>
        <v>4</v>
      </c>
      <c r="AR7" s="64">
        <f t="shared" si="12"/>
        <v>2</v>
      </c>
      <c r="AS7" s="64">
        <f t="shared" si="12"/>
        <v>9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18</v>
      </c>
      <c r="BA7" s="65">
        <f t="shared" si="13"/>
        <v>21</v>
      </c>
      <c r="BB7" s="65">
        <f t="shared" si="13"/>
        <v>18</v>
      </c>
      <c r="BC7" s="65">
        <f t="shared" si="13"/>
        <v>15</v>
      </c>
      <c r="BD7" s="65">
        <f t="shared" si="13"/>
        <v>405</v>
      </c>
      <c r="BE7" s="63"/>
      <c r="BF7" s="64">
        <f>BF8</f>
        <v>16</v>
      </c>
      <c r="BG7" s="64">
        <f t="shared" ref="BG7:BO7" si="14">BG8</f>
        <v>52.5</v>
      </c>
      <c r="BH7" s="64">
        <f t="shared" si="14"/>
        <v>55.3</v>
      </c>
      <c r="BI7" s="64">
        <f t="shared" si="14"/>
        <v>54.5</v>
      </c>
      <c r="BJ7" s="64">
        <f t="shared" si="14"/>
        <v>-8.9</v>
      </c>
      <c r="BK7" s="64">
        <f t="shared" si="14"/>
        <v>34.700000000000003</v>
      </c>
      <c r="BL7" s="64">
        <f t="shared" si="14"/>
        <v>39.6</v>
      </c>
      <c r="BM7" s="64">
        <f t="shared" si="14"/>
        <v>29</v>
      </c>
      <c r="BN7" s="64">
        <f t="shared" si="14"/>
        <v>32.9</v>
      </c>
      <c r="BO7" s="64">
        <f t="shared" si="14"/>
        <v>-121.8</v>
      </c>
      <c r="BP7" s="61"/>
      <c r="BQ7" s="65">
        <f>BQ8</f>
        <v>925</v>
      </c>
      <c r="BR7" s="65">
        <f t="shared" ref="BR7:BZ7" si="15">BR8</f>
        <v>3417</v>
      </c>
      <c r="BS7" s="65">
        <f t="shared" si="15"/>
        <v>4064</v>
      </c>
      <c r="BT7" s="65">
        <f t="shared" si="15"/>
        <v>3580</v>
      </c>
      <c r="BU7" s="65">
        <f t="shared" si="15"/>
        <v>-305</v>
      </c>
      <c r="BV7" s="65">
        <f t="shared" si="15"/>
        <v>7123</v>
      </c>
      <c r="BW7" s="65">
        <f t="shared" si="15"/>
        <v>8017</v>
      </c>
      <c r="BX7" s="65">
        <f t="shared" si="15"/>
        <v>8137</v>
      </c>
      <c r="BY7" s="65">
        <f t="shared" si="15"/>
        <v>8005</v>
      </c>
      <c r="BZ7" s="65">
        <f t="shared" si="15"/>
        <v>2698</v>
      </c>
      <c r="CA7" s="63"/>
      <c r="CB7" s="64" t="s">
        <v>111</v>
      </c>
      <c r="CC7" s="64" t="s">
        <v>111</v>
      </c>
      <c r="CD7" s="64" t="s">
        <v>111</v>
      </c>
      <c r="CE7" s="64" t="s">
        <v>111</v>
      </c>
      <c r="CF7" s="64" t="s">
        <v>111</v>
      </c>
      <c r="CG7" s="64" t="s">
        <v>111</v>
      </c>
      <c r="CH7" s="64" t="s">
        <v>111</v>
      </c>
      <c r="CI7" s="64" t="s">
        <v>111</v>
      </c>
      <c r="CJ7" s="64" t="s">
        <v>111</v>
      </c>
      <c r="CK7" s="64" t="s">
        <v>109</v>
      </c>
      <c r="CL7" s="61"/>
      <c r="CM7" s="63">
        <f>CM8</f>
        <v>81220</v>
      </c>
      <c r="CN7" s="63">
        <f>CN8</f>
        <v>4000</v>
      </c>
      <c r="CO7" s="64" t="s">
        <v>111</v>
      </c>
      <c r="CP7" s="64" t="s">
        <v>111</v>
      </c>
      <c r="CQ7" s="64" t="s">
        <v>111</v>
      </c>
      <c r="CR7" s="64" t="s">
        <v>111</v>
      </c>
      <c r="CS7" s="64" t="s">
        <v>111</v>
      </c>
      <c r="CT7" s="64" t="s">
        <v>111</v>
      </c>
      <c r="CU7" s="64" t="s">
        <v>111</v>
      </c>
      <c r="CV7" s="64" t="s">
        <v>111</v>
      </c>
      <c r="CW7" s="64" t="s">
        <v>111</v>
      </c>
      <c r="CX7" s="64" t="s">
        <v>109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62.8</v>
      </c>
      <c r="DF7" s="64">
        <f t="shared" si="16"/>
        <v>62.3</v>
      </c>
      <c r="DG7" s="64">
        <f t="shared" si="16"/>
        <v>87.9</v>
      </c>
      <c r="DH7" s="64">
        <f t="shared" si="16"/>
        <v>56.3</v>
      </c>
      <c r="DI7" s="64">
        <f t="shared" si="16"/>
        <v>70.3</v>
      </c>
      <c r="DJ7" s="61"/>
      <c r="DK7" s="64">
        <f>DK8</f>
        <v>108.3</v>
      </c>
      <c r="DL7" s="64">
        <f t="shared" ref="DL7:DT7" si="17">DL8</f>
        <v>108.3</v>
      </c>
      <c r="DM7" s="64">
        <f t="shared" si="17"/>
        <v>119.4</v>
      </c>
      <c r="DN7" s="64">
        <f t="shared" si="17"/>
        <v>111.1</v>
      </c>
      <c r="DO7" s="64">
        <f t="shared" si="17"/>
        <v>72.2</v>
      </c>
      <c r="DP7" s="64">
        <f t="shared" si="17"/>
        <v>288.2</v>
      </c>
      <c r="DQ7" s="64">
        <f t="shared" si="17"/>
        <v>287.39999999999998</v>
      </c>
      <c r="DR7" s="64">
        <f t="shared" si="17"/>
        <v>290.39999999999998</v>
      </c>
      <c r="DS7" s="64">
        <f t="shared" si="17"/>
        <v>304.89999999999998</v>
      </c>
      <c r="DT7" s="64">
        <f t="shared" si="17"/>
        <v>224.4</v>
      </c>
      <c r="DU7" s="61"/>
    </row>
    <row r="8" spans="1:125" s="66" customFormat="1" x14ac:dyDescent="0.15">
      <c r="A8" s="49"/>
      <c r="B8" s="67">
        <v>2020</v>
      </c>
      <c r="C8" s="67">
        <v>222101</v>
      </c>
      <c r="D8" s="67">
        <v>47</v>
      </c>
      <c r="E8" s="67">
        <v>14</v>
      </c>
      <c r="F8" s="67">
        <v>0</v>
      </c>
      <c r="G8" s="67">
        <v>6</v>
      </c>
      <c r="H8" s="67" t="s">
        <v>112</v>
      </c>
      <c r="I8" s="67" t="s">
        <v>113</v>
      </c>
      <c r="J8" s="67" t="s">
        <v>114</v>
      </c>
      <c r="K8" s="67" t="s">
        <v>115</v>
      </c>
      <c r="L8" s="67" t="s">
        <v>116</v>
      </c>
      <c r="M8" s="67" t="s">
        <v>117</v>
      </c>
      <c r="N8" s="67" t="s">
        <v>118</v>
      </c>
      <c r="O8" s="68" t="s">
        <v>119</v>
      </c>
      <c r="P8" s="69" t="s">
        <v>120</v>
      </c>
      <c r="Q8" s="69" t="s">
        <v>121</v>
      </c>
      <c r="R8" s="70">
        <v>22</v>
      </c>
      <c r="S8" s="69" t="s">
        <v>122</v>
      </c>
      <c r="T8" s="69" t="s">
        <v>123</v>
      </c>
      <c r="U8" s="70">
        <v>472</v>
      </c>
      <c r="V8" s="70">
        <v>36</v>
      </c>
      <c r="W8" s="70">
        <v>110</v>
      </c>
      <c r="X8" s="69" t="s">
        <v>123</v>
      </c>
      <c r="Y8" s="71">
        <v>120.5</v>
      </c>
      <c r="Z8" s="71">
        <v>211.5</v>
      </c>
      <c r="AA8" s="71">
        <v>225</v>
      </c>
      <c r="AB8" s="71">
        <v>220.6</v>
      </c>
      <c r="AC8" s="71">
        <v>92.5</v>
      </c>
      <c r="AD8" s="71">
        <v>378</v>
      </c>
      <c r="AE8" s="71">
        <v>477.8</v>
      </c>
      <c r="AF8" s="71">
        <v>373.2</v>
      </c>
      <c r="AG8" s="71">
        <v>742.8</v>
      </c>
      <c r="AH8" s="71">
        <v>385.7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3.1</v>
      </c>
      <c r="AP8" s="71">
        <v>6.3</v>
      </c>
      <c r="AQ8" s="71">
        <v>4</v>
      </c>
      <c r="AR8" s="71">
        <v>2</v>
      </c>
      <c r="AS8" s="71">
        <v>9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18</v>
      </c>
      <c r="BA8" s="72">
        <v>21</v>
      </c>
      <c r="BB8" s="72">
        <v>18</v>
      </c>
      <c r="BC8" s="72">
        <v>15</v>
      </c>
      <c r="BD8" s="72">
        <v>405</v>
      </c>
      <c r="BE8" s="72">
        <v>2345</v>
      </c>
      <c r="BF8" s="71">
        <v>16</v>
      </c>
      <c r="BG8" s="71">
        <v>52.5</v>
      </c>
      <c r="BH8" s="71">
        <v>55.3</v>
      </c>
      <c r="BI8" s="71">
        <v>54.5</v>
      </c>
      <c r="BJ8" s="71">
        <v>-8.9</v>
      </c>
      <c r="BK8" s="71">
        <v>34.700000000000003</v>
      </c>
      <c r="BL8" s="71">
        <v>39.6</v>
      </c>
      <c r="BM8" s="71">
        <v>29</v>
      </c>
      <c r="BN8" s="71">
        <v>32.9</v>
      </c>
      <c r="BO8" s="71">
        <v>-121.8</v>
      </c>
      <c r="BP8" s="68">
        <v>-65.900000000000006</v>
      </c>
      <c r="BQ8" s="72">
        <v>925</v>
      </c>
      <c r="BR8" s="72">
        <v>3417</v>
      </c>
      <c r="BS8" s="72">
        <v>4064</v>
      </c>
      <c r="BT8" s="73">
        <v>3580</v>
      </c>
      <c r="BU8" s="73">
        <v>-305</v>
      </c>
      <c r="BV8" s="72">
        <v>7123</v>
      </c>
      <c r="BW8" s="72">
        <v>8017</v>
      </c>
      <c r="BX8" s="72">
        <v>8137</v>
      </c>
      <c r="BY8" s="72">
        <v>8005</v>
      </c>
      <c r="BZ8" s="72">
        <v>2698</v>
      </c>
      <c r="CA8" s="70">
        <v>3932</v>
      </c>
      <c r="CB8" s="71" t="s">
        <v>116</v>
      </c>
      <c r="CC8" s="71" t="s">
        <v>116</v>
      </c>
      <c r="CD8" s="71" t="s">
        <v>116</v>
      </c>
      <c r="CE8" s="71" t="s">
        <v>116</v>
      </c>
      <c r="CF8" s="71" t="s">
        <v>116</v>
      </c>
      <c r="CG8" s="71" t="s">
        <v>116</v>
      </c>
      <c r="CH8" s="71" t="s">
        <v>116</v>
      </c>
      <c r="CI8" s="71" t="s">
        <v>116</v>
      </c>
      <c r="CJ8" s="71" t="s">
        <v>116</v>
      </c>
      <c r="CK8" s="71" t="s">
        <v>116</v>
      </c>
      <c r="CL8" s="68" t="s">
        <v>116</v>
      </c>
      <c r="CM8" s="70">
        <v>81220</v>
      </c>
      <c r="CN8" s="70">
        <v>4000</v>
      </c>
      <c r="CO8" s="71" t="s">
        <v>116</v>
      </c>
      <c r="CP8" s="71" t="s">
        <v>116</v>
      </c>
      <c r="CQ8" s="71" t="s">
        <v>116</v>
      </c>
      <c r="CR8" s="71" t="s">
        <v>116</v>
      </c>
      <c r="CS8" s="71" t="s">
        <v>116</v>
      </c>
      <c r="CT8" s="71" t="s">
        <v>116</v>
      </c>
      <c r="CU8" s="71" t="s">
        <v>116</v>
      </c>
      <c r="CV8" s="71" t="s">
        <v>116</v>
      </c>
      <c r="CW8" s="71" t="s">
        <v>116</v>
      </c>
      <c r="CX8" s="71" t="s">
        <v>116</v>
      </c>
      <c r="CY8" s="68" t="s">
        <v>116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62.8</v>
      </c>
      <c r="DF8" s="71">
        <v>62.3</v>
      </c>
      <c r="DG8" s="71">
        <v>87.9</v>
      </c>
      <c r="DH8" s="71">
        <v>56.3</v>
      </c>
      <c r="DI8" s="71">
        <v>70.3</v>
      </c>
      <c r="DJ8" s="68">
        <v>183.4</v>
      </c>
      <c r="DK8" s="71">
        <v>108.3</v>
      </c>
      <c r="DL8" s="71">
        <v>108.3</v>
      </c>
      <c r="DM8" s="71">
        <v>119.4</v>
      </c>
      <c r="DN8" s="71">
        <v>111.1</v>
      </c>
      <c r="DO8" s="71">
        <v>72.2</v>
      </c>
      <c r="DP8" s="71">
        <v>288.2</v>
      </c>
      <c r="DQ8" s="71">
        <v>287.39999999999998</v>
      </c>
      <c r="DR8" s="71">
        <v>290.39999999999998</v>
      </c>
      <c r="DS8" s="71">
        <v>304.89999999999998</v>
      </c>
      <c r="DT8" s="71">
        <v>224.4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124</v>
      </c>
      <c r="C10" s="78" t="s">
        <v>125</v>
      </c>
      <c r="D10" s="78" t="s">
        <v>126</v>
      </c>
      <c r="E10" s="78" t="s">
        <v>127</v>
      </c>
      <c r="F10" s="78" t="s">
        <v>128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にしざわ　ひでと</cp:lastModifiedBy>
  <cp:lastPrinted>2022-01-21T01:54:54Z</cp:lastPrinted>
  <dcterms:created xsi:type="dcterms:W3CDTF">2021-12-17T06:03:23Z</dcterms:created>
  <dcterms:modified xsi:type="dcterms:W3CDTF">2022-01-21T01:54:58Z</dcterms:modified>
  <cp:category/>
</cp:coreProperties>
</file>