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45 水道部\1000 水道業務課\旧統合OA各課キャビネット\各課キャビネット\１　　庶務\1　庶務\1-11　国県等照会・回答・報告　(保1)\県照会・回答・報告\令和3年度\20220128_【128　15時（金）厳守】公営企業に係る「経営比較分析表」の公表について（要受信確認）\回答\"/>
    </mc:Choice>
  </mc:AlternateContent>
  <workbookProtection workbookAlgorithmName="SHA-512" workbookHashValue="wXRcJzVN5HzLDpiJKyRb8ryZxQ2FN0HYko/TJBRk37bRHm/uqne2lqcsT9b14dvvKbDBnu8I+/o98SNpsOWGug==" workbookSaltValue="A9ABFF+S98ulsvBGksM6g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<sst xmlns="http://schemas.openxmlformats.org/spreadsheetml/2006/main" count="228" uniqueCount="114">
  <si>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</si>
  <si>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</si>
  <si>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</si>
  <si>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</si>
  <si>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</si>
  <si>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</si>
  <si>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</si>
  <si>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</si>
  <si>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</si>
  <si>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</si>
  <si>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</si>
  <si>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</si>
  <si>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</si>
  <si>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</si>
  <si>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</si>
  <si>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</si>
  <si>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</si>
  <si>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</si>
  <si>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</si>
  <si>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</si>
  <si>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</si>
  <si>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</si>
  <si>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</si>
  <si>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</si>
  <si>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</si>
  <si>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</si>
  <si>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</si>
  <si>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</si>
  <si>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</si>
  <si>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</si>
  <si>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</si>
  <si>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</si>
  <si>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</si>
  <si>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</si>
  <si>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</si>
  <si>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</si>
  <si>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</si>
  <si>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</si>
  <si>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</si>
  <si>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</si>
  <si>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</si>
  <si>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</si>
  <si>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</si>
  <si>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</si>
  <si>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</si>
  <si>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</si>
  <si>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</si>
  <si>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</si>
  <si>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</si>
  <si>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</si>
  <si>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</si>
  <si>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</si>
  <si>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</si>
  <si>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</si>
  <si>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</si>
  <si>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</si>
  <si>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</si>
  <si>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</si>
  <si>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</si>
  <si>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</si>
  <si>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</si>
  <si>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</si>
  <si>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</si>
  <si>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</si>
  <si>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</si>
  <si>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</si>
  <si>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</si>
  <si>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</si>
  <si>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</si>
  <si>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</si>
  <si>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</si>
  <si>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</si>
  <si>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</si>
  <si>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</si>
  <si>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</si>
  <si>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</si>
  <si>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</si>
  <si>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</si>
  <si>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</si>
  <si>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</si>
  <si>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</si>
  <si>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</si>
  <si>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</si>
  <si>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</si>
  <si>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</si>
  <si>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</si>
  <si>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</si>
  <si>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</si>
  <si>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</si>
  <si>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</si>
  <si>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</si>
  <si>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</si>
  <si>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</si>
  <si>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</si>
  <si>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</si>
  <si>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</si>
  <si>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</si>
  <si>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</si>
  <si>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</si>
  <si>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</si>
  <si>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</si>
  <si>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</si>
  <si>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</si>
  <si>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</si>
  <si>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</si>
  <si>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</si>
  <si>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</si>
  <si>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</si>
  <si>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</si>
  <si>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</si>
  <si>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</si>
  <si>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人口減少により、給水収益は減少傾向にあること、また、施設更新需要の増加が見込まれるなど、今後の水道事業の経営環境は厳しくなっていくことが見込まれる。
　重要なライフラインである水道事業を継続的に維持できるよう、水道ビジョンに基づき効率的な事業運営を行い、安心、安全な水の供給を続けられるよう努めたい。</t>
    <rPh sb="106" eb="108">
      <t>スイドウ</t>
    </rPh>
    <rPh sb="113" eb="114">
      <t>モト</t>
    </rPh>
    <rPh sb="116" eb="119">
      <t>コウリツテキ</t>
    </rPh>
    <rPh sb="120" eb="122">
      <t>ジギョウ</t>
    </rPh>
    <rPh sb="122" eb="124">
      <t>ウンエイ</t>
    </rPh>
    <rPh sb="125" eb="126">
      <t>オコナ</t>
    </rPh>
    <phoneticPr fontId="4"/>
  </si>
  <si>
    <t>　①有形固定資産減価償却率、②管路経年化率については、類似団体の平均値を下回っているが、資産の老朽化が進んでいる状況にあることから毎年増加傾向となっている。③管路更新率については、令和２年度まで大口径の導水管布設替事業を実施していたため、更新距離が伸びず減少傾向にあるが、令和３年度以降は増加に転ずると思われる。
　今後も水道ビジョンに基づき、平準化した事業費の中で効率的な施設更新等を行っていく予定である。</t>
    <rPh sb="90" eb="92">
      <t>レイワ</t>
    </rPh>
    <rPh sb="93" eb="95">
      <t>ネンド</t>
    </rPh>
    <rPh sb="136" eb="138">
      <t>レイワ</t>
    </rPh>
    <rPh sb="139" eb="141">
      <t>ネンド</t>
    </rPh>
    <rPh sb="141" eb="143">
      <t>イコウ</t>
    </rPh>
    <rPh sb="144" eb="146">
      <t>ゾウカ</t>
    </rPh>
    <rPh sb="147" eb="148">
      <t>テン</t>
    </rPh>
    <rPh sb="151" eb="152">
      <t>オモ</t>
    </rPh>
    <rPh sb="168" eb="169">
      <t>モト</t>
    </rPh>
    <rPh sb="181" eb="182">
      <t>ナカ</t>
    </rPh>
    <rPh sb="187" eb="189">
      <t>シセツ</t>
    </rPh>
    <rPh sb="191" eb="192">
      <t>トウ</t>
    </rPh>
    <rPh sb="193" eb="194">
      <t>オコナ</t>
    </rPh>
    <rPh sb="198" eb="200">
      <t>ヨテイ</t>
    </rPh>
    <phoneticPr fontId="4"/>
  </si>
  <si>
    <t>　各指標①から⑥における経営状態については、類似団体の平均値と比較し良好であり、健全性を維持していると思われる。これは、当市が富士山麓の清流と豊富な湧水等の自然に恵まれ、おいしい水を安価に供給できる環境にあること、また、平成19年度から平成30年度まで借入れを行わず、企業債の未償還分を減少させてきたことが要因と考えられる。
　しかしながら、指標①経常収支比率及び⑤料金回収率については、収益の減少などにより減少傾向にあること、また、⑥給水原価について、令和２年度は前年度と比較して動力費等が減少したことから、当該数値も一時的に減少したが、今後も費用全体は増加する見込みであるため、より一層の経営の効率化を進めていく必要がある。
　⑦施設利用率については、毎年類似団体の平均値より高い値で推移しているが、近年の配水量減少に伴い、減少傾向にある。（H28については、決算状況調査の報告誤りがあった。正しい値は67.1%）。
　⑧有収率については市域面積が広く管路延長も長いことから類似団体の平均値より低い。このため、有収率が向上するよう、今後も水道ビジョンに基づき効率的に老朽管の布設替えを行っていく予定である。</t>
    <rPh sb="126" eb="128">
      <t>カリイ</t>
    </rPh>
    <rPh sb="130" eb="131">
      <t>オコナ</t>
    </rPh>
    <rPh sb="134" eb="136">
      <t>キギョウ</t>
    </rPh>
    <rPh sb="136" eb="137">
      <t>サイ</t>
    </rPh>
    <rPh sb="204" eb="206">
      <t>ゲンショウ</t>
    </rPh>
    <rPh sb="206" eb="208">
      <t>ケイコウ</t>
    </rPh>
    <rPh sb="244" eb="245">
      <t>トウ</t>
    </rPh>
    <rPh sb="260" eb="263">
      <t>イチジテキ</t>
    </rPh>
    <rPh sb="275" eb="277">
      <t>ゼンタイ</t>
    </rPh>
    <rPh sb="352" eb="354">
      <t>キンネン</t>
    </rPh>
    <rPh sb="481" eb="484">
      <t>コウリツテキ</t>
    </rPh>
    <rPh sb="489" eb="492">
      <t>フセツガ</t>
    </rPh>
    <rPh sb="494" eb="4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</si>
</sst>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0.94</c:v>
                </c:pt>
                <c:pt idx="1">
                  <c:v>0.64</c:v>
                </c:pt>
                <c:pt idx="2">
                  <c:v>0.56000000000000005</c:v>
                </c:pt>
                <c:pt idx="3">
                  <c:v>0.59</c:v>
                </c:pt>
                <c:pt idx="4">
                  <c:v>0.47</c:v>
                </c:pt>
              </c:numCache>
            </c:numRef>
          </c:val>
          <c:extLst>
            <c:ext xmlns:c16="http://schemas.microsoft.com/office/drawing/2014/chart" uri="{C3380CC4-5D6E-409C-BE32-E72D297353CC}">
              <c16:uniqueId val="{00000000-C58B-4F6D-AD92-16C25BF1A7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C58B-4F6D-AD92-16C25BF1A7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74.36</c:v>
                </c:pt>
                <c:pt idx="1">
                  <c:v>67.069999999999993</c:v>
                </c:pt>
                <c:pt idx="2">
                  <c:v>66.36</c:v>
                </c:pt>
                <c:pt idx="3">
                  <c:v>65.66</c:v>
                </c:pt>
                <c:pt idx="4">
                  <c:v>65.72</c:v>
                </c:pt>
              </c:numCache>
            </c:numRef>
          </c:val>
          <c:extLst>
            <c:ext xmlns:c16="http://schemas.microsoft.com/office/drawing/2014/chart" uri="{C3380CC4-5D6E-409C-BE32-E72D297353CC}">
              <c16:uniqueId val="{00000000-CF05-4822-BA4E-EAA93C6F82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CF05-4822-BA4E-EAA93C6F82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82.99</c:v>
                </c:pt>
                <c:pt idx="1">
                  <c:v>82.99</c:v>
                </c:pt>
                <c:pt idx="2">
                  <c:v>82.99</c:v>
                </c:pt>
                <c:pt idx="3">
                  <c:v>82.99</c:v>
                </c:pt>
                <c:pt idx="4">
                  <c:v>82.99</c:v>
                </c:pt>
              </c:numCache>
            </c:numRef>
          </c:val>
          <c:extLst>
            <c:ext xmlns:c16="http://schemas.microsoft.com/office/drawing/2014/chart" uri="{C3380CC4-5D6E-409C-BE32-E72D297353CC}">
              <c16:uniqueId val="{00000000-7C7C-4B51-B20D-C4CB6E24A9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7C7C-4B51-B20D-C4CB6E24A9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123.14</c:v>
                </c:pt>
                <c:pt idx="1">
                  <c:v>120.38</c:v>
                </c:pt>
                <c:pt idx="2">
                  <c:v>117.29</c:v>
                </c:pt>
                <c:pt idx="3">
                  <c:v>115.46</c:v>
                </c:pt>
                <c:pt idx="4">
                  <c:v>115.07</c:v>
                </c:pt>
              </c:numCache>
            </c:numRef>
          </c:val>
          <c:extLst>
            <c:ext xmlns:c16="http://schemas.microsoft.com/office/drawing/2014/chart" uri="{C3380CC4-5D6E-409C-BE32-E72D297353CC}">
              <c16:uniqueId val="{00000000-02CD-4A5D-8598-4773B3E00A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02CD-4A5D-8598-4773B3E00A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45.99</c:v>
                </c:pt>
                <c:pt idx="1">
                  <c:v>46.93</c:v>
                </c:pt>
                <c:pt idx="2">
                  <c:v>47.94</c:v>
                </c:pt>
                <c:pt idx="3">
                  <c:v>48.5</c:v>
                </c:pt>
                <c:pt idx="4">
                  <c:v>49.51</c:v>
                </c:pt>
              </c:numCache>
            </c:numRef>
          </c:val>
          <c:extLst>
            <c:ext xmlns:c16="http://schemas.microsoft.com/office/drawing/2014/chart" uri="{C3380CC4-5D6E-409C-BE32-E72D297353CC}">
              <c16:uniqueId val="{00000000-ABD1-4BEA-84A5-BC0C45A3D0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ABD1-4BEA-84A5-BC0C45A3D0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8.4600000000000009</c:v>
                </c:pt>
                <c:pt idx="1">
                  <c:v>10.37</c:v>
                </c:pt>
                <c:pt idx="2">
                  <c:v>12.68</c:v>
                </c:pt>
                <c:pt idx="3">
                  <c:v>15.24</c:v>
                </c:pt>
                <c:pt idx="4">
                  <c:v>16.89</c:v>
                </c:pt>
              </c:numCache>
            </c:numRef>
          </c:val>
          <c:extLst>
            <c:ext xmlns:c16="http://schemas.microsoft.com/office/drawing/2014/chart" uri="{C3380CC4-5D6E-409C-BE32-E72D297353CC}">
              <c16:uniqueId val="{00000000-CEF5-4709-B38E-5A856F7D66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EF5-4709-B38E-5A856F7D66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44-40A1-BE70-3C56FB0452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944-40A1-BE70-3C56FB0452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206.65</c:v>
                </c:pt>
                <c:pt idx="1">
                  <c:v>215.73</c:v>
                </c:pt>
                <c:pt idx="2">
                  <c:v>195.96</c:v>
                </c:pt>
                <c:pt idx="3">
                  <c:v>187.11</c:v>
                </c:pt>
                <c:pt idx="4">
                  <c:v>271.39999999999998</c:v>
                </c:pt>
              </c:numCache>
            </c:numRef>
          </c:val>
          <c:extLst>
            <c:ext xmlns:c16="http://schemas.microsoft.com/office/drawing/2014/chart" uri="{C3380CC4-5D6E-409C-BE32-E72D297353CC}">
              <c16:uniqueId val="{00000000-F886-460E-A9ED-DE9040C8FE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F886-460E-A9ED-DE9040C8FE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105.13</c:v>
                </c:pt>
                <c:pt idx="1">
                  <c:v>90.25</c:v>
                </c:pt>
                <c:pt idx="2">
                  <c:v>77.239999999999995</c:v>
                </c:pt>
                <c:pt idx="3">
                  <c:v>78.28</c:v>
                </c:pt>
                <c:pt idx="4">
                  <c:v>78.989999999999995</c:v>
                </c:pt>
              </c:numCache>
            </c:numRef>
          </c:val>
          <c:extLst>
            <c:ext xmlns:c16="http://schemas.microsoft.com/office/drawing/2014/chart" uri="{C3380CC4-5D6E-409C-BE32-E72D297353CC}">
              <c16:uniqueId val="{00000000-5F9F-48A2-B618-122F11FCC5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5F9F-48A2-B618-122F11FCC5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122.37</c:v>
                </c:pt>
                <c:pt idx="1">
                  <c:v>119.2</c:v>
                </c:pt>
                <c:pt idx="2">
                  <c:v>115.44</c:v>
                </c:pt>
                <c:pt idx="3">
                  <c:v>113.37</c:v>
                </c:pt>
                <c:pt idx="4">
                  <c:v>113.17</c:v>
                </c:pt>
              </c:numCache>
            </c:numRef>
          </c:val>
          <c:extLst>
            <c:ext xmlns:c16="http://schemas.microsoft.com/office/drawing/2014/chart" uri="{C3380CC4-5D6E-409C-BE32-E72D297353CC}">
              <c16:uniqueId val="{00000000-2A45-46B3-950D-FFE51F528C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2A45-46B3-950D-FFE51F528C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81.81</c:v>
                </c:pt>
                <c:pt idx="1">
                  <c:v>84.02</c:v>
                </c:pt>
                <c:pt idx="2">
                  <c:v>86.85</c:v>
                </c:pt>
                <c:pt idx="3">
                  <c:v>88.57</c:v>
                </c:pt>
                <c:pt idx="4">
                  <c:v>88.26</c:v>
                </c:pt>
              </c:numCache>
            </c:numRef>
          </c:val>
          <c:extLst>
            <c:ext xmlns:c16="http://schemas.microsoft.com/office/drawing/2014/chart" uri="{C3380CC4-5D6E-409C-BE32-E72D297353CC}">
              <c16:uniqueId val="{00000000-652B-4D49-BC20-16B4F1B480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652B-4D49-BC20-16B4F1B480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9"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静岡県　富士宮市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131223</v>
      </c>
      <c r="AM8" s="61"/>
      <c r="AN8" s="61"/>
      <c r="AO8" s="61"/>
      <c r="AP8" s="61"/>
      <c r="AQ8" s="61"/>
      <c r="AR8" s="61"/>
      <c r="AS8" s="61"/>
      <c r="AT8" s="52">
        <f>データ!$S$6</f>
        <v>389.08</v>
      </c>
      <c r="AU8" s="53"/>
      <c r="AV8" s="53"/>
      <c r="AW8" s="53"/>
      <c r="AX8" s="53"/>
      <c r="AY8" s="53"/>
      <c r="AZ8" s="53"/>
      <c r="BA8" s="53"/>
      <c r="BB8" s="54">
        <f>データ!$T$6</f>
        <v>337.26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91.55</v>
      </c>
      <c r="J10" s="53"/>
      <c r="K10" s="53"/>
      <c r="L10" s="53"/>
      <c r="M10" s="53"/>
      <c r="N10" s="53"/>
      <c r="O10" s="64"/>
      <c r="P10" s="54">
        <f>データ!$P$6</f>
        <v>95.29</v>
      </c>
      <c r="Q10" s="54"/>
      <c r="R10" s="54"/>
      <c r="S10" s="54"/>
      <c r="T10" s="54"/>
      <c r="U10" s="54"/>
      <c r="V10" s="54"/>
      <c r="W10" s="61">
        <f>データ!$Q$6</f>
        <v>1815</v>
      </c>
      <c r="X10" s="61"/>
      <c r="Y10" s="61"/>
      <c r="Z10" s="61"/>
      <c r="AA10" s="61"/>
      <c r="AB10" s="61"/>
      <c r="AC10" s="61"/>
      <c r="AD10" s="2"/>
      <c r="AE10" s="2"/>
      <c r="AF10" s="2"/>
      <c r="AG10" s="2"/>
      <c r="AH10" s="4"/>
      <c r="AI10" s="4"/>
      <c r="AJ10" s="4"/>
      <c r="AK10" s="4"/>
      <c r="AL10" s="61">
        <f>データ!$U$6</f>
        <v>124652</v>
      </c>
      <c r="AM10" s="61"/>
      <c r="AN10" s="61"/>
      <c r="AO10" s="61"/>
      <c r="AP10" s="61"/>
      <c r="AQ10" s="61"/>
      <c r="AR10" s="61"/>
      <c r="AS10" s="61"/>
      <c r="AT10" s="52">
        <f>データ!$V$6</f>
        <v>108.42</v>
      </c>
      <c r="AU10" s="53"/>
      <c r="AV10" s="53"/>
      <c r="AW10" s="53"/>
      <c r="AX10" s="53"/>
      <c r="AY10" s="53"/>
      <c r="AZ10" s="53"/>
      <c r="BA10" s="53"/>
      <c r="BB10" s="54">
        <f>データ!$W$6</f>
        <v>1149.71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6qcfli+ZtepoST4SMCfxYFaFqUCUII4mYqcDyHprvd6NJ1qJ6YOaEPcJjmMo8Rq5BdbP+YeKA4TAUIXMGJbxA==" saltValue="d+rpPUnlK1nb+uDc6wT5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222071</v>
      </c>
      <c r="D6" s="34">
        <f t="shared" si="3"/>
        <v>46</v>
      </c>
      <c r="E6" s="34">
        <f t="shared" si="3"/>
        <v>1</v>
      </c>
      <c r="F6" s="34">
        <f t="shared" si="3"/>
        <v>0</v>
      </c>
      <c r="G6" s="34">
        <f t="shared" si="3"/>
        <v>1</v>
      </c>
      <c r="H6" s="34" t="str">
        <f t="shared" si="3"/>
        <v>静岡県　富士宮市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91.55</v>
      </c>
      <c r="P6" s="35">
        <f t="shared" si="3"/>
        <v>95.29</v>
      </c>
      <c r="Q6" s="35">
        <f t="shared" si="3"/>
        <v>1815</v>
      </c>
      <c r="R6" s="35">
        <f t="shared" si="3"/>
        <v>131223</v>
      </c>
      <c r="S6" s="35">
        <f t="shared" si="3"/>
        <v>389.08</v>
      </c>
      <c r="T6" s="35">
        <f t="shared" si="3"/>
        <v>337.26</v>
      </c>
      <c r="U6" s="35">
        <f t="shared" si="3"/>
        <v>124652</v>
      </c>
      <c r="V6" s="35">
        <f t="shared" si="3"/>
        <v>108.42</v>
      </c>
      <c r="W6" s="35">
        <f t="shared" si="3"/>
        <v>1149.71</v>
      </c>
      <c r="X6" s="36">
        <f>IF(X7="",NA(),X7)</f>
        <v>123.14</v>
      </c>
      <c r="Y6" s="36">
        <f t="shared" ref="Y6:AG6" si="4">IF(Y7="",NA(),Y7)</f>
        <v>120.38</v>
      </c>
      <c r="Z6" s="36">
        <f t="shared" si="4"/>
        <v>117.29</v>
      </c>
      <c r="AA6" s="36">
        <f t="shared" si="4"/>
        <v>115.46</v>
      </c>
      <c r="AB6" s="36">
        <f t="shared" si="4"/>
        <v>115.07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206.65</v>
      </c>
      <c r="AU6" s="36">
        <f t="shared" ref="AU6:BC6" si="6">IF(AU7="",NA(),AU7)</f>
        <v>215.73</v>
      </c>
      <c r="AV6" s="36">
        <f t="shared" si="6"/>
        <v>195.96</v>
      </c>
      <c r="AW6" s="36">
        <f t="shared" si="6"/>
        <v>187.11</v>
      </c>
      <c r="AX6" s="36">
        <f t="shared" si="6"/>
        <v>271.39999999999998</v>
      </c>
      <c r="AY6" s="36">
        <f t="shared" si="6"/>
        <v>349.04</v>
      </c>
      <c r="AZ6" s="36">
        <f t="shared" si="6"/>
        <v>337.49</v>
      </c>
      <c r="BA6" s="36">
        <f t="shared" si="6"/>
        <v>335.6</v>
      </c>
      <c r="BB6" s="36">
        <f t="shared" si="6"/>
        <v>358.91</v>
      </c>
      <c r="BC6" s="36">
        <f t="shared" si="6"/>
        <v>360.96</v>
      </c>
      <c r="BD6" s="35" t="str">
        <f>IF(BD7="","",IF(BD7="-","【-】","【"&amp;SUBSTITUTE(TEXT(BD7,"#,##0.00"),"-","△")&amp;"】"))</f>
        <v>【260.31】</v>
      </c>
      <c r="BE6" s="36">
        <f>IF(BE7="",NA(),BE7)</f>
        <v>105.13</v>
      </c>
      <c r="BF6" s="36">
        <f t="shared" ref="BF6:BN6" si="7">IF(BF7="",NA(),BF7)</f>
        <v>90.25</v>
      </c>
      <c r="BG6" s="36">
        <f t="shared" si="7"/>
        <v>77.239999999999995</v>
      </c>
      <c r="BH6" s="36">
        <f t="shared" si="7"/>
        <v>78.28</v>
      </c>
      <c r="BI6" s="36">
        <f t="shared" si="7"/>
        <v>78.989999999999995</v>
      </c>
      <c r="BJ6" s="36">
        <f t="shared" si="7"/>
        <v>254.54</v>
      </c>
      <c r="BK6" s="36">
        <f t="shared" si="7"/>
        <v>265.92</v>
      </c>
      <c r="BL6" s="36">
        <f t="shared" si="7"/>
        <v>258.26</v>
      </c>
      <c r="BM6" s="36">
        <f t="shared" si="7"/>
        <v>247.27</v>
      </c>
      <c r="BN6" s="36">
        <f t="shared" si="7"/>
        <v>239.18</v>
      </c>
      <c r="BO6" s="35" t="str">
        <f>IF(BO7="","",IF(BO7="-","【-】","【"&amp;SUBSTITUTE(TEXT(BO7,"#,##0.00"),"-","△")&amp;"】"))</f>
        <v>【275.67】</v>
      </c>
      <c r="BP6" s="36">
        <f>IF(BP7="",NA(),BP7)</f>
        <v>122.37</v>
      </c>
      <c r="BQ6" s="36">
        <f t="shared" ref="BQ6:BY6" si="8">IF(BQ7="",NA(),BQ7)</f>
        <v>119.2</v>
      </c>
      <c r="BR6" s="36">
        <f t="shared" si="8"/>
        <v>115.44</v>
      </c>
      <c r="BS6" s="36">
        <f t="shared" si="8"/>
        <v>113.37</v>
      </c>
      <c r="BT6" s="36">
        <f t="shared" si="8"/>
        <v>113.17</v>
      </c>
      <c r="BU6" s="36">
        <f t="shared" si="8"/>
        <v>106.52</v>
      </c>
      <c r="BV6" s="36">
        <f t="shared" si="8"/>
        <v>105.86</v>
      </c>
      <c r="BW6" s="36">
        <f t="shared" si="8"/>
        <v>106.07</v>
      </c>
      <c r="BX6" s="36">
        <f t="shared" si="8"/>
        <v>105.34</v>
      </c>
      <c r="BY6" s="36">
        <f t="shared" si="8"/>
        <v>101.89</v>
      </c>
      <c r="BZ6" s="35" t="str">
        <f>IF(BZ7="","",IF(BZ7="-","【-】","【"&amp;SUBSTITUTE(TEXT(BZ7,"#,##0.00"),"-","△")&amp;"】"))</f>
        <v>【100.05】</v>
      </c>
      <c r="CA6" s="36">
        <f>IF(CA7="",NA(),CA7)</f>
        <v>81.81</v>
      </c>
      <c r="CB6" s="36">
        <f t="shared" ref="CB6:CJ6" si="9">IF(CB7="",NA(),CB7)</f>
        <v>84.02</v>
      </c>
      <c r="CC6" s="36">
        <f t="shared" si="9"/>
        <v>86.85</v>
      </c>
      <c r="CD6" s="36">
        <f t="shared" si="9"/>
        <v>88.57</v>
      </c>
      <c r="CE6" s="36">
        <f t="shared" si="9"/>
        <v>88.26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74.36</v>
      </c>
      <c r="CM6" s="36">
        <f t="shared" ref="CM6:CU6" si="10">IF(CM7="",NA(),CM7)</f>
        <v>67.069999999999993</v>
      </c>
      <c r="CN6" s="36">
        <f t="shared" si="10"/>
        <v>66.36</v>
      </c>
      <c r="CO6" s="36">
        <f t="shared" si="10"/>
        <v>65.66</v>
      </c>
      <c r="CP6" s="36">
        <f t="shared" si="10"/>
        <v>65.72</v>
      </c>
      <c r="CQ6" s="36">
        <f t="shared" si="10"/>
        <v>62.1</v>
      </c>
      <c r="CR6" s="36">
        <f t="shared" si="10"/>
        <v>62.38</v>
      </c>
      <c r="CS6" s="36">
        <f t="shared" si="10"/>
        <v>62.83</v>
      </c>
      <c r="CT6" s="36">
        <f t="shared" si="10"/>
        <v>62.05</v>
      </c>
      <c r="CU6" s="36">
        <f t="shared" si="10"/>
        <v>63.23</v>
      </c>
      <c r="CV6" s="35" t="str">
        <f>IF(CV7="","",IF(CV7="-","【-】","【"&amp;SUBSTITUTE(TEXT(CV7,"#,##0.00"),"-","△")&amp;"】"))</f>
        <v>【60.69】</v>
      </c>
      <c r="CW6" s="36">
        <f>IF(CW7="",NA(),CW7)</f>
        <v>82.99</v>
      </c>
      <c r="CX6" s="36">
        <f t="shared" ref="CX6:DF6" si="11">IF(CX7="",NA(),CX7)</f>
        <v>82.99</v>
      </c>
      <c r="CY6" s="36">
        <f t="shared" si="11"/>
        <v>82.99</v>
      </c>
      <c r="CZ6" s="36">
        <f t="shared" si="11"/>
        <v>82.99</v>
      </c>
      <c r="DA6" s="36">
        <f t="shared" si="11"/>
        <v>82.99</v>
      </c>
      <c r="DB6" s="36">
        <f t="shared" si="11"/>
        <v>89.52</v>
      </c>
      <c r="DC6" s="36">
        <f t="shared" si="11"/>
        <v>89.17</v>
      </c>
      <c r="DD6" s="36">
        <f t="shared" si="11"/>
        <v>88.86</v>
      </c>
      <c r="DE6" s="36">
        <f t="shared" si="11"/>
        <v>89.11</v>
      </c>
      <c r="DF6" s="36">
        <f t="shared" si="11"/>
        <v>89.35</v>
      </c>
      <c r="DG6" s="35" t="str">
        <f>IF(DG7="","",IF(DG7="-","【-】","【"&amp;SUBSTITUTE(TEXT(DG7,"#,##0.00"),"-","△")&amp;"】"))</f>
        <v>【89.82】</v>
      </c>
      <c r="DH6" s="36">
        <f>IF(DH7="",NA(),DH7)</f>
        <v>45.99</v>
      </c>
      <c r="DI6" s="36">
        <f t="shared" ref="DI6:DQ6" si="12">IF(DI7="",NA(),DI7)</f>
        <v>46.93</v>
      </c>
      <c r="DJ6" s="36">
        <f t="shared" si="12"/>
        <v>47.94</v>
      </c>
      <c r="DK6" s="36">
        <f t="shared" si="12"/>
        <v>48.5</v>
      </c>
      <c r="DL6" s="36">
        <f t="shared" si="12"/>
        <v>49.51</v>
      </c>
      <c r="DM6" s="36">
        <f t="shared" si="12"/>
        <v>46.58</v>
      </c>
      <c r="DN6" s="36">
        <f t="shared" si="12"/>
        <v>46.99</v>
      </c>
      <c r="DO6" s="36">
        <f t="shared" si="12"/>
        <v>47.89</v>
      </c>
      <c r="DP6" s="36">
        <f t="shared" si="12"/>
        <v>48.69</v>
      </c>
      <c r="DQ6" s="36">
        <f t="shared" si="12"/>
        <v>49.62</v>
      </c>
      <c r="DR6" s="35" t="str">
        <f>IF(DR7="","",IF(DR7="-","【-】","【"&amp;SUBSTITUTE(TEXT(DR7,"#,##0.00"),"-","△")&amp;"】"))</f>
        <v>【50.19】</v>
      </c>
      <c r="DS6" s="36">
        <f>IF(DS7="",NA(),DS7)</f>
        <v>8.4600000000000009</v>
      </c>
      <c r="DT6" s="36">
        <f t="shared" ref="DT6:EB6" si="13">IF(DT7="",NA(),DT7)</f>
        <v>10.37</v>
      </c>
      <c r="DU6" s="36">
        <f t="shared" si="13"/>
        <v>12.68</v>
      </c>
      <c r="DV6" s="36">
        <f t="shared" si="13"/>
        <v>15.24</v>
      </c>
      <c r="DW6" s="36">
        <f t="shared" si="13"/>
        <v>16.89</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0.94</v>
      </c>
      <c r="EE6" s="36">
        <f t="shared" ref="EE6:EM6" si="14">IF(EE7="",NA(),EE7)</f>
        <v>0.64</v>
      </c>
      <c r="EF6" s="36">
        <f t="shared" si="14"/>
        <v>0.56000000000000005</v>
      </c>
      <c r="EG6" s="36">
        <f t="shared" si="14"/>
        <v>0.59</v>
      </c>
      <c r="EH6" s="36">
        <f t="shared" si="14"/>
        <v>0.47</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2">
      <c r="A7" s="29"/>
      <c r="B7" s="38">
        <v>2020</v>
      </c>
      <c r="C7" s="38">
        <v>222071</v>
      </c>
      <c r="D7" s="38">
        <v>46</v>
      </c>
      <c r="E7" s="38">
        <v>1</v>
      </c>
      <c r="F7" s="38">
        <v>0</v>
      </c>
      <c r="G7" s="38">
        <v>1</v>
      </c>
      <c r="H7" s="38" t="s">
        <v>93</v>
      </c>
      <c r="I7" s="38" t="s">
        <v>94</v>
      </c>
      <c r="J7" s="38" t="s">
        <v>95</v>
      </c>
      <c r="K7" s="38" t="s">
        <v>96</v>
      </c>
      <c r="L7" s="38" t="s">
        <v>97</v>
      </c>
      <c r="M7" s="38" t="s">
        <v>98</v>
      </c>
      <c r="N7" s="39" t="s">
        <v>99</v>
      </c>
      <c r="O7" s="39">
        <v>91.55</v>
      </c>
      <c r="P7" s="39">
        <v>95.29</v>
      </c>
      <c r="Q7" s="39">
        <v>1815</v>
      </c>
      <c r="R7" s="39">
        <v>131223</v>
      </c>
      <c r="S7" s="39">
        <v>389.08</v>
      </c>
      <c r="T7" s="39">
        <v>337.26</v>
      </c>
      <c r="U7" s="39">
        <v>124652</v>
      </c>
      <c r="V7" s="39">
        <v>108.42</v>
      </c>
      <c r="W7" s="39">
        <v>1149.71</v>
      </c>
      <c r="X7" s="39">
        <v>123.14</v>
      </c>
      <c r="Y7" s="39">
        <v>120.38</v>
      </c>
      <c r="Z7" s="39">
        <v>117.29</v>
      </c>
      <c r="AA7" s="39">
        <v>115.46</v>
      </c>
      <c r="AB7" s="39">
        <v>115.07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206.65</v>
      </c>
      <c r="AU7" s="39">
        <v>215.73</v>
      </c>
      <c r="AV7" s="39">
        <v>195.96</v>
      </c>
      <c r="AW7" s="39">
        <v>187.11</v>
      </c>
      <c r="AX7" s="39">
        <v>271.39999999999998</v>
      </c>
      <c r="AY7" s="39">
        <v>349.04</v>
      </c>
      <c r="AZ7" s="39">
        <v>337.49</v>
      </c>
      <c r="BA7" s="39">
        <v>335.6</v>
      </c>
      <c r="BB7" s="39">
        <v>358.91</v>
      </c>
      <c r="BC7" s="39">
        <v>360.96</v>
      </c>
      <c r="BD7" s="39">
        <v>260.31</v>
      </c>
      <c r="BE7" s="39">
        <v>105.13</v>
      </c>
      <c r="BF7" s="39">
        <v>90.25</v>
      </c>
      <c r="BG7" s="39">
        <v>77.239999999999995</v>
      </c>
      <c r="BH7" s="39">
        <v>78.28</v>
      </c>
      <c r="BI7" s="39">
        <v>78.989999999999995</v>
      </c>
      <c r="BJ7" s="39">
        <v>254.54</v>
      </c>
      <c r="BK7" s="39">
        <v>265.92</v>
      </c>
      <c r="BL7" s="39">
        <v>258.26</v>
      </c>
      <c r="BM7" s="39">
        <v>247.27</v>
      </c>
      <c r="BN7" s="39">
        <v>239.18</v>
      </c>
      <c r="BO7" s="39">
        <v>275.67</v>
      </c>
      <c r="BP7" s="39">
        <v>122.37</v>
      </c>
      <c r="BQ7" s="39">
        <v>119.2</v>
      </c>
      <c r="BR7" s="39">
        <v>115.44</v>
      </c>
      <c r="BS7" s="39">
        <v>113.37</v>
      </c>
      <c r="BT7" s="39">
        <v>113.17</v>
      </c>
      <c r="BU7" s="39">
        <v>106.52</v>
      </c>
      <c r="BV7" s="39">
        <v>105.86</v>
      </c>
      <c r="BW7" s="39">
        <v>106.07</v>
      </c>
      <c r="BX7" s="39">
        <v>105.34</v>
      </c>
      <c r="BY7" s="39">
        <v>101.89</v>
      </c>
      <c r="BZ7" s="39">
        <v>100.05</v>
      </c>
      <c r="CA7" s="39">
        <v>81.81</v>
      </c>
      <c r="CB7" s="39">
        <v>84.02</v>
      </c>
      <c r="CC7" s="39">
        <v>86.85</v>
      </c>
      <c r="CD7" s="39">
        <v>88.57</v>
      </c>
      <c r="CE7" s="39">
        <v>88.26</v>
      </c>
      <c r="CF7" s="39">
        <v>155.80000000000001</v>
      </c>
      <c r="CG7" s="39">
        <v>158.58000000000001</v>
      </c>
      <c r="CH7" s="39">
        <v>159.22</v>
      </c>
      <c r="CI7" s="39">
        <v>159.6</v>
      </c>
      <c r="CJ7" s="39">
        <v>156.32</v>
      </c>
      <c r="CK7" s="39">
        <v>166.4</v>
      </c>
      <c r="CL7" s="39">
        <v>74.36</v>
      </c>
      <c r="CM7" s="39">
        <v>67.069999999999993</v>
      </c>
      <c r="CN7" s="39">
        <v>66.36</v>
      </c>
      <c r="CO7" s="39">
        <v>65.66</v>
      </c>
      <c r="CP7" s="39">
        <v>65.72</v>
      </c>
      <c r="CQ7" s="39">
        <v>62.1</v>
      </c>
      <c r="CR7" s="39">
        <v>62.38</v>
      </c>
      <c r="CS7" s="39">
        <v>62.83</v>
      </c>
      <c r="CT7" s="39">
        <v>62.05</v>
      </c>
      <c r="CU7" s="39">
        <v>63.23</v>
      </c>
      <c r="CV7" s="39">
        <v>60.69</v>
      </c>
      <c r="CW7" s="39">
        <v>82.99</v>
      </c>
      <c r="CX7" s="39">
        <v>82.99</v>
      </c>
      <c r="CY7" s="39">
        <v>82.99</v>
      </c>
      <c r="CZ7" s="39">
        <v>82.99</v>
      </c>
      <c r="DA7" s="39">
        <v>82.99</v>
      </c>
      <c r="DB7" s="39">
        <v>89.52</v>
      </c>
      <c r="DC7" s="39">
        <v>89.17</v>
      </c>
      <c r="DD7" s="39">
        <v>88.86</v>
      </c>
      <c r="DE7" s="39">
        <v>89.11</v>
      </c>
      <c r="DF7" s="39">
        <v>89.35</v>
      </c>
      <c r="DG7" s="39">
        <v>89.82</v>
      </c>
      <c r="DH7" s="39">
        <v>45.99</v>
      </c>
      <c r="DI7" s="39">
        <v>46.93</v>
      </c>
      <c r="DJ7" s="39">
        <v>47.94</v>
      </c>
      <c r="DK7" s="39">
        <v>48.5</v>
      </c>
      <c r="DL7" s="39">
        <v>49.51</v>
      </c>
      <c r="DM7" s="39">
        <v>46.58</v>
      </c>
      <c r="DN7" s="39">
        <v>46.99</v>
      </c>
      <c r="DO7" s="39">
        <v>47.89</v>
      </c>
      <c r="DP7" s="39">
        <v>48.69</v>
      </c>
      <c r="DQ7" s="39">
        <v>49.62</v>
      </c>
      <c r="DR7" s="39">
        <v>50.19</v>
      </c>
      <c r="DS7" s="39">
        <v>8.4600000000000009</v>
      </c>
      <c r="DT7" s="39">
        <v>10.37</v>
      </c>
      <c r="DU7" s="39">
        <v>12.68</v>
      </c>
      <c r="DV7" s="39">
        <v>15.24</v>
      </c>
      <c r="DW7" s="39">
        <v>16.89</v>
      </c>
      <c r="DX7" s="39">
        <v>14.45</v>
      </c>
      <c r="DY7" s="39">
        <v>15.83</v>
      </c>
      <c r="DZ7" s="39">
        <v>16.899999999999999</v>
      </c>
      <c r="EA7" s="39">
        <v>18.260000000000002</v>
      </c>
      <c r="EB7" s="39">
        <v>19.510000000000002</v>
      </c>
      <c r="EC7" s="39">
        <v>20.63</v>
      </c>
      <c r="ED7" s="39">
        <v>0.94</v>
      </c>
      <c r="EE7" s="39">
        <v>0.64</v>
      </c>
      <c r="EF7" s="39">
        <v>0.56000000000000005</v>
      </c>
      <c r="EG7" s="39">
        <v>0.59</v>
      </c>
      <c r="EH7" s="39">
        <v>0.47</v>
      </c>
      <c r="EI7" s="39">
        <v>0.74</v>
      </c>
      <c r="EJ7" s="39">
        <v>0.74</v>
      </c>
      <c r="EK7" s="39">
        <v>0.72</v>
      </c>
      <c r="EL7" s="39">
        <v>0.66</v>
      </c>
      <c r="EM7" s="39">
        <v>0.67</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大内　孝雄</cp:lastModifiedBy>
  <cp:lastPrinted>2022-01-13T04:24:03Z</cp:lastPrinted>
  <dcterms:created xsi:type="dcterms:W3CDTF">2021-12-03T06:50:53Z</dcterms:created>
  <dcterms:modified xsi:type="dcterms:W3CDTF">2022-01-13T04:30:47Z</dcterms:modified>
  <cp:category/>
</cp:coreProperties>
</file>