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営企画室\令和3年度\000　通知・調査\調査\② 企画財政課\040121〆 【128（金）厳守】公営企業に係る「経営比較分析表」の公表について(１／５)\"/>
    </mc:Choice>
  </mc:AlternateContent>
  <workbookProtection workbookAlgorithmName="SHA-512" workbookHashValue="WMkUH6RJs3FoEac5akpQzLy9utVnAHmhrrNz+Y8SDIj0Hjt5XFT7MI06YyMCztMGmgFKEXNDMT8sOoiJmjPm/w==" workbookSaltValue="oX1Auph5Guut+gP6RsFXV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<sst xmlns="http://schemas.openxmlformats.org/spreadsheetml/2006/main" count="231" uniqueCount="118">
  <si>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</si>
  <si>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</si>
  <si>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</si>
  <si>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</si>
  <si>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</si>
  <si>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</si>
  <si>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</si>
  <si>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</si>
  <si>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</si>
  <si>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</si>
  <si>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</si>
  <si>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</si>
  <si>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</si>
  <si>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</si>
  <si>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</si>
  <si>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</si>
  <si>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</si>
  <si>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</si>
  <si>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</si>
  <si>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</si>
  <si>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</si>
  <si>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</si>
  <si>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</si>
  <si>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</si>
  <si>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</si>
  <si>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</si>
  <si>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</si>
  <si>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</si>
  <si>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</si>
  <si>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</si>
  <si>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</si>
  <si>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</si>
  <si>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</si>
  <si>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</si>
  <si>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</si>
  <si>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</si>
  <si>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</si>
  <si>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</si>
  <si>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</si>
  <si>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</si>
  <si>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</si>
  <si>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</si>
  <si>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</si>
  <si>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</si>
  <si>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</si>
  <si>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</si>
  <si>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</si>
  <si>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</si>
  <si>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</si>
  <si>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</si>
  <si>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</si>
  <si>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</si>
  <si>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</si>
  <si>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</si>
  <si>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</si>
  <si>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</si>
  <si>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</si>
  <si>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</si>
  <si>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</si>
  <si>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</si>
  <si>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</si>
  <si>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</si>
  <si>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</si>
  <si>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</si>
  <si>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</si>
  <si>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</si>
  <si>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</si>
  <si>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</si>
  <si>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</si>
  <si>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</si>
  <si>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</si>
  <si>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</si>
  <si>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</si>
  <si>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</si>
  <si>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</si>
  <si>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</si>
  <si>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</si>
  <si>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</si>
  <si>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</si>
  <si>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</si>
  <si>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</si>
  <si>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</si>
  <si>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</si>
  <si>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</si>
  <si>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</si>
  <si>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</si>
  <si>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</si>
  <si>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</si>
  <si>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</si>
  <si>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</si>
  <si>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</si>
  <si>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</si>
  <si>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</si>
  <si>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</si>
  <si>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</si>
  <si>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</si>
  <si>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</si>
  <si>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</si>
  <si>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</si>
  <si>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</si>
  <si>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</si>
  <si>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</si>
  <si>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</si>
  <si>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</si>
  <si>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</si>
  <si>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</si>
  <si>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</si>
  <si>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</si>
  <si>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</si>
  <si>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</si>
  <si>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</si>
  <si>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</si>
  <si>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</si>
  <si>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</si>
  <si>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</si>
  <si>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昭和27年度より整備を始めた管渠は、老朽化により順次更新を進めていますが、未整備地域への管渠布設工事も並行して行っていることから、更新整備は進んでいない状況です。①有形固定資産減価償却率と②管渠老朽化率は、類似団体及び全国の平均値を上回っており、年々増加傾向にあります。これは昭和40年代から急激に整備された管渠が順次耐用年数を迎えるため、今後は早急に対応していく必要があります。
　③管渠改善率については、類似団体の平均値を上回っており、引き続きストックマネジメント計画に基づき計画的かつ効率的に管渠の改築事業及び適切な維持管理を進めていきます。
</t>
    <phoneticPr fontId="4"/>
  </si>
  <si>
    <t xml:space="preserve">経営の健全化に取り組んできたことにより、類似団体と比較しても健全な経営が出来ていると考えられますが、管渠老朽化の増加に伴う更新費用の増額や新型コロナウイルス感染症の影響による下水道使用料の減収が予想され、更には処理区域内人口の減少や節水志向による有収汚水量の減少が懸念されることから経営環境は厳しさが続くものと予測されます。
　今後も、計画的かつ効率的に管渠の改築事業や適切な維持管理を進めるとともに、一層の事務の効率化による経費の節減や普及促進を図ることにより収益を上げ、経営の健全化に努めていきます。
</t>
    <phoneticPr fontId="4"/>
  </si>
  <si>
    <t xml:space="preserve">熱海市公共下水道事業は、経営健全化を図るために事業規模の縮小や経費の節減、人員削減による人件費の抑制、借入金の早期返済等に取り組んできた結果、①経常収支比率は類似団体の平均値を上回っており、過去5年100％以上を維持しています。
　③流動比率は毎年経営の改善を続けてきたことにより類似団体及び全国の平均値を上回っております。比率は100％を下回っておりますが、これは建設改良費等に充てられた企業債等が流動負債の半分以上を占めているもので、将来的には償還の原資を下水道収益により得ることを予定しているため支払能力が低いことを表しているものではありません。
　④企業債残高対事業規模比率は、令和２年度は新型コロナウイルス感染症の影響により営業収益が減少したため前年度を上回る結果となったものの、今後も単年度中の企業債借入額が償還額を下回るため全体的な傾向としては減少していく見込みです。
　⑤経費回収率は類似団体と比べて高く、使用料で回収すべき経費を使用料で賄えている状況です。
　⑥汚水処理原価については、類似団体の平均値より低く抑えられているものの、今後、更に低減できるように努めていきます。
　⑦施設利用率は類似団体の平均値を大幅に下回っていることから施設更新の際には施設の効率化を図るように計画しています。
　⑧水洗化率は類似団体の平均値を下回っていることから、公共下水道への接続を促し、引き続き使用人口の増加を目指していきます。
</t>
    <rPh sb="293" eb="295">
      <t>レイワ</t>
    </rPh>
    <rPh sb="296" eb="29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</si>
</sst>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0.27</c:v>
                </c:pt>
                <c:pt idx="1">
                  <c:v>0.38</c:v>
                </c:pt>
                <c:pt idx="2">
                  <c:v>0.28000000000000003</c:v>
                </c:pt>
                <c:pt idx="3">
                  <c:v>0.23</c:v>
                </c:pt>
                <c:pt idx="4">
                  <c:v>0.26</c:v>
                </c:pt>
              </c:numCache>
            </c:numRef>
          </c:val>
          <c:extLst>
            <c:ext xmlns:c16="http://schemas.microsoft.com/office/drawing/2014/chart" uri="{C3380CC4-5D6E-409C-BE32-E72D297353CC}">
              <c16:uniqueId val="{00000000-ED72-48EB-827A-5A611A6FF0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ED72-48EB-827A-5A611A6FF0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37.08</c:v>
                </c:pt>
                <c:pt idx="1">
                  <c:v>36.380000000000003</c:v>
                </c:pt>
                <c:pt idx="2">
                  <c:v>35.880000000000003</c:v>
                </c:pt>
                <c:pt idx="3">
                  <c:v>36.630000000000003</c:v>
                </c:pt>
                <c:pt idx="4">
                  <c:v>30.08</c:v>
                </c:pt>
              </c:numCache>
            </c:numRef>
          </c:val>
          <c:extLst>
            <c:ext xmlns:c16="http://schemas.microsoft.com/office/drawing/2014/chart" uri="{C3380CC4-5D6E-409C-BE32-E72D297353CC}">
              <c16:uniqueId val="{00000000-5B87-4C1C-AF93-62072EBC48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5B87-4C1C-AF93-62072EBC48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88.26</c:v>
                </c:pt>
                <c:pt idx="1">
                  <c:v>87.97</c:v>
                </c:pt>
                <c:pt idx="2">
                  <c:v>87.94</c:v>
                </c:pt>
                <c:pt idx="3">
                  <c:v>87.95</c:v>
                </c:pt>
                <c:pt idx="4">
                  <c:v>87.94</c:v>
                </c:pt>
              </c:numCache>
            </c:numRef>
          </c:val>
          <c:extLst>
            <c:ext xmlns:c16="http://schemas.microsoft.com/office/drawing/2014/chart" uri="{C3380CC4-5D6E-409C-BE32-E72D297353CC}">
              <c16:uniqueId val="{00000000-78B2-4B7C-B3A4-C834DAB7DC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78B2-4B7C-B3A4-C834DAB7DC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113.21</c:v>
                </c:pt>
                <c:pt idx="1">
                  <c:v>120.95</c:v>
                </c:pt>
                <c:pt idx="2">
                  <c:v>110.12</c:v>
                </c:pt>
                <c:pt idx="3">
                  <c:v>113.25</c:v>
                </c:pt>
                <c:pt idx="4">
                  <c:v>119.14</c:v>
                </c:pt>
              </c:numCache>
            </c:numRef>
          </c:val>
          <c:extLst>
            <c:ext xmlns:c16="http://schemas.microsoft.com/office/drawing/2014/chart" uri="{C3380CC4-5D6E-409C-BE32-E72D297353CC}">
              <c16:uniqueId val="{00000000-21E2-478D-ACC2-ECF61DD237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105.98</c:v>
                </c:pt>
                <c:pt idx="1">
                  <c:v>105.53</c:v>
                </c:pt>
                <c:pt idx="2">
                  <c:v>105.06</c:v>
                </c:pt>
                <c:pt idx="3">
                  <c:v>106.81</c:v>
                </c:pt>
                <c:pt idx="4">
                  <c:v>106.5</c:v>
                </c:pt>
              </c:numCache>
            </c:numRef>
          </c:val>
          <c:smooth val="0"/>
          <c:extLst>
            <c:ext xmlns:c16="http://schemas.microsoft.com/office/drawing/2014/chart" uri="{C3380CC4-5D6E-409C-BE32-E72D297353CC}">
              <c16:uniqueId val="{00000001-21E2-478D-ACC2-ECF61DD237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46.07</c:v>
                </c:pt>
                <c:pt idx="1">
                  <c:v>48.21</c:v>
                </c:pt>
                <c:pt idx="2">
                  <c:v>50.35</c:v>
                </c:pt>
                <c:pt idx="3">
                  <c:v>51.14</c:v>
                </c:pt>
                <c:pt idx="4">
                  <c:v>51.63</c:v>
                </c:pt>
              </c:numCache>
            </c:numRef>
          </c:val>
          <c:extLst>
            <c:ext xmlns:c16="http://schemas.microsoft.com/office/drawing/2014/chart" uri="{C3380CC4-5D6E-409C-BE32-E72D297353CC}">
              <c16:uniqueId val="{00000000-3BEA-4323-A237-9059C155CD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27.12</c:v>
                </c:pt>
                <c:pt idx="1">
                  <c:v>29.5</c:v>
                </c:pt>
                <c:pt idx="2">
                  <c:v>30.6</c:v>
                </c:pt>
                <c:pt idx="3">
                  <c:v>29.23</c:v>
                </c:pt>
                <c:pt idx="4">
                  <c:v>20.78</c:v>
                </c:pt>
              </c:numCache>
            </c:numRef>
          </c:val>
          <c:smooth val="0"/>
          <c:extLst>
            <c:ext xmlns:c16="http://schemas.microsoft.com/office/drawing/2014/chart" uri="{C3380CC4-5D6E-409C-BE32-E72D297353CC}">
              <c16:uniqueId val="{00000001-3BEA-4323-A237-9059C155CD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10</c:v>
                </c:pt>
                <c:pt idx="1">
                  <c:v>11.61</c:v>
                </c:pt>
                <c:pt idx="2">
                  <c:v>13.43</c:v>
                </c:pt>
                <c:pt idx="3">
                  <c:v>16.21</c:v>
                </c:pt>
                <c:pt idx="4">
                  <c:v>19.559999999999999</c:v>
                </c:pt>
              </c:numCache>
            </c:numRef>
          </c:val>
          <c:extLst>
            <c:ext xmlns:c16="http://schemas.microsoft.com/office/drawing/2014/chart" uri="{C3380CC4-5D6E-409C-BE32-E72D297353CC}">
              <c16:uniqueId val="{00000000-0C18-4FAB-8C9A-8B009F17FB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1.93</c:v>
                </c:pt>
                <c:pt idx="1">
                  <c:v>1.92</c:v>
                </c:pt>
                <c:pt idx="2">
                  <c:v>1.83</c:v>
                </c:pt>
                <c:pt idx="3">
                  <c:v>1.37</c:v>
                </c:pt>
                <c:pt idx="4">
                  <c:v>1.34</c:v>
                </c:pt>
              </c:numCache>
            </c:numRef>
          </c:val>
          <c:smooth val="0"/>
          <c:extLst>
            <c:ext xmlns:c16="http://schemas.microsoft.com/office/drawing/2014/chart" uri="{C3380CC4-5D6E-409C-BE32-E72D297353CC}">
              <c16:uniqueId val="{00000001-0C18-4FAB-8C9A-8B009F17FB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40-4EE9-97C5-FC72EED953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41.15</c:v>
                </c:pt>
                <c:pt idx="1">
                  <c:v>39.08</c:v>
                </c:pt>
                <c:pt idx="2">
                  <c:v>41.56</c:v>
                </c:pt>
                <c:pt idx="3">
                  <c:v>34.4</c:v>
                </c:pt>
                <c:pt idx="4">
                  <c:v>18.36</c:v>
                </c:pt>
              </c:numCache>
            </c:numRef>
          </c:val>
          <c:smooth val="0"/>
          <c:extLst>
            <c:ext xmlns:c16="http://schemas.microsoft.com/office/drawing/2014/chart" uri="{C3380CC4-5D6E-409C-BE32-E72D297353CC}">
              <c16:uniqueId val="{00000001-5440-4EE9-97C5-FC72EED953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45.56</c:v>
                </c:pt>
                <c:pt idx="1">
                  <c:v>63.23</c:v>
                </c:pt>
                <c:pt idx="2">
                  <c:v>70.069999999999993</c:v>
                </c:pt>
                <c:pt idx="3">
                  <c:v>84.36</c:v>
                </c:pt>
                <c:pt idx="4">
                  <c:v>87.77</c:v>
                </c:pt>
              </c:numCache>
            </c:numRef>
          </c:val>
          <c:extLst>
            <c:ext xmlns:c16="http://schemas.microsoft.com/office/drawing/2014/chart" uri="{C3380CC4-5D6E-409C-BE32-E72D297353CC}">
              <c16:uniqueId val="{00000000-E9AE-49FC-880E-6B81DD6BFE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88.12</c:v>
                </c:pt>
                <c:pt idx="1">
                  <c:v>81.33</c:v>
                </c:pt>
                <c:pt idx="2">
                  <c:v>80.81</c:v>
                </c:pt>
                <c:pt idx="3">
                  <c:v>68.17</c:v>
                </c:pt>
                <c:pt idx="4">
                  <c:v>55.6</c:v>
                </c:pt>
              </c:numCache>
            </c:numRef>
          </c:val>
          <c:smooth val="0"/>
          <c:extLst>
            <c:ext xmlns:c16="http://schemas.microsoft.com/office/drawing/2014/chart" uri="{C3380CC4-5D6E-409C-BE32-E72D297353CC}">
              <c16:uniqueId val="{00000001-E9AE-49FC-880E-6B81DD6BFE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710.34</c:v>
                </c:pt>
                <c:pt idx="1">
                  <c:v>651.16</c:v>
                </c:pt>
                <c:pt idx="2">
                  <c:v>615.82000000000005</c:v>
                </c:pt>
                <c:pt idx="3">
                  <c:v>593.27</c:v>
                </c:pt>
                <c:pt idx="4">
                  <c:v>609.41</c:v>
                </c:pt>
              </c:numCache>
            </c:numRef>
          </c:val>
          <c:extLst>
            <c:ext xmlns:c16="http://schemas.microsoft.com/office/drawing/2014/chart" uri="{C3380CC4-5D6E-409C-BE32-E72D297353CC}">
              <c16:uniqueId val="{00000000-EBD6-461A-A5FA-778BDB3BC4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EBD6-461A-A5FA-778BDB3BC4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122.68</c:v>
                </c:pt>
                <c:pt idx="1">
                  <c:v>100</c:v>
                </c:pt>
                <c:pt idx="2">
                  <c:v>99.69</c:v>
                </c:pt>
                <c:pt idx="3">
                  <c:v>100</c:v>
                </c:pt>
                <c:pt idx="4">
                  <c:v>100</c:v>
                </c:pt>
              </c:numCache>
            </c:numRef>
          </c:val>
          <c:extLst>
            <c:ext xmlns:c16="http://schemas.microsoft.com/office/drawing/2014/chart" uri="{C3380CC4-5D6E-409C-BE32-E72D297353CC}">
              <c16:uniqueId val="{00000000-755D-4FDF-B03A-4B8455B139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755D-4FDF-B03A-4B8455B139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135.08000000000001</c:v>
                </c:pt>
                <c:pt idx="1">
                  <c:v>165.93</c:v>
                </c:pt>
                <c:pt idx="2">
                  <c:v>167.11</c:v>
                </c:pt>
                <c:pt idx="3">
                  <c:v>166.48</c:v>
                </c:pt>
                <c:pt idx="4">
                  <c:v>168.49</c:v>
                </c:pt>
              </c:numCache>
            </c:numRef>
          </c:val>
          <c:extLst>
            <c:ext xmlns:c16="http://schemas.microsoft.com/office/drawing/2014/chart" uri="{C3380CC4-5D6E-409C-BE32-E72D297353CC}">
              <c16:uniqueId val="{00000000-2F30-4E21-8FCE-C8B75372FA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2F30-4E21-8FCE-C8B75372FA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E24" sqref="CE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熱海市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36036</v>
      </c>
      <c r="AM8" s="69"/>
      <c r="AN8" s="69"/>
      <c r="AO8" s="69"/>
      <c r="AP8" s="69"/>
      <c r="AQ8" s="69"/>
      <c r="AR8" s="69"/>
      <c r="AS8" s="69"/>
      <c r="AT8" s="68">
        <f>データ!T6</f>
        <v>61.78</v>
      </c>
      <c r="AU8" s="68"/>
      <c r="AV8" s="68"/>
      <c r="AW8" s="68"/>
      <c r="AX8" s="68"/>
      <c r="AY8" s="68"/>
      <c r="AZ8" s="68"/>
      <c r="BA8" s="68"/>
      <c r="BB8" s="68">
        <f>データ!U6</f>
        <v>583.29999999999995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76.77</v>
      </c>
      <c r="J10" s="68"/>
      <c r="K10" s="68"/>
      <c r="L10" s="68"/>
      <c r="M10" s="68"/>
      <c r="N10" s="68"/>
      <c r="O10" s="68"/>
      <c r="P10" s="68">
        <f>データ!P6</f>
        <v>68.3</v>
      </c>
      <c r="Q10" s="68"/>
      <c r="R10" s="68"/>
      <c r="S10" s="68"/>
      <c r="T10" s="68"/>
      <c r="U10" s="68"/>
      <c r="V10" s="68"/>
      <c r="W10" s="68">
        <f>データ!Q6</f>
        <v>102.65</v>
      </c>
      <c r="X10" s="68"/>
      <c r="Y10" s="68"/>
      <c r="Z10" s="68"/>
      <c r="AA10" s="68"/>
      <c r="AB10" s="68"/>
      <c r="AC10" s="68"/>
      <c r="AD10" s="69">
        <f>データ!R6</f>
        <v>3087</v>
      </c>
      <c r="AE10" s="69"/>
      <c r="AF10" s="69"/>
      <c r="AG10" s="69"/>
      <c r="AH10" s="69"/>
      <c r="AI10" s="69"/>
      <c r="AJ10" s="69"/>
      <c r="AK10" s="2"/>
      <c r="AL10" s="69">
        <f>データ!V6</f>
        <v>24396</v>
      </c>
      <c r="AM10" s="69"/>
      <c r="AN10" s="69"/>
      <c r="AO10" s="69"/>
      <c r="AP10" s="69"/>
      <c r="AQ10" s="69"/>
      <c r="AR10" s="69"/>
      <c r="AS10" s="69"/>
      <c r="AT10" s="68">
        <f>データ!W6</f>
        <v>7.84</v>
      </c>
      <c r="AU10" s="68"/>
      <c r="AV10" s="68"/>
      <c r="AW10" s="68"/>
      <c r="AX10" s="68"/>
      <c r="AY10" s="68"/>
      <c r="AZ10" s="68"/>
      <c r="BA10" s="68"/>
      <c r="BB10" s="68">
        <f>データ!X6</f>
        <v>3111.73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xzksG+Bp0ZOWtQTUIrJIfXStENxdEO6IwYYQDqxUpWoZU4+JEsKFQqN6Fjdkpo/tsro4KXHZtOs6YWRztus8Q==" saltValue="35wTXJ3uirGhdLWEiEj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222054</v>
      </c>
      <c r="D6" s="33">
        <f t="shared" si="3"/>
        <v>46</v>
      </c>
      <c r="E6" s="33">
        <f t="shared" si="3"/>
        <v>17</v>
      </c>
      <c r="F6" s="33">
        <f t="shared" si="3"/>
        <v>1</v>
      </c>
      <c r="G6" s="33">
        <f t="shared" si="3"/>
        <v>0</v>
      </c>
      <c r="H6" s="33" t="str">
        <f t="shared" si="3"/>
        <v>静岡県　熱海市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76.77</v>
      </c>
      <c r="P6" s="34">
        <f t="shared" si="3"/>
        <v>68.3</v>
      </c>
      <c r="Q6" s="34">
        <f t="shared" si="3"/>
        <v>102.65</v>
      </c>
      <c r="R6" s="34">
        <f t="shared" si="3"/>
        <v>3087</v>
      </c>
      <c r="S6" s="34">
        <f t="shared" si="3"/>
        <v>36036</v>
      </c>
      <c r="T6" s="34">
        <f t="shared" si="3"/>
        <v>61.78</v>
      </c>
      <c r="U6" s="34">
        <f t="shared" si="3"/>
        <v>583.29999999999995</v>
      </c>
      <c r="V6" s="34">
        <f t="shared" si="3"/>
        <v>24396</v>
      </c>
      <c r="W6" s="34">
        <f t="shared" si="3"/>
        <v>7.84</v>
      </c>
      <c r="X6" s="34">
        <f t="shared" si="3"/>
        <v>3111.73</v>
      </c>
      <c r="Y6" s="35">
        <f>IF(Y7="",NA(),Y7)</f>
        <v>113.21</v>
      </c>
      <c r="Z6" s="35">
        <f t="shared" ref="Z6:AH6" si="4">IF(Z7="",NA(),Z7)</f>
        <v>120.95</v>
      </c>
      <c r="AA6" s="35">
        <f t="shared" si="4"/>
        <v>110.12</v>
      </c>
      <c r="AB6" s="35">
        <f t="shared" si="4"/>
        <v>113.25</v>
      </c>
      <c r="AC6" s="35">
        <f t="shared" si="4"/>
        <v>119.14</v>
      </c>
      <c r="AD6" s="35">
        <f t="shared" si="4"/>
        <v>105.98</v>
      </c>
      <c r="AE6" s="35">
        <f t="shared" si="4"/>
        <v>105.53</v>
      </c>
      <c r="AF6" s="35">
        <f t="shared" si="4"/>
        <v>105.06</v>
      </c>
      <c r="AG6" s="35">
        <f t="shared" si="4"/>
        <v>106.81</v>
      </c>
      <c r="AH6" s="35">
        <f t="shared" si="4"/>
        <v>106.5</v>
      </c>
      <c r="AI6" s="34" t="str">
        <f>IF(AI7="","",IF(AI7="-","【-】","【"&amp;SUBSTITUTE(TEXT(AI7,"#,##0.00"),"-","△")&amp;"】"))</f>
        <v>【106.67】</v>
      </c>
      <c r="AJ6" s="34">
        <f>IF(AJ7="",NA(),AJ7)</f>
        <v>0</v>
      </c>
      <c r="AK6" s="34">
        <f t="shared" ref="AK6:AS6" si="5">IF(AK7="",NA(),AK7)</f>
        <v>0</v>
      </c>
      <c r="AL6" s="34">
        <f t="shared" si="5"/>
        <v>0</v>
      </c>
      <c r="AM6" s="34">
        <f t="shared" si="5"/>
        <v>0</v>
      </c>
      <c r="AN6" s="34">
        <f t="shared" si="5"/>
        <v>0</v>
      </c>
      <c r="AO6" s="35">
        <f t="shared" si="5"/>
        <v>41.15</v>
      </c>
      <c r="AP6" s="35">
        <f t="shared" si="5"/>
        <v>39.08</v>
      </c>
      <c r="AQ6" s="35">
        <f t="shared" si="5"/>
        <v>41.56</v>
      </c>
      <c r="AR6" s="35">
        <f t="shared" si="5"/>
        <v>34.4</v>
      </c>
      <c r="AS6" s="35">
        <f t="shared" si="5"/>
        <v>18.36</v>
      </c>
      <c r="AT6" s="34" t="str">
        <f>IF(AT7="","",IF(AT7="-","【-】","【"&amp;SUBSTITUTE(TEXT(AT7,"#,##0.00"),"-","△")&amp;"】"))</f>
        <v>【3.64】</v>
      </c>
      <c r="AU6" s="35">
        <f>IF(AU7="",NA(),AU7)</f>
        <v>45.56</v>
      </c>
      <c r="AV6" s="35">
        <f t="shared" ref="AV6:BD6" si="6">IF(AV7="",NA(),AV7)</f>
        <v>63.23</v>
      </c>
      <c r="AW6" s="35">
        <f t="shared" si="6"/>
        <v>70.069999999999993</v>
      </c>
      <c r="AX6" s="35">
        <f t="shared" si="6"/>
        <v>84.36</v>
      </c>
      <c r="AY6" s="35">
        <f t="shared" si="6"/>
        <v>87.77</v>
      </c>
      <c r="AZ6" s="35">
        <f t="shared" si="6"/>
        <v>88.12</v>
      </c>
      <c r="BA6" s="35">
        <f t="shared" si="6"/>
        <v>81.33</v>
      </c>
      <c r="BB6" s="35">
        <f t="shared" si="6"/>
        <v>80.81</v>
      </c>
      <c r="BC6" s="35">
        <f t="shared" si="6"/>
        <v>68.17</v>
      </c>
      <c r="BD6" s="35">
        <f t="shared" si="6"/>
        <v>55.6</v>
      </c>
      <c r="BE6" s="34" t="str">
        <f>IF(BE7="","",IF(BE7="-","【-】","【"&amp;SUBSTITUTE(TEXT(BE7,"#,##0.00"),"-","△")&amp;"】"))</f>
        <v>【67.52】</v>
      </c>
      <c r="BF6" s="35">
        <f>IF(BF7="",NA(),BF7)</f>
        <v>710.34</v>
      </c>
      <c r="BG6" s="35">
        <f t="shared" ref="BG6:BO6" si="7">IF(BG7="",NA(),BG7)</f>
        <v>651.16</v>
      </c>
      <c r="BH6" s="35">
        <f t="shared" si="7"/>
        <v>615.82000000000005</v>
      </c>
      <c r="BI6" s="35">
        <f t="shared" si="7"/>
        <v>593.27</v>
      </c>
      <c r="BJ6" s="35">
        <f t="shared" si="7"/>
        <v>609.41</v>
      </c>
      <c r="BK6" s="35">
        <f t="shared" si="7"/>
        <v>716.96</v>
      </c>
      <c r="BL6" s="35">
        <f t="shared" si="7"/>
        <v>799.11</v>
      </c>
      <c r="BM6" s="35">
        <f t="shared" si="7"/>
        <v>768.62</v>
      </c>
      <c r="BN6" s="35">
        <f t="shared" si="7"/>
        <v>789.44</v>
      </c>
      <c r="BO6" s="35">
        <f t="shared" si="7"/>
        <v>789.08</v>
      </c>
      <c r="BP6" s="34" t="str">
        <f>IF(BP7="","",IF(BP7="-","【-】","【"&amp;SUBSTITUTE(TEXT(BP7,"#,##0.00"),"-","△")&amp;"】"))</f>
        <v>【705.21】</v>
      </c>
      <c r="BQ6" s="35">
        <f>IF(BQ7="",NA(),BQ7)</f>
        <v>122.68</v>
      </c>
      <c r="BR6" s="35">
        <f t="shared" ref="BR6:BZ6" si="8">IF(BR7="",NA(),BR7)</f>
        <v>100</v>
      </c>
      <c r="BS6" s="35">
        <f t="shared" si="8"/>
        <v>99.69</v>
      </c>
      <c r="BT6" s="35">
        <f t="shared" si="8"/>
        <v>100</v>
      </c>
      <c r="BU6" s="35">
        <f t="shared" si="8"/>
        <v>100</v>
      </c>
      <c r="BV6" s="35">
        <f t="shared" si="8"/>
        <v>88.09</v>
      </c>
      <c r="BW6" s="35">
        <f t="shared" si="8"/>
        <v>87.69</v>
      </c>
      <c r="BX6" s="35">
        <f t="shared" si="8"/>
        <v>88.06</v>
      </c>
      <c r="BY6" s="35">
        <f t="shared" si="8"/>
        <v>87.29</v>
      </c>
      <c r="BZ6" s="35">
        <f t="shared" si="8"/>
        <v>88.25</v>
      </c>
      <c r="CA6" s="34" t="str">
        <f>IF(CA7="","",IF(CA7="-","【-】","【"&amp;SUBSTITUTE(TEXT(CA7,"#,##0.00"),"-","△")&amp;"】"))</f>
        <v>【98.96】</v>
      </c>
      <c r="CB6" s="35">
        <f>IF(CB7="",NA(),CB7)</f>
        <v>135.08000000000001</v>
      </c>
      <c r="CC6" s="35">
        <f t="shared" ref="CC6:CK6" si="9">IF(CC7="",NA(),CC7)</f>
        <v>165.93</v>
      </c>
      <c r="CD6" s="35">
        <f t="shared" si="9"/>
        <v>167.11</v>
      </c>
      <c r="CE6" s="35">
        <f t="shared" si="9"/>
        <v>166.48</v>
      </c>
      <c r="CF6" s="35">
        <f t="shared" si="9"/>
        <v>168.49</v>
      </c>
      <c r="CG6" s="35">
        <f t="shared" si="9"/>
        <v>181.8</v>
      </c>
      <c r="CH6" s="35">
        <f t="shared" si="9"/>
        <v>180.07</v>
      </c>
      <c r="CI6" s="35">
        <f t="shared" si="9"/>
        <v>179.32</v>
      </c>
      <c r="CJ6" s="35">
        <f t="shared" si="9"/>
        <v>176.67</v>
      </c>
      <c r="CK6" s="35">
        <f t="shared" si="9"/>
        <v>176.37</v>
      </c>
      <c r="CL6" s="34" t="str">
        <f>IF(CL7="","",IF(CL7="-","【-】","【"&amp;SUBSTITUTE(TEXT(CL7,"#,##0.00"),"-","△")&amp;"】"))</f>
        <v>【134.52】</v>
      </c>
      <c r="CM6" s="35">
        <f>IF(CM7="",NA(),CM7)</f>
        <v>37.08</v>
      </c>
      <c r="CN6" s="35">
        <f t="shared" ref="CN6:CV6" si="10">IF(CN7="",NA(),CN7)</f>
        <v>36.380000000000003</v>
      </c>
      <c r="CO6" s="35">
        <f t="shared" si="10"/>
        <v>35.880000000000003</v>
      </c>
      <c r="CP6" s="35">
        <f t="shared" si="10"/>
        <v>36.630000000000003</v>
      </c>
      <c r="CQ6" s="35">
        <f t="shared" si="10"/>
        <v>30.08</v>
      </c>
      <c r="CR6" s="35">
        <f t="shared" si="10"/>
        <v>59.35</v>
      </c>
      <c r="CS6" s="35">
        <f t="shared" si="10"/>
        <v>58.4</v>
      </c>
      <c r="CT6" s="35">
        <f t="shared" si="10"/>
        <v>58</v>
      </c>
      <c r="CU6" s="35">
        <f t="shared" si="10"/>
        <v>57.42</v>
      </c>
      <c r="CV6" s="35">
        <f t="shared" si="10"/>
        <v>56.72</v>
      </c>
      <c r="CW6" s="34" t="str">
        <f>IF(CW7="","",IF(CW7="-","【-】","【"&amp;SUBSTITUTE(TEXT(CW7,"#,##0.00"),"-","△")&amp;"】"))</f>
        <v>【59.57】</v>
      </c>
      <c r="CX6" s="35">
        <f>IF(CX7="",NA(),CX7)</f>
        <v>88.26</v>
      </c>
      <c r="CY6" s="35">
        <f t="shared" ref="CY6:DG6" si="11">IF(CY7="",NA(),CY7)</f>
        <v>87.97</v>
      </c>
      <c r="CZ6" s="35">
        <f t="shared" si="11"/>
        <v>87.94</v>
      </c>
      <c r="DA6" s="35">
        <f t="shared" si="11"/>
        <v>87.95</v>
      </c>
      <c r="DB6" s="35">
        <f t="shared" si="11"/>
        <v>87.94</v>
      </c>
      <c r="DC6" s="35">
        <f t="shared" si="11"/>
        <v>89.88</v>
      </c>
      <c r="DD6" s="35">
        <f t="shared" si="11"/>
        <v>89.68</v>
      </c>
      <c r="DE6" s="35">
        <f t="shared" si="11"/>
        <v>89.79</v>
      </c>
      <c r="DF6" s="35">
        <f t="shared" si="11"/>
        <v>90.42</v>
      </c>
      <c r="DG6" s="35">
        <f t="shared" si="11"/>
        <v>90.72</v>
      </c>
      <c r="DH6" s="34" t="str">
        <f>IF(DH7="","",IF(DH7="-","【-】","【"&amp;SUBSTITUTE(TEXT(DH7,"#,##0.00"),"-","△")&amp;"】"))</f>
        <v>【95.57】</v>
      </c>
      <c r="DI6" s="35">
        <f>IF(DI7="",NA(),DI7)</f>
        <v>46.07</v>
      </c>
      <c r="DJ6" s="35">
        <f t="shared" ref="DJ6:DR6" si="12">IF(DJ7="",NA(),DJ7)</f>
        <v>48.21</v>
      </c>
      <c r="DK6" s="35">
        <f t="shared" si="12"/>
        <v>50.35</v>
      </c>
      <c r="DL6" s="35">
        <f t="shared" si="12"/>
        <v>51.14</v>
      </c>
      <c r="DM6" s="35">
        <f t="shared" si="12"/>
        <v>51.63</v>
      </c>
      <c r="DN6" s="35">
        <f t="shared" si="12"/>
        <v>27.12</v>
      </c>
      <c r="DO6" s="35">
        <f t="shared" si="12"/>
        <v>29.5</v>
      </c>
      <c r="DP6" s="35">
        <f t="shared" si="12"/>
        <v>30.6</v>
      </c>
      <c r="DQ6" s="35">
        <f t="shared" si="12"/>
        <v>29.23</v>
      </c>
      <c r="DR6" s="35">
        <f t="shared" si="12"/>
        <v>20.78</v>
      </c>
      <c r="DS6" s="34" t="str">
        <f>IF(DS7="","",IF(DS7="-","【-】","【"&amp;SUBSTITUTE(TEXT(DS7,"#,##0.00"),"-","△")&amp;"】"))</f>
        <v>【36.52】</v>
      </c>
      <c r="DT6" s="35">
        <f>IF(DT7="",NA(),DT7)</f>
        <v>10</v>
      </c>
      <c r="DU6" s="35">
        <f t="shared" ref="DU6:EC6" si="13">IF(DU7="",NA(),DU7)</f>
        <v>11.61</v>
      </c>
      <c r="DV6" s="35">
        <f t="shared" si="13"/>
        <v>13.43</v>
      </c>
      <c r="DW6" s="35">
        <f t="shared" si="13"/>
        <v>16.21</v>
      </c>
      <c r="DX6" s="35">
        <f t="shared" si="13"/>
        <v>19.559999999999999</v>
      </c>
      <c r="DY6" s="35">
        <f t="shared" si="13"/>
        <v>1.93</v>
      </c>
      <c r="DZ6" s="35">
        <f t="shared" si="13"/>
        <v>1.92</v>
      </c>
      <c r="EA6" s="35">
        <f t="shared" si="13"/>
        <v>1.83</v>
      </c>
      <c r="EB6" s="35">
        <f t="shared" si="13"/>
        <v>1.37</v>
      </c>
      <c r="EC6" s="35">
        <f t="shared" si="13"/>
        <v>1.34</v>
      </c>
      <c r="ED6" s="34" t="str">
        <f>IF(ED7="","",IF(ED7="-","【-】","【"&amp;SUBSTITUTE(TEXT(ED7,"#,##0.00"),"-","△")&amp;"】"))</f>
        <v>【5.72】</v>
      </c>
      <c r="EE6" s="35">
        <f>IF(EE7="",NA(),EE7)</f>
        <v>0.27</v>
      </c>
      <c r="EF6" s="35">
        <f t="shared" ref="EF6:EN6" si="14">IF(EF7="",NA(),EF7)</f>
        <v>0.38</v>
      </c>
      <c r="EG6" s="35">
        <f t="shared" si="14"/>
        <v>0.28000000000000003</v>
      </c>
      <c r="EH6" s="35">
        <f t="shared" si="14"/>
        <v>0.23</v>
      </c>
      <c r="EI6" s="35">
        <f t="shared" si="14"/>
        <v>0.26</v>
      </c>
      <c r="EJ6" s="35">
        <f t="shared" si="14"/>
        <v>0.19</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222054</v>
      </c>
      <c r="D7" s="37">
        <v>46</v>
      </c>
      <c r="E7" s="37">
        <v>17</v>
      </c>
      <c r="F7" s="37">
        <v>1</v>
      </c>
      <c r="G7" s="37">
        <v>0</v>
      </c>
      <c r="H7" s="37" t="s">
        <v>96</v>
      </c>
      <c r="I7" s="37" t="s">
        <v>97</v>
      </c>
      <c r="J7" s="37" t="s">
        <v>98</v>
      </c>
      <c r="K7" s="37" t="s">
        <v>99</v>
      </c>
      <c r="L7" s="37" t="s">
        <v>100</v>
      </c>
      <c r="M7" s="37" t="s">
        <v>101</v>
      </c>
      <c r="N7" s="38" t="s">
        <v>102</v>
      </c>
      <c r="O7" s="38">
        <v>76.77</v>
      </c>
      <c r="P7" s="38">
        <v>68.3</v>
      </c>
      <c r="Q7" s="38">
        <v>102.65</v>
      </c>
      <c r="R7" s="38">
        <v>3087</v>
      </c>
      <c r="S7" s="38">
        <v>36036</v>
      </c>
      <c r="T7" s="38">
        <v>61.78</v>
      </c>
      <c r="U7" s="38">
        <v>583.29999999999995</v>
      </c>
      <c r="V7" s="38">
        <v>24396</v>
      </c>
      <c r="W7" s="38">
        <v>7.84</v>
      </c>
      <c r="X7" s="38">
        <v>3111.73</v>
      </c>
      <c r="Y7" s="38">
        <v>113.21</v>
      </c>
      <c r="Z7" s="38">
        <v>120.95</v>
      </c>
      <c r="AA7" s="38">
        <v>110.12</v>
      </c>
      <c r="AB7" s="38">
        <v>113.25</v>
      </c>
      <c r="AC7" s="38">
        <v>119.14</v>
      </c>
      <c r="AD7" s="38">
        <v>105.98</v>
      </c>
      <c r="AE7" s="38">
        <v>105.53</v>
      </c>
      <c r="AF7" s="38">
        <v>105.06</v>
      </c>
      <c r="AG7" s="38">
        <v>106.81</v>
      </c>
      <c r="AH7" s="38">
        <v>106.5</v>
      </c>
      <c r="AI7" s="38">
        <v>106.67</v>
      </c>
      <c r="AJ7" s="38">
        <v>0</v>
      </c>
      <c r="AK7" s="38">
        <v>0</v>
      </c>
      <c r="AL7" s="38">
        <v>0</v>
      </c>
      <c r="AM7" s="38">
        <v>0</v>
      </c>
      <c r="AN7" s="38">
        <v>0</v>
      </c>
      <c r="AO7" s="38">
        <v>41.15</v>
      </c>
      <c r="AP7" s="38">
        <v>39.08</v>
      </c>
      <c r="AQ7" s="38">
        <v>41.56</v>
      </c>
      <c r="AR7" s="38">
        <v>34.4</v>
      </c>
      <c r="AS7" s="38">
        <v>18.36</v>
      </c>
      <c r="AT7" s="38">
        <v>3.64</v>
      </c>
      <c r="AU7" s="38">
        <v>45.56</v>
      </c>
      <c r="AV7" s="38">
        <v>63.23</v>
      </c>
      <c r="AW7" s="38">
        <v>70.069999999999993</v>
      </c>
      <c r="AX7" s="38">
        <v>84.36</v>
      </c>
      <c r="AY7" s="38">
        <v>87.77</v>
      </c>
      <c r="AZ7" s="38">
        <v>88.12</v>
      </c>
      <c r="BA7" s="38">
        <v>81.33</v>
      </c>
      <c r="BB7" s="38">
        <v>80.81</v>
      </c>
      <c r="BC7" s="38">
        <v>68.17</v>
      </c>
      <c r="BD7" s="38">
        <v>55.6</v>
      </c>
      <c r="BE7" s="38">
        <v>67.52</v>
      </c>
      <c r="BF7" s="38">
        <v>710.34</v>
      </c>
      <c r="BG7" s="38">
        <v>651.16</v>
      </c>
      <c r="BH7" s="38">
        <v>615.82000000000005</v>
      </c>
      <c r="BI7" s="38">
        <v>593.27</v>
      </c>
      <c r="BJ7" s="38">
        <v>609.41</v>
      </c>
      <c r="BK7" s="38">
        <v>716.96</v>
      </c>
      <c r="BL7" s="38">
        <v>799.11</v>
      </c>
      <c r="BM7" s="38">
        <v>768.62</v>
      </c>
      <c r="BN7" s="38">
        <v>789.44</v>
      </c>
      <c r="BO7" s="38">
        <v>789.08</v>
      </c>
      <c r="BP7" s="38">
        <v>705.21</v>
      </c>
      <c r="BQ7" s="38">
        <v>122.68</v>
      </c>
      <c r="BR7" s="38">
        <v>100</v>
      </c>
      <c r="BS7" s="38">
        <v>99.69</v>
      </c>
      <c r="BT7" s="38">
        <v>100</v>
      </c>
      <c r="BU7" s="38">
        <v>100</v>
      </c>
      <c r="BV7" s="38">
        <v>88.09</v>
      </c>
      <c r="BW7" s="38">
        <v>87.69</v>
      </c>
      <c r="BX7" s="38">
        <v>88.06</v>
      </c>
      <c r="BY7" s="38">
        <v>87.29</v>
      </c>
      <c r="BZ7" s="38">
        <v>88.25</v>
      </c>
      <c r="CA7" s="38">
        <v>98.96</v>
      </c>
      <c r="CB7" s="38">
        <v>135.08000000000001</v>
      </c>
      <c r="CC7" s="38">
        <v>165.93</v>
      </c>
      <c r="CD7" s="38">
        <v>167.11</v>
      </c>
      <c r="CE7" s="38">
        <v>166.48</v>
      </c>
      <c r="CF7" s="38">
        <v>168.49</v>
      </c>
      <c r="CG7" s="38">
        <v>181.8</v>
      </c>
      <c r="CH7" s="38">
        <v>180.07</v>
      </c>
      <c r="CI7" s="38">
        <v>179.32</v>
      </c>
      <c r="CJ7" s="38">
        <v>176.67</v>
      </c>
      <c r="CK7" s="38">
        <v>176.37</v>
      </c>
      <c r="CL7" s="38">
        <v>134.52000000000001</v>
      </c>
      <c r="CM7" s="38">
        <v>37.08</v>
      </c>
      <c r="CN7" s="38">
        <v>36.380000000000003</v>
      </c>
      <c r="CO7" s="38">
        <v>35.880000000000003</v>
      </c>
      <c r="CP7" s="38">
        <v>36.630000000000003</v>
      </c>
      <c r="CQ7" s="38">
        <v>30.08</v>
      </c>
      <c r="CR7" s="38">
        <v>59.35</v>
      </c>
      <c r="CS7" s="38">
        <v>58.4</v>
      </c>
      <c r="CT7" s="38">
        <v>58</v>
      </c>
      <c r="CU7" s="38">
        <v>57.42</v>
      </c>
      <c r="CV7" s="38">
        <v>56.72</v>
      </c>
      <c r="CW7" s="38">
        <v>59.57</v>
      </c>
      <c r="CX7" s="38">
        <v>88.26</v>
      </c>
      <c r="CY7" s="38">
        <v>87.97</v>
      </c>
      <c r="CZ7" s="38">
        <v>87.94</v>
      </c>
      <c r="DA7" s="38">
        <v>87.95</v>
      </c>
      <c r="DB7" s="38">
        <v>87.94</v>
      </c>
      <c r="DC7" s="38">
        <v>89.88</v>
      </c>
      <c r="DD7" s="38">
        <v>89.68</v>
      </c>
      <c r="DE7" s="38">
        <v>89.79</v>
      </c>
      <c r="DF7" s="38">
        <v>90.42</v>
      </c>
      <c r="DG7" s="38">
        <v>90.72</v>
      </c>
      <c r="DH7" s="38">
        <v>95.57</v>
      </c>
      <c r="DI7" s="38">
        <v>46.07</v>
      </c>
      <c r="DJ7" s="38">
        <v>48.21</v>
      </c>
      <c r="DK7" s="38">
        <v>50.35</v>
      </c>
      <c r="DL7" s="38">
        <v>51.14</v>
      </c>
      <c r="DM7" s="38">
        <v>51.63</v>
      </c>
      <c r="DN7" s="38">
        <v>27.12</v>
      </c>
      <c r="DO7" s="38">
        <v>29.5</v>
      </c>
      <c r="DP7" s="38">
        <v>30.6</v>
      </c>
      <c r="DQ7" s="38">
        <v>29.23</v>
      </c>
      <c r="DR7" s="38">
        <v>20.78</v>
      </c>
      <c r="DS7" s="38">
        <v>36.520000000000003</v>
      </c>
      <c r="DT7" s="38">
        <v>10</v>
      </c>
      <c r="DU7" s="38">
        <v>11.61</v>
      </c>
      <c r="DV7" s="38">
        <v>13.43</v>
      </c>
      <c r="DW7" s="38">
        <v>16.21</v>
      </c>
      <c r="DX7" s="38">
        <v>19.559999999999999</v>
      </c>
      <c r="DY7" s="38">
        <v>1.93</v>
      </c>
      <c r="DZ7" s="38">
        <v>1.92</v>
      </c>
      <c r="EA7" s="38">
        <v>1.83</v>
      </c>
      <c r="EB7" s="38">
        <v>1.37</v>
      </c>
      <c r="EC7" s="38">
        <v>1.34</v>
      </c>
      <c r="ED7" s="38">
        <v>5.72</v>
      </c>
      <c r="EE7" s="38">
        <v>0.27</v>
      </c>
      <c r="EF7" s="38">
        <v>0.38</v>
      </c>
      <c r="EG7" s="38">
        <v>0.28000000000000003</v>
      </c>
      <c r="EH7" s="38">
        <v>0.23</v>
      </c>
      <c r="EI7" s="38">
        <v>0.26</v>
      </c>
      <c r="EJ7" s="38">
        <v>0.19</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2022-01-20T01:14:40Z</cp:lastPrinted>
  <dcterms:created xsi:type="dcterms:W3CDTF">2021-12-03T07:13:21Z</dcterms:created>
  <dcterms:modified xsi:type="dcterms:W3CDTF">2022-01-20T01:20:26Z</dcterms:modified>
  <cp:category/>
</cp:coreProperties>
</file>