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R3公表(R2年度)\040106受領　【1-28　15時（金）厳守】公営企業に係る「経営比較分析表」の公表について（要受信確認）\02 各課回答\"/>
    </mc:Choice>
  </mc:AlternateContent>
  <workbookProtection workbookAlgorithmName="SHA-512" workbookHashValue="trGJ0YUxMRGQBQqGcDDap9HAzn9+Mduxm8R9A7VVhxkcYksbvVSsP6nyZnZW3I0NT9d4UzfW0RjjYvxmXuSrzg==" workbookSaltValue="Dpzm1mTJLqHoVlwryBPPo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<sst xmlns="http://schemas.openxmlformats.org/spreadsheetml/2006/main" count="236" uniqueCount="120">
  <si>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</si>
  <si>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</si>
  <si>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</si>
  <si>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</si>
  <si>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</si>
  <si>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</si>
  <si>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</si>
  <si>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</si>
  <si>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</si>
  <si>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</si>
  <si>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</si>
  <si>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</si>
  <si>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</si>
  <si>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</si>
  <si>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</si>
  <si>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</si>
  <si>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</si>
  <si>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</si>
  <si>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</si>
  <si>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</si>
  <si>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</si>
  <si>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</si>
  <si>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</si>
  <si>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</si>
  <si>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</si>
  <si>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</si>
  <si>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</si>
  <si>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</si>
  <si>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</si>
  <si>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</si>
  <si>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</si>
  <si>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</si>
  <si>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</si>
  <si>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</si>
  <si>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</si>
  <si>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</si>
  <si>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</si>
  <si>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</si>
  <si>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</si>
  <si>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</si>
  <si>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</si>
  <si>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</si>
  <si>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</si>
  <si>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</si>
  <si>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</si>
  <si>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</si>
  <si>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</si>
  <si>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</si>
  <si>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</si>
  <si>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</si>
  <si>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</si>
  <si>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</si>
  <si>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</si>
  <si>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</si>
  <si>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</si>
  <si>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</si>
  <si>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</si>
  <si>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</si>
  <si>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</si>
  <si>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</si>
  <si>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</si>
  <si>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</si>
  <si>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</si>
  <si>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</si>
  <si>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</si>
  <si>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</si>
  <si>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</si>
  <si>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</si>
  <si>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</si>
  <si>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</si>
  <si>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</si>
  <si>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</si>
  <si>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</si>
  <si>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</si>
  <si>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</si>
  <si>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</si>
  <si>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</si>
  <si>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</si>
  <si>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</si>
  <si>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</si>
  <si>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</si>
  <si>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</si>
  <si>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</si>
  <si>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</si>
  <si>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</si>
  <si>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</si>
  <si>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</si>
  <si>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</si>
  <si>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</si>
  <si>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</si>
  <si>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</si>
  <si>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</si>
  <si>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</si>
  <si>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</si>
  <si>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</si>
  <si>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</si>
  <si>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</si>
  <si>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</si>
  <si>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</si>
  <si>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</si>
  <si>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</si>
  <si>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</si>
  <si>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</si>
  <si>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</si>
  <si>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</si>
  <si>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</si>
  <si>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</si>
  <si>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</si>
  <si>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</si>
  <si>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</si>
  <si>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</si>
  <si>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</si>
  <si>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</si>
  <si>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</si>
  <si>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</si>
  <si>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</si>
  <si>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</si>
  <si>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平成19年4月の供用開始から</t>
    </r>
    <r>
      <rPr>
        <sz val="11"/>
        <color rgb="FFFF0000"/>
        <rFont val="ＭＳ ゴシック"/>
        <family val="3"/>
        <charset val="128"/>
      </rPr>
      <t>令和２</t>
    </r>
    <r>
      <rPr>
        <sz val="11"/>
        <color theme="1"/>
        <rFont val="ＭＳ ゴシック"/>
        <family val="3"/>
        <charset val="128"/>
      </rPr>
      <t>年度末で</t>
    </r>
    <r>
      <rPr>
        <sz val="11"/>
        <color rgb="FFFF0000"/>
        <rFont val="ＭＳ ゴシック"/>
        <family val="3"/>
        <charset val="128"/>
      </rPr>
      <t>14</t>
    </r>
    <r>
      <rPr>
        <sz val="11"/>
        <color theme="1"/>
        <rFont val="ＭＳ ゴシック"/>
        <family val="3"/>
        <charset val="128"/>
      </rPr>
      <t>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t>
    </r>
    <r>
      <rPr>
        <sz val="11"/>
        <rFont val="ＭＳ ゴシック"/>
        <family val="3"/>
        <charset val="128"/>
      </rPr>
      <t>今後は、長期的視点に立った計画的な維持管理は不可欠であることから、令和元(平成31)年度に策定した『機能保全計画』等をベースに、より計画的、効率的な施設等の維持管理を目指すものである。</t>
    </r>
    <rPh sb="15" eb="17">
      <t>レイワ</t>
    </rPh>
    <rPh sb="150" eb="152">
      <t>コンゴ</t>
    </rPh>
    <rPh sb="154" eb="157">
      <t>チョウキテキ</t>
    </rPh>
    <rPh sb="157" eb="159">
      <t>シテン</t>
    </rPh>
    <rPh sb="160" eb="161">
      <t>タ</t>
    </rPh>
    <rPh sb="195" eb="197">
      <t>サクテイ</t>
    </rPh>
    <rPh sb="207" eb="208">
      <t>トウ</t>
    </rPh>
    <rPh sb="216" eb="219">
      <t>ケイカクテキ</t>
    </rPh>
    <rPh sb="220" eb="223">
      <t>コウリツテキ</t>
    </rPh>
    <rPh sb="224" eb="226">
      <t>シセツ</t>
    </rPh>
    <rPh sb="226" eb="227">
      <t>トウ</t>
    </rPh>
    <rPh sb="228" eb="230">
      <t>イジ</t>
    </rPh>
    <rPh sb="230" eb="232">
      <t>カンリ</t>
    </rPh>
    <rPh sb="233" eb="235">
      <t>メザ</t>
    </rPh>
    <phoneticPr fontId="4"/>
  </si>
  <si>
    <r>
      <t>　“離島”かつ“漁業集落排水”という特殊要因から、一般会計繰入金に依存する事業が今後も続くものと見込まれる。さらに今後は施設や管渠の老朽化の進行</t>
    </r>
    <r>
      <rPr>
        <sz val="11"/>
        <rFont val="ＭＳ ゴシック"/>
        <family val="3"/>
        <charset val="128"/>
      </rPr>
      <t>に伴う修繕費等の維持管理費用の増加が見込まれることから、令和元(平成31)年度に策定した『機能保全計画』に基づく計画的な維持管理を行い、令和２年度に策定</t>
    </r>
    <r>
      <rPr>
        <sz val="11"/>
        <color rgb="FFFF0000"/>
        <rFont val="ＭＳ ゴシック"/>
        <family val="3"/>
        <charset val="128"/>
      </rPr>
      <t>した</t>
    </r>
    <r>
      <rPr>
        <sz val="11"/>
        <rFont val="ＭＳ ゴシック"/>
        <family val="3"/>
        <charset val="128"/>
      </rPr>
      <t>『経営戦略』に基づき、</t>
    </r>
    <r>
      <rPr>
        <sz val="11"/>
        <color theme="1"/>
        <rFont val="ＭＳ ゴシック"/>
        <family val="3"/>
        <charset val="128"/>
      </rPr>
      <t>経費削減をはじめとするより一層の経営努力により、少しでも</t>
    </r>
    <r>
      <rPr>
        <sz val="11"/>
        <rFont val="ＭＳ ゴシック"/>
        <family val="3"/>
        <charset val="128"/>
      </rPr>
      <t>一般会計</t>
    </r>
    <r>
      <rPr>
        <sz val="11"/>
        <color theme="1"/>
        <rFont val="ＭＳ ゴシック"/>
        <family val="3"/>
        <charset val="128"/>
      </rPr>
      <t>繰入金に依存しない事業展開を進めるよう注力していくものである。</t>
    </r>
    <rPh sb="73" eb="74">
      <t>トモナ</t>
    </rPh>
    <rPh sb="75" eb="77">
      <t>シュウゼン</t>
    </rPh>
    <rPh sb="90" eb="92">
      <t>ミコ</t>
    </rPh>
    <rPh sb="121" eb="123">
      <t>ケイカク</t>
    </rPh>
    <rPh sb="125" eb="126">
      <t>モト</t>
    </rPh>
    <rPh sb="128" eb="131">
      <t>ケイカクテキ</t>
    </rPh>
    <rPh sb="132" eb="134">
      <t>イジ</t>
    </rPh>
    <rPh sb="134" eb="136">
      <t>カンリ</t>
    </rPh>
    <rPh sb="137" eb="138">
      <t>オコナ</t>
    </rPh>
    <rPh sb="140" eb="142">
      <t>レイワ</t>
    </rPh>
    <rPh sb="143" eb="145">
      <t>ネンド</t>
    </rPh>
    <rPh sb="146" eb="148">
      <t>サクテイ</t>
    </rPh>
    <rPh sb="151" eb="153">
      <t>ケイエイ</t>
    </rPh>
    <rPh sb="153" eb="155">
      <t>センリャク</t>
    </rPh>
    <rPh sb="157" eb="158">
      <t>モト</t>
    </rPh>
    <rPh sb="189" eb="191">
      <t>イッパン</t>
    </rPh>
    <rPh sb="191" eb="193">
      <t>カイケイ</t>
    </rPh>
    <phoneticPr fontId="4"/>
  </si>
  <si>
    <r>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また、</t>
    </r>
    <r>
      <rPr>
        <sz val="11"/>
        <color rgb="FFFF0000"/>
        <rFont val="ＭＳ ゴシック"/>
        <family val="3"/>
        <charset val="128"/>
      </rPr>
      <t>本会計は“離島”かつ“漁業集落排水”という特殊な事情から、既に「⑧水洗化率」は100％であり、これ以上の新規接続は望めず、本土と離島との平等性の観点から使用料単価の値上げも困難な状況にあり、料金収入の増収は見込めない状況であるため、“一般会計からの繰入金”により、単年度収支の赤字を補填しており、「①収益的収支比率」は事実上100％以上で推移している状況である。なお、地方債償還に要する経費については全額一般会計で負担しているため、「④企業債残高対事業規模比率」はゼロとなる。※R02は正しくは「0.00」である。</t>
    </r>
    <r>
      <rPr>
        <sz val="11"/>
        <color theme="1"/>
        <rFont val="ＭＳ ゴシック"/>
        <family val="3"/>
        <charset val="128"/>
      </rPr>
      <t>「⑤経費回収率」</t>
    </r>
    <r>
      <rPr>
        <sz val="11"/>
        <rFont val="ＭＳ ゴシック"/>
        <family val="3"/>
        <charset val="128"/>
      </rPr>
      <t>及び「⑥汚水処理原価」については、施設経年劣化に伴い</t>
    </r>
    <r>
      <rPr>
        <sz val="11"/>
        <color rgb="FFFF0000"/>
        <rFont val="ＭＳ ゴシック"/>
        <family val="3"/>
        <charset val="128"/>
      </rPr>
      <t>工事請負費が</t>
    </r>
    <r>
      <rPr>
        <sz val="11"/>
        <rFont val="ＭＳ ゴシック"/>
        <family val="3"/>
        <charset val="128"/>
      </rPr>
      <t>増加したことで、経費回収率が低く推移し、汚染処理原価についても</t>
    </r>
    <r>
      <rPr>
        <sz val="11"/>
        <color rgb="FFFF0000"/>
        <rFont val="ＭＳ ゴシック"/>
        <family val="3"/>
        <charset val="128"/>
      </rPr>
      <t>前年度から増加</t>
    </r>
    <r>
      <rPr>
        <sz val="11"/>
        <rFont val="ＭＳ ゴシック"/>
        <family val="3"/>
        <charset val="128"/>
      </rPr>
      <t>している。</t>
    </r>
    <r>
      <rPr>
        <sz val="11"/>
        <color theme="1"/>
        <rFont val="ＭＳ ゴシック"/>
        <family val="3"/>
        <charset val="128"/>
      </rPr>
      <t>また、歳入全体の約</t>
    </r>
    <r>
      <rPr>
        <sz val="11"/>
        <color rgb="FFFF0000"/>
        <rFont val="ＭＳ ゴシック"/>
        <family val="3"/>
        <charset val="128"/>
      </rPr>
      <t>68</t>
    </r>
    <r>
      <rPr>
        <sz val="11"/>
        <color theme="1"/>
        <rFont val="ＭＳ ゴシック"/>
        <family val="3"/>
        <charset val="128"/>
      </rPr>
      <t>％を“一般会計繰入金”により対応している状態である。
　今後も一般会計繰入金への依存度が高い状態で推移することが見込まれるが、</t>
    </r>
    <r>
      <rPr>
        <sz val="11"/>
        <color rgb="FFFF0000"/>
        <rFont val="ＭＳ ゴシック"/>
        <family val="3"/>
        <charset val="128"/>
      </rPr>
      <t>令和2年度に策定した『経営戦略』等をベースに、</t>
    </r>
    <r>
      <rPr>
        <sz val="11"/>
        <color theme="1"/>
        <rFont val="ＭＳ ゴシック"/>
        <family val="3"/>
        <charset val="128"/>
      </rPr>
      <t>より一層の経営健全化に注力し、少しでも一般会計繰入金に頼らない事業展開を目指すものである。</t>
    </r>
    <rPh sb="165" eb="167">
      <t>ギョギョウ</t>
    </rPh>
    <rPh sb="167" eb="169">
      <t>シュウラク</t>
    </rPh>
    <rPh sb="169" eb="171">
      <t>ハイスイ</t>
    </rPh>
    <rPh sb="178" eb="180">
      <t>ジジョウ</t>
    </rPh>
    <rPh sb="183" eb="184">
      <t>スデ</t>
    </rPh>
    <rPh sb="187" eb="190">
      <t>スイセンカ</t>
    </rPh>
    <rPh sb="190" eb="191">
      <t>リツ</t>
    </rPh>
    <rPh sb="203" eb="205">
      <t>イジョウ</t>
    </rPh>
    <rPh sb="206" eb="208">
      <t>シンキ</t>
    </rPh>
    <rPh sb="208" eb="210">
      <t>セツゾク</t>
    </rPh>
    <rPh sb="211" eb="212">
      <t>ノゾ</t>
    </rPh>
    <rPh sb="215" eb="217">
      <t>ホンド</t>
    </rPh>
    <rPh sb="218" eb="220">
      <t>リトウ</t>
    </rPh>
    <rPh sb="222" eb="225">
      <t>ビョウドウセイ</t>
    </rPh>
    <rPh sb="226" eb="228">
      <t>カンテン</t>
    </rPh>
    <rPh sb="230" eb="233">
      <t>シヨウリョウ</t>
    </rPh>
    <rPh sb="233" eb="235">
      <t>タンカ</t>
    </rPh>
    <rPh sb="236" eb="238">
      <t>ネア</t>
    </rPh>
    <rPh sb="243" eb="245">
      <t>ジョウキョウ</t>
    </rPh>
    <rPh sb="249" eb="251">
      <t>リョウキン</t>
    </rPh>
    <rPh sb="251" eb="253">
      <t>シュウニュウ</t>
    </rPh>
    <rPh sb="254" eb="256">
      <t>ゾウシュウ</t>
    </rPh>
    <rPh sb="257" eb="259">
      <t>ミコ</t>
    </rPh>
    <rPh sb="262" eb="264">
      <t>ジョウキョウ</t>
    </rPh>
    <rPh sb="271" eb="273">
      <t>イッパン</t>
    </rPh>
    <rPh sb="273" eb="275">
      <t>カイケイ</t>
    </rPh>
    <rPh sb="278" eb="280">
      <t>クリイレ</t>
    </rPh>
    <rPh sb="280" eb="281">
      <t>キン</t>
    </rPh>
    <rPh sb="286" eb="289">
      <t>タンネンド</t>
    </rPh>
    <rPh sb="289" eb="291">
      <t>シュウシ</t>
    </rPh>
    <rPh sb="295" eb="297">
      <t>ホテン</t>
    </rPh>
    <rPh sb="338" eb="341">
      <t>チホウサイ</t>
    </rPh>
    <rPh sb="341" eb="343">
      <t>ショウカン</t>
    </rPh>
    <rPh sb="344" eb="345">
      <t>ヨウ</t>
    </rPh>
    <rPh sb="347" eb="349">
      <t>ケイヒ</t>
    </rPh>
    <rPh sb="354" eb="356">
      <t>ゼンガク</t>
    </rPh>
    <rPh sb="356" eb="358">
      <t>イッパン</t>
    </rPh>
    <rPh sb="358" eb="360">
      <t>カイケイ</t>
    </rPh>
    <rPh sb="361" eb="363">
      <t>フタン</t>
    </rPh>
    <rPh sb="372" eb="374">
      <t>キギョウ</t>
    </rPh>
    <rPh sb="374" eb="375">
      <t>サイ</t>
    </rPh>
    <rPh sb="375" eb="377">
      <t>ザンダカ</t>
    </rPh>
    <rPh sb="377" eb="378">
      <t>タイ</t>
    </rPh>
    <rPh sb="378" eb="380">
      <t>ジギョウ</t>
    </rPh>
    <rPh sb="380" eb="382">
      <t>キボ</t>
    </rPh>
    <rPh sb="382" eb="384">
      <t>ヒリツ</t>
    </rPh>
    <rPh sb="397" eb="398">
      <t>タダ</t>
    </rPh>
    <rPh sb="419" eb="420">
      <t>オヨ</t>
    </rPh>
    <rPh sb="436" eb="438">
      <t>シセツ</t>
    </rPh>
    <rPh sb="438" eb="440">
      <t>ケイネン</t>
    </rPh>
    <rPh sb="440" eb="442">
      <t>レッカ</t>
    </rPh>
    <rPh sb="443" eb="444">
      <t>トモナ</t>
    </rPh>
    <rPh sb="445" eb="447">
      <t>コウジ</t>
    </rPh>
    <rPh sb="447" eb="449">
      <t>ウケオイ</t>
    </rPh>
    <rPh sb="449" eb="450">
      <t>ヒ</t>
    </rPh>
    <rPh sb="459" eb="461">
      <t>ケイヒ</t>
    </rPh>
    <rPh sb="461" eb="463">
      <t>カイシュウ</t>
    </rPh>
    <rPh sb="463" eb="464">
      <t>リツ</t>
    </rPh>
    <rPh sb="471" eb="473">
      <t>オセン</t>
    </rPh>
    <rPh sb="473" eb="475">
      <t>ショリ</t>
    </rPh>
    <rPh sb="475" eb="477">
      <t>ゲンカ</t>
    </rPh>
    <rPh sb="487" eb="489">
      <t>ゾウカ</t>
    </rPh>
    <rPh sb="584" eb="58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</si>
</sst>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80-4ED2-A606-38D03F705A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9880-4ED2-A606-38D03F705A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12.01</c:v>
                </c:pt>
                <c:pt idx="1">
                  <c:v>12.01</c:v>
                </c:pt>
                <c:pt idx="2">
                  <c:v>11.81</c:v>
                </c:pt>
                <c:pt idx="3">
                  <c:v>11.81</c:v>
                </c:pt>
                <c:pt idx="4">
                  <c:v>12.01</c:v>
                </c:pt>
              </c:numCache>
            </c:numRef>
          </c:val>
          <c:extLst>
            <c:ext xmlns:c16="http://schemas.microsoft.com/office/drawing/2014/chart" uri="{C3380CC4-5D6E-409C-BE32-E72D297353CC}">
              <c16:uniqueId val="{00000000-9501-444D-AC5D-69B94CA2F8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9501-444D-AC5D-69B94CA2F8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1A-420D-BF7A-A2D33317FE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DD1A-420D-BF7A-A2D33317FE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100.06</c:v>
                </c:pt>
                <c:pt idx="1">
                  <c:v>99.77</c:v>
                </c:pt>
                <c:pt idx="2">
                  <c:v>100</c:v>
                </c:pt>
                <c:pt idx="3">
                  <c:v>134.94</c:v>
                </c:pt>
                <c:pt idx="4">
                  <c:v>100</c:v>
                </c:pt>
              </c:numCache>
            </c:numRef>
          </c:val>
          <c:extLst>
            <c:ext xmlns:c16="http://schemas.microsoft.com/office/drawing/2014/chart" uri="{C3380CC4-5D6E-409C-BE32-E72D297353CC}">
              <c16:uniqueId val="{00000000-7CBC-45B5-8D85-05F30A9423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C-45B5-8D85-05F30A9423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0C-468A-8EB3-93DE198DA6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0C-468A-8EB3-93DE198DA6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E-4BF7-8DFC-7B4CACCF90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E-4BF7-8DFC-7B4CACCF90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42-42F5-A8C9-C1443C5986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2-42F5-A8C9-C1443C5986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14-4EB1-A648-F4EDEAB256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4-4EB1-A648-F4EDEAB256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4083-480F-A425-92A7679F9F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4083-480F-A425-92A7679F9F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39.51</c:v>
                </c:pt>
                <c:pt idx="1">
                  <c:v>23.59</c:v>
                </c:pt>
                <c:pt idx="2">
                  <c:v>23.18</c:v>
                </c:pt>
                <c:pt idx="3">
                  <c:v>34.130000000000003</c:v>
                </c:pt>
                <c:pt idx="4">
                  <c:v>25.95</c:v>
                </c:pt>
              </c:numCache>
            </c:numRef>
          </c:val>
          <c:extLst>
            <c:ext xmlns:c16="http://schemas.microsoft.com/office/drawing/2014/chart" uri="{C3380CC4-5D6E-409C-BE32-E72D297353CC}">
              <c16:uniqueId val="{00000000-4BE3-4DFD-B7FD-046E268BFD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4BE3-4DFD-B7FD-046E268BFD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615.49</c:v>
                </c:pt>
                <c:pt idx="1">
                  <c:v>1032.93</c:v>
                </c:pt>
                <c:pt idx="2">
                  <c:v>1068.3399999999999</c:v>
                </c:pt>
                <c:pt idx="3">
                  <c:v>736.78</c:v>
                </c:pt>
                <c:pt idx="4">
                  <c:v>1017.7</c:v>
                </c:pt>
              </c:numCache>
            </c:numRef>
          </c:val>
          <c:extLst>
            <c:ext xmlns:c16="http://schemas.microsoft.com/office/drawing/2014/chart" uri="{C3380CC4-5D6E-409C-BE32-E72D297353CC}">
              <c16:uniqueId val="{00000000-4CB6-4AEB-BC97-D9523B9A08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4CB6-4AEB-BC97-D9523B9A08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熱海市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36036</v>
      </c>
      <c r="AM8" s="69"/>
      <c r="AN8" s="69"/>
      <c r="AO8" s="69"/>
      <c r="AP8" s="69"/>
      <c r="AQ8" s="69"/>
      <c r="AR8" s="69"/>
      <c r="AS8" s="69"/>
      <c r="AT8" s="68">
        <f>データ!T6</f>
        <v>61.78</v>
      </c>
      <c r="AU8" s="68"/>
      <c r="AV8" s="68"/>
      <c r="AW8" s="68"/>
      <c r="AX8" s="68"/>
      <c r="AY8" s="68"/>
      <c r="AZ8" s="68"/>
      <c r="BA8" s="68"/>
      <c r="BB8" s="68">
        <f>データ!U6</f>
        <v>583.29999999999995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0.34</v>
      </c>
      <c r="Q10" s="68"/>
      <c r="R10" s="68"/>
      <c r="S10" s="68"/>
      <c r="T10" s="68"/>
      <c r="U10" s="68"/>
      <c r="V10" s="68"/>
      <c r="W10" s="68">
        <f>データ!Q6</f>
        <v>88.91</v>
      </c>
      <c r="X10" s="68"/>
      <c r="Y10" s="68"/>
      <c r="Z10" s="68"/>
      <c r="AA10" s="68"/>
      <c r="AB10" s="68"/>
      <c r="AC10" s="68"/>
      <c r="AD10" s="69">
        <f>データ!R6</f>
        <v>4150</v>
      </c>
      <c r="AE10" s="69"/>
      <c r="AF10" s="69"/>
      <c r="AG10" s="69"/>
      <c r="AH10" s="69"/>
      <c r="AI10" s="69"/>
      <c r="AJ10" s="69"/>
      <c r="AK10" s="2"/>
      <c r="AL10" s="69">
        <f>データ!V6</f>
        <v>122</v>
      </c>
      <c r="AM10" s="69"/>
      <c r="AN10" s="69"/>
      <c r="AO10" s="69"/>
      <c r="AP10" s="69"/>
      <c r="AQ10" s="69"/>
      <c r="AR10" s="69"/>
      <c r="AS10" s="69"/>
      <c r="AT10" s="68">
        <f>データ!W6</f>
        <v>0.11</v>
      </c>
      <c r="AU10" s="68"/>
      <c r="AV10" s="68"/>
      <c r="AW10" s="68"/>
      <c r="AX10" s="68"/>
      <c r="AY10" s="68"/>
      <c r="AZ10" s="68"/>
      <c r="BA10" s="68"/>
      <c r="BB10" s="68">
        <f>データ!X6</f>
        <v>1109.0899999999999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mdiYPNehu6Pz9trNIMlfm+4GEBLWuLFnzyR+37EJx+VclLtLqQ82vfFJWfIpMjrq1zlCH6ypR0XYjQ8k6FlZpg==" saltValue="YxLgNeoe1FnAcwi6rVe7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222054</v>
      </c>
      <c r="D6" s="33">
        <f t="shared" si="3"/>
        <v>47</v>
      </c>
      <c r="E6" s="33">
        <f t="shared" si="3"/>
        <v>17</v>
      </c>
      <c r="F6" s="33">
        <f t="shared" si="3"/>
        <v>6</v>
      </c>
      <c r="G6" s="33">
        <f t="shared" si="3"/>
        <v>0</v>
      </c>
      <c r="H6" s="33" t="str">
        <f t="shared" si="3"/>
        <v>静岡県　熱海市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0.34</v>
      </c>
      <c r="Q6" s="34">
        <f t="shared" si="3"/>
        <v>88.91</v>
      </c>
      <c r="R6" s="34">
        <f t="shared" si="3"/>
        <v>4150</v>
      </c>
      <c r="S6" s="34">
        <f t="shared" si="3"/>
        <v>36036</v>
      </c>
      <c r="T6" s="34">
        <f t="shared" si="3"/>
        <v>61.78</v>
      </c>
      <c r="U6" s="34">
        <f t="shared" si="3"/>
        <v>583.29999999999995</v>
      </c>
      <c r="V6" s="34">
        <f t="shared" si="3"/>
        <v>122</v>
      </c>
      <c r="W6" s="34">
        <f t="shared" si="3"/>
        <v>0.11</v>
      </c>
      <c r="X6" s="34">
        <f t="shared" si="3"/>
        <v>1109.0899999999999</v>
      </c>
      <c r="Y6" s="35">
        <f>IF(Y7="",NA(),Y7)</f>
        <v>100.06</v>
      </c>
      <c r="Z6" s="35">
        <f t="shared" ref="Z6:AH6" si="4">IF(Z7="",NA(),Z7)</f>
        <v>99.77</v>
      </c>
      <c r="AA6" s="35">
        <f t="shared" si="4"/>
        <v>100</v>
      </c>
      <c r="AB6" s="35">
        <f t="shared" si="4"/>
        <v>134.94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0.04</v>
      </c>
      <c r="BK6" s="35">
        <f t="shared" si="7"/>
        <v>1700.42</v>
      </c>
      <c r="BL6" s="35">
        <f t="shared" si="7"/>
        <v>1491.92</v>
      </c>
      <c r="BM6" s="35">
        <f t="shared" si="7"/>
        <v>1756.26</v>
      </c>
      <c r="BN6" s="35">
        <f t="shared" si="7"/>
        <v>1864.29</v>
      </c>
      <c r="BO6" s="35">
        <f t="shared" si="7"/>
        <v>1867.86</v>
      </c>
      <c r="BP6" s="34" t="str">
        <f>IF(BP7="","",IF(BP7="-","【-】","【"&amp;SUBSTITUTE(TEXT(BP7,"#,##0.00"),"-","△")&amp;"】"))</f>
        <v>【1,042.34】</v>
      </c>
      <c r="BQ6" s="35">
        <f>IF(BQ7="",NA(),BQ7)</f>
        <v>39.51</v>
      </c>
      <c r="BR6" s="35">
        <f t="shared" ref="BR6:BZ6" si="8">IF(BR7="",NA(),BR7)</f>
        <v>23.59</v>
      </c>
      <c r="BS6" s="35">
        <f t="shared" si="8"/>
        <v>23.18</v>
      </c>
      <c r="BT6" s="35">
        <f t="shared" si="8"/>
        <v>34.130000000000003</v>
      </c>
      <c r="BU6" s="35">
        <f t="shared" si="8"/>
        <v>25.95</v>
      </c>
      <c r="BV6" s="35">
        <f t="shared" si="8"/>
        <v>34.51</v>
      </c>
      <c r="BW6" s="35">
        <f t="shared" si="8"/>
        <v>46.77</v>
      </c>
      <c r="BX6" s="35">
        <f t="shared" si="8"/>
        <v>45.78</v>
      </c>
      <c r="BY6" s="35">
        <f t="shared" si="8"/>
        <v>51.32</v>
      </c>
      <c r="BZ6" s="35">
        <f t="shared" si="8"/>
        <v>46.93</v>
      </c>
      <c r="CA6" s="34" t="str">
        <f>IF(CA7="","",IF(CA7="-","【-】","【"&amp;SUBSTITUTE(TEXT(CA7,"#,##0.00"),"-","△")&amp;"】"))</f>
        <v>【42.60】</v>
      </c>
      <c r="CB6" s="35">
        <f>IF(CB7="",NA(),CB7)</f>
        <v>615.49</v>
      </c>
      <c r="CC6" s="35">
        <f t="shared" ref="CC6:CK6" si="9">IF(CC7="",NA(),CC7)</f>
        <v>1032.93</v>
      </c>
      <c r="CD6" s="35">
        <f t="shared" si="9"/>
        <v>1068.3399999999999</v>
      </c>
      <c r="CE6" s="35">
        <f t="shared" si="9"/>
        <v>736.78</v>
      </c>
      <c r="CF6" s="35">
        <f t="shared" si="9"/>
        <v>1017.7</v>
      </c>
      <c r="CG6" s="35">
        <f t="shared" si="9"/>
        <v>476.11</v>
      </c>
      <c r="CH6" s="35">
        <f t="shared" si="9"/>
        <v>348.75</v>
      </c>
      <c r="CI6" s="35">
        <f t="shared" si="9"/>
        <v>367.7</v>
      </c>
      <c r="CJ6" s="35">
        <f t="shared" si="9"/>
        <v>329.91</v>
      </c>
      <c r="CK6" s="35">
        <f t="shared" si="9"/>
        <v>346.96</v>
      </c>
      <c r="CL6" s="34" t="str">
        <f>IF(CL7="","",IF(CL7="-","【-】","【"&amp;SUBSTITUTE(TEXT(CL7,"#,##0.00"),"-","△")&amp;"】"))</f>
        <v>【410.22】</v>
      </c>
      <c r="CM6" s="35">
        <f>IF(CM7="",NA(),CM7)</f>
        <v>12.01</v>
      </c>
      <c r="CN6" s="35">
        <f t="shared" ref="CN6:CV6" si="10">IF(CN7="",NA(),CN7)</f>
        <v>12.01</v>
      </c>
      <c r="CO6" s="35">
        <f t="shared" si="10"/>
        <v>11.81</v>
      </c>
      <c r="CP6" s="35">
        <f t="shared" si="10"/>
        <v>11.81</v>
      </c>
      <c r="CQ6" s="35">
        <f t="shared" si="10"/>
        <v>12.01</v>
      </c>
      <c r="CR6" s="35">
        <f t="shared" si="10"/>
        <v>29.4</v>
      </c>
      <c r="CS6" s="35">
        <f t="shared" si="10"/>
        <v>29.8</v>
      </c>
      <c r="CT6" s="35">
        <f t="shared" si="10"/>
        <v>29.43</v>
      </c>
      <c r="CU6" s="35">
        <f t="shared" si="10"/>
        <v>26.7</v>
      </c>
      <c r="CV6" s="35">
        <f t="shared" si="10"/>
        <v>29.12</v>
      </c>
      <c r="CW6" s="34" t="str">
        <f>IF(CW7="","",IF(CW7="-","【-】","【"&amp;SUBSTITUTE(TEXT(CW7,"#,##0.00"),"-","△")&amp;"】"))</f>
        <v>【32.98】</v>
      </c>
      <c r="CX6" s="35">
        <f>IF(CX7="",NA(),CX7)</f>
        <v>100</v>
      </c>
      <c r="CY6" s="35">
        <f t="shared" ref="CY6:DG6" si="11">IF(CY7="",NA(),CY7)</f>
        <v>100</v>
      </c>
      <c r="CZ6" s="35">
        <f t="shared" si="11"/>
        <v>100</v>
      </c>
      <c r="DA6" s="35">
        <f t="shared" si="11"/>
        <v>100</v>
      </c>
      <c r="DB6" s="35">
        <f t="shared" si="11"/>
        <v>100</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222054</v>
      </c>
      <c r="D7" s="37">
        <v>47</v>
      </c>
      <c r="E7" s="37">
        <v>17</v>
      </c>
      <c r="F7" s="37">
        <v>6</v>
      </c>
      <c r="G7" s="37">
        <v>0</v>
      </c>
      <c r="H7" s="37" t="s">
        <v>97</v>
      </c>
      <c r="I7" s="37" t="s">
        <v>98</v>
      </c>
      <c r="J7" s="37" t="s">
        <v>99</v>
      </c>
      <c r="K7" s="37" t="s">
        <v>100</v>
      </c>
      <c r="L7" s="37" t="s">
        <v>101</v>
      </c>
      <c r="M7" s="37" t="s">
        <v>102</v>
      </c>
      <c r="N7" s="38" t="s">
        <v>103</v>
      </c>
      <c r="O7" s="38" t="s">
        <v>104</v>
      </c>
      <c r="P7" s="38">
        <v>0.34</v>
      </c>
      <c r="Q7" s="38">
        <v>88.91</v>
      </c>
      <c r="R7" s="38">
        <v>4150</v>
      </c>
      <c r="S7" s="38">
        <v>36036</v>
      </c>
      <c r="T7" s="38">
        <v>61.78</v>
      </c>
      <c r="U7" s="38">
        <v>583.29999999999995</v>
      </c>
      <c r="V7" s="38">
        <v>122</v>
      </c>
      <c r="W7" s="38">
        <v>0.11</v>
      </c>
      <c r="X7" s="38">
        <v>1109.0899999999999</v>
      </c>
      <c r="Y7" s="38">
        <v>100.06</v>
      </c>
      <c r="Z7" s="38">
        <v>99.77</v>
      </c>
      <c r="AA7" s="38">
        <v>100</v>
      </c>
      <c r="AB7" s="38">
        <v>134.94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0.04</v>
      </c>
      <c r="BK7" s="38">
        <v>1700.42</v>
      </c>
      <c r="BL7" s="38">
        <v>1491.92</v>
      </c>
      <c r="BM7" s="38">
        <v>1756.26</v>
      </c>
      <c r="BN7" s="38">
        <v>1864.29</v>
      </c>
      <c r="BO7" s="38">
        <v>1867.86</v>
      </c>
      <c r="BP7" s="38">
        <v>1042.3399999999999</v>
      </c>
      <c r="BQ7" s="38">
        <v>39.51</v>
      </c>
      <c r="BR7" s="38">
        <v>23.59</v>
      </c>
      <c r="BS7" s="38">
        <v>23.18</v>
      </c>
      <c r="BT7" s="38">
        <v>34.130000000000003</v>
      </c>
      <c r="BU7" s="38">
        <v>25.95</v>
      </c>
      <c r="BV7" s="38">
        <v>34.51</v>
      </c>
      <c r="BW7" s="38">
        <v>46.77</v>
      </c>
      <c r="BX7" s="38">
        <v>45.78</v>
      </c>
      <c r="BY7" s="38">
        <v>51.32</v>
      </c>
      <c r="BZ7" s="38">
        <v>46.93</v>
      </c>
      <c r="CA7" s="38">
        <v>42.6</v>
      </c>
      <c r="CB7" s="38">
        <v>615.49</v>
      </c>
      <c r="CC7" s="38">
        <v>1032.93</v>
      </c>
      <c r="CD7" s="38">
        <v>1068.3399999999999</v>
      </c>
      <c r="CE7" s="38">
        <v>736.78</v>
      </c>
      <c r="CF7" s="38">
        <v>1017.7</v>
      </c>
      <c r="CG7" s="38">
        <v>476.11</v>
      </c>
      <c r="CH7" s="38">
        <v>348.75</v>
      </c>
      <c r="CI7" s="38">
        <v>367.7</v>
      </c>
      <c r="CJ7" s="38">
        <v>329.91</v>
      </c>
      <c r="CK7" s="38">
        <v>346.96</v>
      </c>
      <c r="CL7" s="38">
        <v>410.22</v>
      </c>
      <c r="CM7" s="38">
        <v>12.01</v>
      </c>
      <c r="CN7" s="38">
        <v>12.01</v>
      </c>
      <c r="CO7" s="38">
        <v>11.81</v>
      </c>
      <c r="CP7" s="38">
        <v>11.81</v>
      </c>
      <c r="CQ7" s="38">
        <v>12.01</v>
      </c>
      <c r="CR7" s="38">
        <v>29.4</v>
      </c>
      <c r="CS7" s="38">
        <v>29.8</v>
      </c>
      <c r="CT7" s="38">
        <v>29.43</v>
      </c>
      <c r="CU7" s="38">
        <v>26.7</v>
      </c>
      <c r="CV7" s="38">
        <v>29.12</v>
      </c>
      <c r="CW7" s="38">
        <v>32.979999999999997</v>
      </c>
      <c r="CX7" s="38">
        <v>100</v>
      </c>
      <c r="CY7" s="38">
        <v>100</v>
      </c>
      <c r="CZ7" s="38">
        <v>100</v>
      </c>
      <c r="DA7" s="38">
        <v>100</v>
      </c>
      <c r="DB7" s="38">
        <v>100</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2022-01-27T13:28:10Z</cp:lastPrinted>
  <dcterms:created xsi:type="dcterms:W3CDTF">2021-12-03T08:05:10Z</dcterms:created>
  <dcterms:modified xsi:type="dcterms:W3CDTF">2022-01-27T13:29:02Z</dcterms:modified>
  <cp:category/>
</cp:coreProperties>
</file>