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z16es005\水道部共有フォルダ\01 水道総務課\06.照会・回答\市内部　照会　回答\財政課\R03\0107（1.25〆）公営企業に係る「経営比較分析表」の公表について\3修正依頼\"/>
    </mc:Choice>
  </mc:AlternateContent>
  <workbookProtection workbookAlgorithmName="SHA-512" workbookHashValue="NesdXYaaPJXEjIzeJRy0a/XloRzHBWVX3T/NxNn5ru+dc9lCZVMwuvtzCO6TbY6WxmvOh1x8Ts8kuflnthMIQA==" workbookSaltValue="8+RgeTF951waXFJzKOhK8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<sst xmlns="http://schemas.openxmlformats.org/spreadsheetml/2006/main" count="231" uniqueCount="116">
  <si>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</si>
  <si>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</si>
  <si>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</si>
  <si>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</si>
  <si>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</si>
  <si>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</si>
  <si>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</si>
  <si>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</si>
  <si>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</si>
  <si>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</si>
  <si>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</si>
  <si>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</si>
  <si>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</si>
  <si>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</si>
  <si>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</si>
  <si>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</si>
  <si>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</si>
  <si>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</si>
  <si>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</si>
  <si>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</si>
  <si>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</si>
  <si>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</si>
  <si>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</si>
  <si>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</si>
  <si>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</si>
  <si>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</si>
  <si>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</si>
  <si>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</si>
  <si>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</si>
  <si>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</si>
  <si>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</si>
  <si>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</si>
  <si>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</si>
  <si>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</si>
  <si>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</si>
  <si>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</si>
  <si>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</si>
  <si>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</si>
  <si>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</si>
  <si>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</si>
  <si>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</si>
  <si>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</si>
  <si>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</si>
  <si>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</si>
  <si>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</si>
  <si>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</si>
  <si>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</si>
  <si>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</si>
  <si>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</si>
  <si>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</si>
  <si>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</si>
  <si>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</si>
  <si>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</si>
  <si>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</si>
  <si>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</si>
  <si>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</si>
  <si>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</si>
  <si>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</si>
  <si>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</si>
  <si>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</si>
  <si>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</si>
  <si>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</si>
  <si>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</si>
  <si>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</si>
  <si>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</si>
  <si>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</si>
  <si>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</si>
  <si>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</si>
  <si>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</si>
  <si>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</si>
  <si>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</si>
  <si>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</si>
  <si>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</si>
  <si>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</si>
  <si>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</si>
  <si>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</si>
  <si>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</si>
  <si>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</si>
  <si>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</si>
  <si>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</si>
  <si>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</si>
  <si>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</si>
  <si>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</si>
  <si>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</si>
  <si>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</si>
  <si>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</si>
  <si>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</si>
  <si>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</si>
  <si>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</si>
  <si>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</si>
  <si>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</si>
  <si>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</si>
  <si>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</si>
  <si>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</si>
  <si>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</si>
  <si>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</si>
  <si>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</si>
  <si>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</si>
  <si>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</si>
  <si>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</si>
  <si>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</si>
  <si>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</si>
  <si>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</si>
  <si>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</si>
  <si>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</si>
  <si>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</si>
  <si>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</si>
  <si>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</si>
  <si>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</si>
  <si>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</si>
  <si>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</si>
  <si>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</si>
  <si>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</si>
  <si>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使用料収入で汚水処理費用をどの程度賄えているかを示す⑤経費回収率は、約50％程度と依然として類似団体平均より低く、使用料収入だけでは維持管理経費を賄うことができいないことを示している。本市の下水道普及率は６割程度で、未普及解消の段階にあり、事業として採算性が低く経営を維持できない状況にあるため、不足分については、総務省の地方公営企業繰出基準に基づく基準を超えて一般会計より繰り出しを受けている。そのため、今後も下水道の普及及び水洗化を促進するとともに、経営状況を鑑みて使用料改定を検討していく必要がある。④企業債残高対事業規模比率が高い理由は、事業費から控除財源を除いた満額に企業債を充てているためである。
　また、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⑥施設利用率が平均値を下回っているのは、普及率がまだ低いため、施設の処理能力に対する流入水量が少ないことが要因であ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
※沼津市においては、特定環境保全公共下水道、公共下水道、漁業集落排水は個別に管理しておらず、同一の会計で管理している為、沼津市下水道の分析は、最大規模である公共下水道のシートを見ていただけると理解していただきやすいです。</t>
    <rPh sb="4" eb="6">
      <t>シュウニュウ</t>
    </rPh>
    <rPh sb="7" eb="9">
      <t>オスイ</t>
    </rPh>
    <rPh sb="9" eb="11">
      <t>ショリ</t>
    </rPh>
    <rPh sb="11" eb="13">
      <t>ヒヨウ</t>
    </rPh>
    <rPh sb="39" eb="41">
      <t>テイド</t>
    </rPh>
    <rPh sb="42" eb="44">
      <t>イゼン</t>
    </rPh>
    <rPh sb="47" eb="49">
      <t>ルイジ</t>
    </rPh>
    <rPh sb="49" eb="51">
      <t>ダンタイ</t>
    </rPh>
    <rPh sb="51" eb="53">
      <t>ヘイキン</t>
    </rPh>
    <rPh sb="55" eb="56">
      <t>ヒク</t>
    </rPh>
    <rPh sb="87" eb="88">
      <t>シメ</t>
    </rPh>
    <rPh sb="104" eb="105">
      <t>ワリ</t>
    </rPh>
    <rPh sb="176" eb="178">
      <t>キジュン</t>
    </rPh>
    <rPh sb="179" eb="180">
      <t>コ</t>
    </rPh>
    <rPh sb="204" eb="206">
      <t>コンゴ</t>
    </rPh>
    <rPh sb="207" eb="210">
      <t>ゲスイドウ</t>
    </rPh>
    <rPh sb="211" eb="213">
      <t>フキュウ</t>
    </rPh>
    <rPh sb="213" eb="214">
      <t>オヨ</t>
    </rPh>
    <rPh sb="215" eb="218">
      <t>スイセンカ</t>
    </rPh>
    <rPh sb="219" eb="221">
      <t>ソクシン</t>
    </rPh>
    <rPh sb="228" eb="230">
      <t>ケイエイ</t>
    </rPh>
    <rPh sb="230" eb="232">
      <t>ジョウキョウ</t>
    </rPh>
    <rPh sb="233" eb="234">
      <t>カンガ</t>
    </rPh>
    <rPh sb="236" eb="239">
      <t>シヨウリョウ</t>
    </rPh>
    <rPh sb="239" eb="241">
      <t>カイテイ</t>
    </rPh>
    <rPh sb="242" eb="244">
      <t>ケントウ</t>
    </rPh>
    <rPh sb="248" eb="250">
      <t>ヒツヨウ</t>
    </rPh>
    <rPh sb="255" eb="257">
      <t>キギョウ</t>
    </rPh>
    <rPh sb="257" eb="258">
      <t>サイ</t>
    </rPh>
    <rPh sb="258" eb="260">
      <t>ザンダカ</t>
    </rPh>
    <rPh sb="260" eb="261">
      <t>タイ</t>
    </rPh>
    <rPh sb="261" eb="263">
      <t>ジギョウ</t>
    </rPh>
    <rPh sb="263" eb="265">
      <t>キボ</t>
    </rPh>
    <rPh sb="265" eb="267">
      <t>ヒリツ</t>
    </rPh>
    <rPh sb="268" eb="269">
      <t>タカ</t>
    </rPh>
    <rPh sb="270" eb="272">
      <t>リユウ</t>
    </rPh>
    <rPh sb="274" eb="277">
      <t>ジギョウヒ</t>
    </rPh>
    <rPh sb="279" eb="281">
      <t>コウジョ</t>
    </rPh>
    <rPh sb="281" eb="283">
      <t>ザイゲン</t>
    </rPh>
    <rPh sb="284" eb="285">
      <t>ノゾ</t>
    </rPh>
    <rPh sb="287" eb="289">
      <t>マンガク</t>
    </rPh>
    <rPh sb="290" eb="292">
      <t>キギョウ</t>
    </rPh>
    <rPh sb="292" eb="293">
      <t>サイ</t>
    </rPh>
    <rPh sb="294" eb="295">
      <t>ア</t>
    </rPh>
    <rPh sb="466" eb="468">
      <t>シセツ</t>
    </rPh>
    <rPh sb="468" eb="470">
      <t>リヨウ</t>
    </rPh>
    <rPh sb="470" eb="471">
      <t>リツ</t>
    </rPh>
    <rPh sb="472" eb="475">
      <t>ヘイキンチ</t>
    </rPh>
    <rPh sb="476" eb="478">
      <t>シタマワ</t>
    </rPh>
    <rPh sb="485" eb="487">
      <t>フキュウ</t>
    </rPh>
    <rPh sb="487" eb="488">
      <t>リツ</t>
    </rPh>
    <rPh sb="491" eb="492">
      <t>ヒク</t>
    </rPh>
    <rPh sb="496" eb="498">
      <t>シセツ</t>
    </rPh>
    <rPh sb="499" eb="501">
      <t>ショリ</t>
    </rPh>
    <rPh sb="501" eb="503">
      <t>ノウリョク</t>
    </rPh>
    <rPh sb="504" eb="505">
      <t>タイ</t>
    </rPh>
    <rPh sb="507" eb="509">
      <t>リュウニュウ</t>
    </rPh>
    <rPh sb="509" eb="511">
      <t>スイリョウ</t>
    </rPh>
    <rPh sb="512" eb="513">
      <t>スク</t>
    </rPh>
    <rPh sb="518" eb="520">
      <t>ヨウイン</t>
    </rPh>
    <rPh sb="588" eb="590">
      <t>シュウニュウ</t>
    </rPh>
    <phoneticPr fontId="15"/>
  </si>
  <si>
    <t>　下水道事業は、快適で衛生的な住環境を維持するために必要な都市計画事業である。そのため、普及の促進や施設の長寿命化、更新を計画的に推進していかなければならず、強固な経営基盤の確立が不可欠である。
　このような中、沼津市の下水道事業は、平成31年４月から利用者の皆様に負担増をお願いし、使用料の改定を行った。
　今後もあらゆる経費削減策を講じるほか、水洗化指導を粘り強く行い、下水道利用者を増やしていくほか、適正な受益者負担となるよう、定期的に使用料の見直しの検討など、財源の確保に努めなければならない。</t>
    <rPh sb="19" eb="21">
      <t>イジ</t>
    </rPh>
    <rPh sb="123" eb="124">
      <t>ガツ</t>
    </rPh>
    <phoneticPr fontId="4"/>
  </si>
  <si>
    <t>　①有形固定資産減価償却率を見ると、類似団体平均値を上回っている。これは、処理施設の機械設備が老朽化してきており、更新の必要性が高まっているためである。しかし、沼津市の下水道普及率は令和２年度末現在、61.4％で、普及促進の段階にある。そのため、現状では②管渠老朽化率0％が示すように、更新しなければならない管渠は存在しないが、将来的には耐用年数を経過する管渠も出てくる。普及の促進とともに長寿命化対策も行わなければならず、効率とバランスを考えた整備、維持管理をしていかなければならない。</t>
    <rPh sb="37" eb="39">
      <t>ショリ</t>
    </rPh>
    <rPh sb="39" eb="41">
      <t>シセツ</t>
    </rPh>
    <rPh sb="42" eb="44">
      <t>キカイ</t>
    </rPh>
    <rPh sb="44" eb="46">
      <t>セツビ</t>
    </rPh>
    <rPh sb="47" eb="50">
      <t>ロウキュウカ</t>
    </rPh>
    <rPh sb="57" eb="59">
      <t>コウシン</t>
    </rPh>
    <rPh sb="60" eb="63">
      <t>ヒツヨウセイ</t>
    </rPh>
    <rPh sb="64" eb="65">
      <t>タカ</t>
    </rPh>
    <rPh sb="91" eb="93">
      <t>レイワ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</si>
</sst>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6-4D8F-84E8-F086A72CA3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2616-4D8F-84E8-F086A72CA3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22.24</c:v>
                </c:pt>
                <c:pt idx="1">
                  <c:v>22.05</c:v>
                </c:pt>
                <c:pt idx="2">
                  <c:v>21.82</c:v>
                </c:pt>
                <c:pt idx="3">
                  <c:v>22.12</c:v>
                </c:pt>
                <c:pt idx="4">
                  <c:v>20.83</c:v>
                </c:pt>
              </c:numCache>
            </c:numRef>
          </c:val>
          <c:extLst>
            <c:ext xmlns:c16="http://schemas.microsoft.com/office/drawing/2014/chart" uri="{C3380CC4-5D6E-409C-BE32-E72D297353CC}">
              <c16:uniqueId val="{00000000-AB45-4160-B90B-001A49B45D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AB45-4160-B90B-001A49B45D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69.91</c:v>
                </c:pt>
                <c:pt idx="1">
                  <c:v>70.88</c:v>
                </c:pt>
                <c:pt idx="2">
                  <c:v>71.39</c:v>
                </c:pt>
                <c:pt idx="3">
                  <c:v>72.010000000000005</c:v>
                </c:pt>
                <c:pt idx="4">
                  <c:v>72.12</c:v>
                </c:pt>
              </c:numCache>
            </c:numRef>
          </c:val>
          <c:extLst>
            <c:ext xmlns:c16="http://schemas.microsoft.com/office/drawing/2014/chart" uri="{C3380CC4-5D6E-409C-BE32-E72D297353CC}">
              <c16:uniqueId val="{00000000-58E6-436A-BCDF-198C611CE6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58E6-436A-BCDF-198C611CE6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030-459E-BE3F-6A5013F094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c:ext xmlns:c16="http://schemas.microsoft.com/office/drawing/2014/chart" uri="{C3380CC4-5D6E-409C-BE32-E72D297353CC}">
              <c16:uniqueId val="{00000001-3030-459E-BE3F-6A5013F094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22.21</c:v>
                </c:pt>
                <c:pt idx="1">
                  <c:v>24.36</c:v>
                </c:pt>
                <c:pt idx="2">
                  <c:v>26.54</c:v>
                </c:pt>
                <c:pt idx="3">
                  <c:v>28.7</c:v>
                </c:pt>
                <c:pt idx="4">
                  <c:v>30.8</c:v>
                </c:pt>
              </c:numCache>
            </c:numRef>
          </c:val>
          <c:extLst>
            <c:ext xmlns:c16="http://schemas.microsoft.com/office/drawing/2014/chart" uri="{C3380CC4-5D6E-409C-BE32-E72D297353CC}">
              <c16:uniqueId val="{00000000-C83F-4A6D-8D52-A1424BB460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c:ext xmlns:c16="http://schemas.microsoft.com/office/drawing/2014/chart" uri="{C3380CC4-5D6E-409C-BE32-E72D297353CC}">
              <c16:uniqueId val="{00000001-C83F-4A6D-8D52-A1424BB460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52-4DFC-8DAE-A0523B84A8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52-4DFC-8DAE-A0523B84A8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01-4617-9C2A-C0BF0D0604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c:ext xmlns:c16="http://schemas.microsoft.com/office/drawing/2014/chart" uri="{C3380CC4-5D6E-409C-BE32-E72D297353CC}">
              <c16:uniqueId val="{00000001-EF01-4617-9C2A-C0BF0D0604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28.28</c:v>
                </c:pt>
                <c:pt idx="1">
                  <c:v>23.56</c:v>
                </c:pt>
                <c:pt idx="2">
                  <c:v>13.65</c:v>
                </c:pt>
                <c:pt idx="3">
                  <c:v>19.71</c:v>
                </c:pt>
                <c:pt idx="4">
                  <c:v>24.37</c:v>
                </c:pt>
              </c:numCache>
            </c:numRef>
          </c:val>
          <c:extLst>
            <c:ext xmlns:c16="http://schemas.microsoft.com/office/drawing/2014/chart" uri="{C3380CC4-5D6E-409C-BE32-E72D297353CC}">
              <c16:uniqueId val="{00000000-0986-4A2C-962A-4054B4AA33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c:ext xmlns:c16="http://schemas.microsoft.com/office/drawing/2014/chart" uri="{C3380CC4-5D6E-409C-BE32-E72D297353CC}">
              <c16:uniqueId val="{00000001-0986-4A2C-962A-4054B4AA33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6013.71</c:v>
                </c:pt>
                <c:pt idx="1">
                  <c:v>4730.7299999999996</c:v>
                </c:pt>
                <c:pt idx="2">
                  <c:v>4557.1899999999996</c:v>
                </c:pt>
                <c:pt idx="3">
                  <c:v>3595.24</c:v>
                </c:pt>
                <c:pt idx="4">
                  <c:v>3539.42</c:v>
                </c:pt>
              </c:numCache>
            </c:numRef>
          </c:val>
          <c:extLst>
            <c:ext xmlns:c16="http://schemas.microsoft.com/office/drawing/2014/chart" uri="{C3380CC4-5D6E-409C-BE32-E72D297353CC}">
              <c16:uniqueId val="{00000000-C10F-4CE5-B1A6-B71146A8BE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C10F-4CE5-B1A6-B71146A8BE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41.08</c:v>
                </c:pt>
                <c:pt idx="1">
                  <c:v>40.51</c:v>
                </c:pt>
                <c:pt idx="2">
                  <c:v>40.68</c:v>
                </c:pt>
                <c:pt idx="3">
                  <c:v>49.29</c:v>
                </c:pt>
                <c:pt idx="4">
                  <c:v>47.47</c:v>
                </c:pt>
              </c:numCache>
            </c:numRef>
          </c:val>
          <c:extLst>
            <c:ext xmlns:c16="http://schemas.microsoft.com/office/drawing/2014/chart" uri="{C3380CC4-5D6E-409C-BE32-E72D297353CC}">
              <c16:uniqueId val="{00000000-A8EE-4F4A-A4F7-C9F746531B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A8EE-4F4A-A4F7-C9F746531B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258.17</c:v>
                </c:pt>
                <c:pt idx="1">
                  <c:v>262.44</c:v>
                </c:pt>
                <c:pt idx="2">
                  <c:v>262.08</c:v>
                </c:pt>
                <c:pt idx="3">
                  <c:v>267.08999999999997</c:v>
                </c:pt>
                <c:pt idx="4">
                  <c:v>281.91000000000003</c:v>
                </c:pt>
              </c:numCache>
            </c:numRef>
          </c:val>
          <c:extLst>
            <c:ext xmlns:c16="http://schemas.microsoft.com/office/drawing/2014/chart" uri="{C3380CC4-5D6E-409C-BE32-E72D297353CC}">
              <c16:uniqueId val="{00000000-57EB-45F7-B4E4-1D4D6A9455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57EB-45F7-B4E4-1D4D6A9455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45" zoomScale="115" zoomScaleNormal="115" workbookViewId="0">
      <selection activeCell="BD58" sqref="BD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沼津市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D1</v>
      </c>
      <c r="X8" s="78"/>
      <c r="Y8" s="78"/>
      <c r="Z8" s="78"/>
      <c r="AA8" s="78"/>
      <c r="AB8" s="78"/>
      <c r="AC8" s="78"/>
      <c r="AD8" s="79" t="str">
        <f>データ!$M$6</f>
        <v>非設置</v>
      </c>
      <c r="AE8" s="79"/>
      <c r="AF8" s="79"/>
      <c r="AG8" s="79"/>
      <c r="AH8" s="79"/>
      <c r="AI8" s="79"/>
      <c r="AJ8" s="79"/>
      <c r="AK8" s="3"/>
      <c r="AL8" s="75">
        <f>データ!S6</f>
        <v>193375</v>
      </c>
      <c r="AM8" s="75"/>
      <c r="AN8" s="75"/>
      <c r="AO8" s="75"/>
      <c r="AP8" s="75"/>
      <c r="AQ8" s="75"/>
      <c r="AR8" s="75"/>
      <c r="AS8" s="75"/>
      <c r="AT8" s="74">
        <f>データ!T6</f>
        <v>186.96</v>
      </c>
      <c r="AU8" s="74"/>
      <c r="AV8" s="74"/>
      <c r="AW8" s="74"/>
      <c r="AX8" s="74"/>
      <c r="AY8" s="74"/>
      <c r="AZ8" s="74"/>
      <c r="BA8" s="74"/>
      <c r="BB8" s="74">
        <f>データ!U6</f>
        <v>1034.31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44.18</v>
      </c>
      <c r="J10" s="74"/>
      <c r="K10" s="74"/>
      <c r="L10" s="74"/>
      <c r="M10" s="74"/>
      <c r="N10" s="74"/>
      <c r="O10" s="74"/>
      <c r="P10" s="74">
        <f>データ!P6</f>
        <v>4.58</v>
      </c>
      <c r="Q10" s="74"/>
      <c r="R10" s="74"/>
      <c r="S10" s="74"/>
      <c r="T10" s="74"/>
      <c r="U10" s="74"/>
      <c r="V10" s="74"/>
      <c r="W10" s="74">
        <f>データ!Q6</f>
        <v>83.37</v>
      </c>
      <c r="X10" s="74"/>
      <c r="Y10" s="74"/>
      <c r="Z10" s="74"/>
      <c r="AA10" s="74"/>
      <c r="AB10" s="74"/>
      <c r="AC10" s="74"/>
      <c r="AD10" s="75">
        <f>データ!R6</f>
        <v>2600</v>
      </c>
      <c r="AE10" s="75"/>
      <c r="AF10" s="75"/>
      <c r="AG10" s="75"/>
      <c r="AH10" s="75"/>
      <c r="AI10" s="75"/>
      <c r="AJ10" s="75"/>
      <c r="AK10" s="2"/>
      <c r="AL10" s="75">
        <f>データ!V6</f>
        <v>9018</v>
      </c>
      <c r="AM10" s="75"/>
      <c r="AN10" s="75"/>
      <c r="AO10" s="75"/>
      <c r="AP10" s="75"/>
      <c r="AQ10" s="75"/>
      <c r="AR10" s="75"/>
      <c r="AS10" s="75"/>
      <c r="AT10" s="74">
        <f>データ!W6</f>
        <v>3.51</v>
      </c>
      <c r="AU10" s="74"/>
      <c r="AV10" s="74"/>
      <c r="AW10" s="74"/>
      <c r="AX10" s="74"/>
      <c r="AY10" s="74"/>
      <c r="AZ10" s="74"/>
      <c r="BA10" s="74"/>
      <c r="BB10" s="74">
        <f>データ!X6</f>
        <v>2569.23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PiBIxRMO+VL5TmMPSpN7kHA+KBqunagbWP5xPqeleeth6oMu3jKPC0sszkeIDlPhFKR9WrAaXU+QIA/JWemLuQ==" saltValue="JTzx70B7j+90DlSq6/mp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222038</v>
      </c>
      <c r="D6" s="33">
        <f t="shared" si="3"/>
        <v>46</v>
      </c>
      <c r="E6" s="33">
        <f t="shared" si="3"/>
        <v>17</v>
      </c>
      <c r="F6" s="33">
        <f t="shared" si="3"/>
        <v>4</v>
      </c>
      <c r="G6" s="33">
        <f t="shared" si="3"/>
        <v>0</v>
      </c>
      <c r="H6" s="33" t="str">
        <f t="shared" si="3"/>
        <v>静岡県　沼津市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44.18</v>
      </c>
      <c r="P6" s="34">
        <f t="shared" si="3"/>
        <v>4.58</v>
      </c>
      <c r="Q6" s="34">
        <f t="shared" si="3"/>
        <v>83.37</v>
      </c>
      <c r="R6" s="34">
        <f t="shared" si="3"/>
        <v>2600</v>
      </c>
      <c r="S6" s="34">
        <f t="shared" si="3"/>
        <v>193375</v>
      </c>
      <c r="T6" s="34">
        <f t="shared" si="3"/>
        <v>186.96</v>
      </c>
      <c r="U6" s="34">
        <f t="shared" si="3"/>
        <v>1034.31</v>
      </c>
      <c r="V6" s="34">
        <f t="shared" si="3"/>
        <v>9018</v>
      </c>
      <c r="W6" s="34">
        <f t="shared" si="3"/>
        <v>3.51</v>
      </c>
      <c r="X6" s="34">
        <f t="shared" si="3"/>
        <v>2569.23</v>
      </c>
      <c r="Y6" s="35">
        <f>IF(Y7="",NA(),Y7)</f>
        <v>100</v>
      </c>
      <c r="Z6" s="35">
        <f t="shared" ref="Z6:AH6" si="4">IF(Z7="",NA(),Z7)</f>
        <v>100</v>
      </c>
      <c r="AA6" s="35">
        <f t="shared" si="4"/>
        <v>100</v>
      </c>
      <c r="AB6" s="35">
        <f t="shared" si="4"/>
        <v>100</v>
      </c>
      <c r="AC6" s="35">
        <f t="shared" si="4"/>
        <v>100</v>
      </c>
      <c r="AD6" s="35">
        <f t="shared" si="4"/>
        <v>101.17</v>
      </c>
      <c r="AE6" s="35">
        <f t="shared" si="4"/>
        <v>103.61</v>
      </c>
      <c r="AF6" s="35">
        <f t="shared" si="4"/>
        <v>102.95</v>
      </c>
      <c r="AG6" s="35">
        <f t="shared" si="4"/>
        <v>103.34</v>
      </c>
      <c r="AH6" s="35">
        <f t="shared" si="4"/>
        <v>102.7</v>
      </c>
      <c r="AI6" s="34" t="str">
        <f>IF(AI7="","",IF(AI7="-","【-】","【"&amp;SUBSTITUTE(TEXT(AI7,"#,##0.00"),"-","△")&amp;"】"))</f>
        <v>【104.83】</v>
      </c>
      <c r="AJ6" s="34">
        <f>IF(AJ7="",NA(),AJ7)</f>
        <v>0</v>
      </c>
      <c r="AK6" s="34">
        <f t="shared" ref="AK6:AS6" si="5">IF(AK7="",NA(),AK7)</f>
        <v>0</v>
      </c>
      <c r="AL6" s="34">
        <f t="shared" si="5"/>
        <v>0</v>
      </c>
      <c r="AM6" s="34">
        <f t="shared" si="5"/>
        <v>0</v>
      </c>
      <c r="AN6" s="34">
        <f t="shared" si="5"/>
        <v>0</v>
      </c>
      <c r="AO6" s="35">
        <f t="shared" si="5"/>
        <v>68.930000000000007</v>
      </c>
      <c r="AP6" s="35">
        <f t="shared" si="5"/>
        <v>80.63</v>
      </c>
      <c r="AQ6" s="35">
        <f t="shared" si="5"/>
        <v>27.02</v>
      </c>
      <c r="AR6" s="35">
        <f t="shared" si="5"/>
        <v>29.74</v>
      </c>
      <c r="AS6" s="35">
        <f t="shared" si="5"/>
        <v>48.2</v>
      </c>
      <c r="AT6" s="34" t="str">
        <f>IF(AT7="","",IF(AT7="-","【-】","【"&amp;SUBSTITUTE(TEXT(AT7,"#,##0.00"),"-","△")&amp;"】"))</f>
        <v>【61.55】</v>
      </c>
      <c r="AU6" s="35">
        <f>IF(AU7="",NA(),AU7)</f>
        <v>28.28</v>
      </c>
      <c r="AV6" s="35">
        <f t="shared" ref="AV6:BD6" si="6">IF(AV7="",NA(),AV7)</f>
        <v>23.56</v>
      </c>
      <c r="AW6" s="35">
        <f t="shared" si="6"/>
        <v>13.65</v>
      </c>
      <c r="AX6" s="35">
        <f t="shared" si="6"/>
        <v>19.71</v>
      </c>
      <c r="AY6" s="35">
        <f t="shared" si="6"/>
        <v>24.37</v>
      </c>
      <c r="AZ6" s="35">
        <f t="shared" si="6"/>
        <v>70.42</v>
      </c>
      <c r="BA6" s="35">
        <f t="shared" si="6"/>
        <v>70.92</v>
      </c>
      <c r="BB6" s="35">
        <f t="shared" si="6"/>
        <v>60.67</v>
      </c>
      <c r="BC6" s="35">
        <f t="shared" si="6"/>
        <v>53.44</v>
      </c>
      <c r="BD6" s="35">
        <f t="shared" si="6"/>
        <v>46.85</v>
      </c>
      <c r="BE6" s="34" t="str">
        <f>IF(BE7="","",IF(BE7="-","【-】","【"&amp;SUBSTITUTE(TEXT(BE7,"#,##0.00"),"-","△")&amp;"】"))</f>
        <v>【45.34】</v>
      </c>
      <c r="BF6" s="35">
        <f>IF(BF7="",NA(),BF7)</f>
        <v>6013.71</v>
      </c>
      <c r="BG6" s="35">
        <f t="shared" ref="BG6:BO6" si="7">IF(BG7="",NA(),BG7)</f>
        <v>4730.7299999999996</v>
      </c>
      <c r="BH6" s="35">
        <f t="shared" si="7"/>
        <v>4557.1899999999996</v>
      </c>
      <c r="BI6" s="35">
        <f t="shared" si="7"/>
        <v>3595.24</v>
      </c>
      <c r="BJ6" s="35">
        <f t="shared" si="7"/>
        <v>3539.42</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41.08</v>
      </c>
      <c r="BR6" s="35">
        <f t="shared" ref="BR6:BZ6" si="8">IF(BR7="",NA(),BR7)</f>
        <v>40.51</v>
      </c>
      <c r="BS6" s="35">
        <f t="shared" si="8"/>
        <v>40.68</v>
      </c>
      <c r="BT6" s="35">
        <f t="shared" si="8"/>
        <v>49.29</v>
      </c>
      <c r="BU6" s="35">
        <f t="shared" si="8"/>
        <v>47.47</v>
      </c>
      <c r="BV6" s="35">
        <f t="shared" si="8"/>
        <v>83.3</v>
      </c>
      <c r="BW6" s="35">
        <f t="shared" si="8"/>
        <v>88.16</v>
      </c>
      <c r="BX6" s="35">
        <f t="shared" si="8"/>
        <v>87.03</v>
      </c>
      <c r="BY6" s="35">
        <f t="shared" si="8"/>
        <v>84.3</v>
      </c>
      <c r="BZ6" s="35">
        <f t="shared" si="8"/>
        <v>82.88</v>
      </c>
      <c r="CA6" s="34" t="str">
        <f>IF(CA7="","",IF(CA7="-","【-】","【"&amp;SUBSTITUTE(TEXT(CA7,"#,##0.00"),"-","△")&amp;"】"))</f>
        <v>【75.29】</v>
      </c>
      <c r="CB6" s="35">
        <f>IF(CB7="",NA(),CB7)</f>
        <v>258.17</v>
      </c>
      <c r="CC6" s="35">
        <f t="shared" ref="CC6:CK6" si="9">IF(CC7="",NA(),CC7)</f>
        <v>262.44</v>
      </c>
      <c r="CD6" s="35">
        <f t="shared" si="9"/>
        <v>262.08</v>
      </c>
      <c r="CE6" s="35">
        <f t="shared" si="9"/>
        <v>267.08999999999997</v>
      </c>
      <c r="CF6" s="35">
        <f t="shared" si="9"/>
        <v>281.91000000000003</v>
      </c>
      <c r="CG6" s="35">
        <f t="shared" si="9"/>
        <v>184.56</v>
      </c>
      <c r="CH6" s="35">
        <f t="shared" si="9"/>
        <v>173.89</v>
      </c>
      <c r="CI6" s="35">
        <f t="shared" si="9"/>
        <v>177.02</v>
      </c>
      <c r="CJ6" s="35">
        <f t="shared" si="9"/>
        <v>185.47</v>
      </c>
      <c r="CK6" s="35">
        <f t="shared" si="9"/>
        <v>187.76</v>
      </c>
      <c r="CL6" s="34" t="str">
        <f>IF(CL7="","",IF(CL7="-","【-】","【"&amp;SUBSTITUTE(TEXT(CL7,"#,##0.00"),"-","△")&amp;"】"))</f>
        <v>【215.41】</v>
      </c>
      <c r="CM6" s="35">
        <f>IF(CM7="",NA(),CM7)</f>
        <v>22.24</v>
      </c>
      <c r="CN6" s="35">
        <f t="shared" ref="CN6:CV6" si="10">IF(CN7="",NA(),CN7)</f>
        <v>22.05</v>
      </c>
      <c r="CO6" s="35">
        <f t="shared" si="10"/>
        <v>21.82</v>
      </c>
      <c r="CP6" s="35">
        <f t="shared" si="10"/>
        <v>22.12</v>
      </c>
      <c r="CQ6" s="35">
        <f t="shared" si="10"/>
        <v>20.83</v>
      </c>
      <c r="CR6" s="35">
        <f t="shared" si="10"/>
        <v>43.18</v>
      </c>
      <c r="CS6" s="35">
        <f t="shared" si="10"/>
        <v>42.38</v>
      </c>
      <c r="CT6" s="35">
        <f t="shared" si="10"/>
        <v>46.17</v>
      </c>
      <c r="CU6" s="35">
        <f t="shared" si="10"/>
        <v>45.68</v>
      </c>
      <c r="CV6" s="35">
        <f t="shared" si="10"/>
        <v>45.87</v>
      </c>
      <c r="CW6" s="34" t="str">
        <f>IF(CW7="","",IF(CW7="-","【-】","【"&amp;SUBSTITUTE(TEXT(CW7,"#,##0.00"),"-","△")&amp;"】"))</f>
        <v>【42.90】</v>
      </c>
      <c r="CX6" s="35">
        <f>IF(CX7="",NA(),CX7)</f>
        <v>69.91</v>
      </c>
      <c r="CY6" s="35">
        <f t="shared" ref="CY6:DG6" si="11">IF(CY7="",NA(),CY7)</f>
        <v>70.88</v>
      </c>
      <c r="CZ6" s="35">
        <f t="shared" si="11"/>
        <v>71.39</v>
      </c>
      <c r="DA6" s="35">
        <f t="shared" si="11"/>
        <v>72.010000000000005</v>
      </c>
      <c r="DB6" s="35">
        <f t="shared" si="11"/>
        <v>72.12</v>
      </c>
      <c r="DC6" s="35">
        <f t="shared" si="11"/>
        <v>86.43</v>
      </c>
      <c r="DD6" s="35">
        <f t="shared" si="11"/>
        <v>87.01</v>
      </c>
      <c r="DE6" s="35">
        <f t="shared" si="11"/>
        <v>87.84</v>
      </c>
      <c r="DF6" s="35">
        <f t="shared" si="11"/>
        <v>87.96</v>
      </c>
      <c r="DG6" s="35">
        <f t="shared" si="11"/>
        <v>87.65</v>
      </c>
      <c r="DH6" s="34" t="str">
        <f>IF(DH7="","",IF(DH7="-","【-】","【"&amp;SUBSTITUTE(TEXT(DH7,"#,##0.00"),"-","△")&amp;"】"))</f>
        <v>【84.75】</v>
      </c>
      <c r="DI6" s="35">
        <f>IF(DI7="",NA(),DI7)</f>
        <v>22.21</v>
      </c>
      <c r="DJ6" s="35">
        <f t="shared" ref="DJ6:DR6" si="12">IF(DJ7="",NA(),DJ7)</f>
        <v>24.36</v>
      </c>
      <c r="DK6" s="35">
        <f t="shared" si="12"/>
        <v>26.54</v>
      </c>
      <c r="DL6" s="35">
        <f t="shared" si="12"/>
        <v>28.7</v>
      </c>
      <c r="DM6" s="35">
        <f t="shared" si="12"/>
        <v>30.8</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222038</v>
      </c>
      <c r="D7" s="37">
        <v>46</v>
      </c>
      <c r="E7" s="37">
        <v>17</v>
      </c>
      <c r="F7" s="37">
        <v>4</v>
      </c>
      <c r="G7" s="37">
        <v>0</v>
      </c>
      <c r="H7" s="37" t="s">
        <v>96</v>
      </c>
      <c r="I7" s="37" t="s">
        <v>97</v>
      </c>
      <c r="J7" s="37" t="s">
        <v>98</v>
      </c>
      <c r="K7" s="37" t="s">
        <v>99</v>
      </c>
      <c r="L7" s="37" t="s">
        <v>100</v>
      </c>
      <c r="M7" s="37" t="s">
        <v>101</v>
      </c>
      <c r="N7" s="38" t="s">
        <v>102</v>
      </c>
      <c r="O7" s="38">
        <v>44.18</v>
      </c>
      <c r="P7" s="38">
        <v>4.58</v>
      </c>
      <c r="Q7" s="38">
        <v>83.37</v>
      </c>
      <c r="R7" s="38">
        <v>2600</v>
      </c>
      <c r="S7" s="38">
        <v>193375</v>
      </c>
      <c r="T7" s="38">
        <v>186.96</v>
      </c>
      <c r="U7" s="38">
        <v>1034.31</v>
      </c>
      <c r="V7" s="38">
        <v>9018</v>
      </c>
      <c r="W7" s="38">
        <v>3.51</v>
      </c>
      <c r="X7" s="38">
        <v>2569.23</v>
      </c>
      <c r="Y7" s="38">
        <v>100</v>
      </c>
      <c r="Z7" s="38">
        <v>100</v>
      </c>
      <c r="AA7" s="38">
        <v>100</v>
      </c>
      <c r="AB7" s="38">
        <v>100</v>
      </c>
      <c r="AC7" s="38">
        <v>100</v>
      </c>
      <c r="AD7" s="38">
        <v>101.17</v>
      </c>
      <c r="AE7" s="38">
        <v>103.61</v>
      </c>
      <c r="AF7" s="38">
        <v>102.95</v>
      </c>
      <c r="AG7" s="38">
        <v>103.34</v>
      </c>
      <c r="AH7" s="38">
        <v>102.7</v>
      </c>
      <c r="AI7" s="38">
        <v>104.83</v>
      </c>
      <c r="AJ7" s="38">
        <v>0</v>
      </c>
      <c r="AK7" s="38">
        <v>0</v>
      </c>
      <c r="AL7" s="38">
        <v>0</v>
      </c>
      <c r="AM7" s="38">
        <v>0</v>
      </c>
      <c r="AN7" s="38">
        <v>0</v>
      </c>
      <c r="AO7" s="38">
        <v>68.930000000000007</v>
      </c>
      <c r="AP7" s="38">
        <v>80.63</v>
      </c>
      <c r="AQ7" s="38">
        <v>27.02</v>
      </c>
      <c r="AR7" s="38">
        <v>29.74</v>
      </c>
      <c r="AS7" s="38">
        <v>48.2</v>
      </c>
      <c r="AT7" s="38">
        <v>61.55</v>
      </c>
      <c r="AU7" s="38">
        <v>28.28</v>
      </c>
      <c r="AV7" s="38">
        <v>23.56</v>
      </c>
      <c r="AW7" s="38">
        <v>13.65</v>
      </c>
      <c r="AX7" s="38">
        <v>19.71</v>
      </c>
      <c r="AY7" s="38">
        <v>24.37</v>
      </c>
      <c r="AZ7" s="38">
        <v>70.42</v>
      </c>
      <c r="BA7" s="38">
        <v>70.92</v>
      </c>
      <c r="BB7" s="38">
        <v>60.67</v>
      </c>
      <c r="BC7" s="38">
        <v>53.44</v>
      </c>
      <c r="BD7" s="38">
        <v>46.85</v>
      </c>
      <c r="BE7" s="38">
        <v>45.34</v>
      </c>
      <c r="BF7" s="38">
        <v>6013.71</v>
      </c>
      <c r="BG7" s="38">
        <v>4730.7299999999996</v>
      </c>
      <c r="BH7" s="38">
        <v>4557.1899999999996</v>
      </c>
      <c r="BI7" s="38">
        <v>3595.24</v>
      </c>
      <c r="BJ7" s="38">
        <v>3539.42</v>
      </c>
      <c r="BK7" s="38">
        <v>1467.94</v>
      </c>
      <c r="BL7" s="38">
        <v>1144.94</v>
      </c>
      <c r="BM7" s="38">
        <v>1252.71</v>
      </c>
      <c r="BN7" s="38">
        <v>1267.3900000000001</v>
      </c>
      <c r="BO7" s="38">
        <v>1268.6300000000001</v>
      </c>
      <c r="BP7" s="38">
        <v>1260.21</v>
      </c>
      <c r="BQ7" s="38">
        <v>41.08</v>
      </c>
      <c r="BR7" s="38">
        <v>40.51</v>
      </c>
      <c r="BS7" s="38">
        <v>40.68</v>
      </c>
      <c r="BT7" s="38">
        <v>49.29</v>
      </c>
      <c r="BU7" s="38">
        <v>47.47</v>
      </c>
      <c r="BV7" s="38">
        <v>83.3</v>
      </c>
      <c r="BW7" s="38">
        <v>88.16</v>
      </c>
      <c r="BX7" s="38">
        <v>87.03</v>
      </c>
      <c r="BY7" s="38">
        <v>84.3</v>
      </c>
      <c r="BZ7" s="38">
        <v>82.88</v>
      </c>
      <c r="CA7" s="38">
        <v>75.290000000000006</v>
      </c>
      <c r="CB7" s="38">
        <v>258.17</v>
      </c>
      <c r="CC7" s="38">
        <v>262.44</v>
      </c>
      <c r="CD7" s="38">
        <v>262.08</v>
      </c>
      <c r="CE7" s="38">
        <v>267.08999999999997</v>
      </c>
      <c r="CF7" s="38">
        <v>281.91000000000003</v>
      </c>
      <c r="CG7" s="38">
        <v>184.56</v>
      </c>
      <c r="CH7" s="38">
        <v>173.89</v>
      </c>
      <c r="CI7" s="38">
        <v>177.02</v>
      </c>
      <c r="CJ7" s="38">
        <v>185.47</v>
      </c>
      <c r="CK7" s="38">
        <v>187.76</v>
      </c>
      <c r="CL7" s="38">
        <v>215.41</v>
      </c>
      <c r="CM7" s="38">
        <v>22.24</v>
      </c>
      <c r="CN7" s="38">
        <v>22.05</v>
      </c>
      <c r="CO7" s="38">
        <v>21.82</v>
      </c>
      <c r="CP7" s="38">
        <v>22.12</v>
      </c>
      <c r="CQ7" s="38">
        <v>20.83</v>
      </c>
      <c r="CR7" s="38">
        <v>43.18</v>
      </c>
      <c r="CS7" s="38">
        <v>42.38</v>
      </c>
      <c r="CT7" s="38">
        <v>46.17</v>
      </c>
      <c r="CU7" s="38">
        <v>45.68</v>
      </c>
      <c r="CV7" s="38">
        <v>45.87</v>
      </c>
      <c r="CW7" s="38">
        <v>42.9</v>
      </c>
      <c r="CX7" s="38">
        <v>69.91</v>
      </c>
      <c r="CY7" s="38">
        <v>70.88</v>
      </c>
      <c r="CZ7" s="38">
        <v>71.39</v>
      </c>
      <c r="DA7" s="38">
        <v>72.010000000000005</v>
      </c>
      <c r="DB7" s="38">
        <v>72.12</v>
      </c>
      <c r="DC7" s="38">
        <v>86.43</v>
      </c>
      <c r="DD7" s="38">
        <v>87.01</v>
      </c>
      <c r="DE7" s="38">
        <v>87.84</v>
      </c>
      <c r="DF7" s="38">
        <v>87.96</v>
      </c>
      <c r="DG7" s="38">
        <v>87.65</v>
      </c>
      <c r="DH7" s="38">
        <v>84.75</v>
      </c>
      <c r="DI7" s="38">
        <v>22.21</v>
      </c>
      <c r="DJ7" s="38">
        <v>24.36</v>
      </c>
      <c r="DK7" s="38">
        <v>26.54</v>
      </c>
      <c r="DL7" s="38">
        <v>28.7</v>
      </c>
      <c r="DM7" s="38">
        <v>30.8</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0.04</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2022-02-09T06:18:03Z</cp:lastPrinted>
  <dcterms:created xsi:type="dcterms:W3CDTF">2021-12-03T07:24:45Z</dcterms:created>
  <dcterms:modified xsi:type="dcterms:W3CDTF">2022-02-09T06:19:55Z</dcterms:modified>
  <cp:category/>
</cp:coreProperties>
</file>