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R03\0107（1.25〆）公営企業に係る「経営比較分析表」の公表について\3修正依頼\"/>
    </mc:Choice>
  </mc:AlternateContent>
  <workbookProtection workbookAlgorithmName="SHA-512" workbookHashValue="uCPy1TjDytcSWcN/K/Os9mdlTD2wFDlh1IaWDhD0tL2hP/n0xQYtWZmnGH8Vpi4c3d74TD/kvZIA0tr99+JRsA==" workbookSaltValue="15846x1kZkdD0Mp3FCkO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<sst xmlns="http://schemas.openxmlformats.org/spreadsheetml/2006/main" count="239" uniqueCount="118">
  <si>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</si>
  <si>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</si>
  <si>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</si>
  <si>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</si>
  <si>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</si>
  <si>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</si>
  <si>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</si>
  <si>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</si>
  <si>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</si>
  <si>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</si>
  <si>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</si>
  <si>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</si>
  <si>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</si>
  <si>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</si>
  <si>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</si>
  <si>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</si>
  <si>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</si>
  <si>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</si>
  <si>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</si>
  <si>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</si>
  <si>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</si>
  <si>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</si>
  <si>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</si>
  <si>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</si>
  <si>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</si>
  <si>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</si>
  <si>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</si>
  <si>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</si>
  <si>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</si>
  <si>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</si>
  <si>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</si>
  <si>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</si>
  <si>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</si>
  <si>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</si>
  <si>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</si>
  <si>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</si>
  <si>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</si>
  <si>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</si>
  <si>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</si>
  <si>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</si>
  <si>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</si>
  <si>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</si>
  <si>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</si>
  <si>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</si>
  <si>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</si>
  <si>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</si>
  <si>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</si>
  <si>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</si>
  <si>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</si>
  <si>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</si>
  <si>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</si>
  <si>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</si>
  <si>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</si>
  <si>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</si>
  <si>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</si>
  <si>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</si>
  <si>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</si>
  <si>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</si>
  <si>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</si>
  <si>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</si>
  <si>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</si>
  <si>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</si>
  <si>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</si>
  <si>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</si>
  <si>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</si>
  <si>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</si>
  <si>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</si>
  <si>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</si>
  <si>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</si>
  <si>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</si>
  <si>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</si>
  <si>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</si>
  <si>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</si>
  <si>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</si>
  <si>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</si>
  <si>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</si>
  <si>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</si>
  <si>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</si>
  <si>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</si>
  <si>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</si>
  <si>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</si>
  <si>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</si>
  <si>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</si>
  <si>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</si>
  <si>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</si>
  <si>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</si>
  <si>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</si>
  <si>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</si>
  <si>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</si>
  <si>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</si>
  <si>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</si>
  <si>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</si>
  <si>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</si>
  <si>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</si>
  <si>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</si>
  <si>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</si>
  <si>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</si>
  <si>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</si>
  <si>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</si>
  <si>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</si>
  <si>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</si>
  <si>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</si>
  <si>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</si>
  <si>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</si>
  <si>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</si>
  <si>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</si>
  <si>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</si>
  <si>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</si>
  <si>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</si>
  <si>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</si>
  <si>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</si>
  <si>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</si>
  <si>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</si>
  <si>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</si>
  <si>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</si>
  <si>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使用料収入により汚水処理費用ををどの程度賄えているかを示す⑤経費回収率は、依然として類似団体平均値より低く、使用料収入だけでは維持管理経費を賄うことができていないことを示している。本市の下水道普及率は６割程度で、未普及解消の段階にあり、事業として採算性が低く経営を維持できない状況にあるため、不足分については、総務省の地方公営企業繰出基準に基づく基準を超えて一般会計より繰り出しを受けてい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なお、④企業債残高対事業規模比率、⑥汚水処理原価及び⑦施設利用率の前年度比較で平成30年度に大きく差が生じたのは、平成30年度よりコミュニティプラント分を漁業集落排水に含めず、その他事業として分けたためである。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4" eb="6">
      <t>シュウニュウ</t>
    </rPh>
    <rPh sb="9" eb="11">
      <t>オスイ</t>
    </rPh>
    <rPh sb="11" eb="13">
      <t>ショリ</t>
    </rPh>
    <rPh sb="13" eb="15">
      <t>ヒヨウ</t>
    </rPh>
    <rPh sb="38" eb="40">
      <t>イゼン</t>
    </rPh>
    <rPh sb="43" eb="45">
      <t>ルイジ</t>
    </rPh>
    <rPh sb="45" eb="47">
      <t>ダンタイ</t>
    </rPh>
    <rPh sb="47" eb="49">
      <t>ヘイキン</t>
    </rPh>
    <rPh sb="49" eb="50">
      <t>アタイ</t>
    </rPh>
    <rPh sb="52" eb="53">
      <t>ヒク</t>
    </rPh>
    <rPh sb="102" eb="103">
      <t>ワリ</t>
    </rPh>
    <rPh sb="174" eb="176">
      <t>キジュン</t>
    </rPh>
    <rPh sb="177" eb="178">
      <t>コ</t>
    </rPh>
    <phoneticPr fontId="4"/>
  </si>
  <si>
    <t>　快適で衛生的な住環境を維持するために漁業集落排水の適正な維持管理は欠かすことができない。そのため、強固な経営基盤の確立が不可欠である。
　このような中、平成31年４月から利用者の皆様に負担増をお願いし、使用料の改定を行った。
　今後もあらゆる経費削減策を講じるほか、適正な受益者負担となるよう、定期的に使用料の見直しの検討など、財源の確保に努めなければならない。</t>
    <rPh sb="12" eb="14">
      <t>イジ</t>
    </rPh>
    <phoneticPr fontId="4"/>
  </si>
  <si>
    <t>　①有形固定資産減価償却率を見ると、類似団体平均値を上回っている。これは、処理施設の機械設備が老朽化してきており、更新の必要性が高まっているためである。漁業集落排水は、平成7年度より整備を開始した比較的新しい施設であるため、現状では②管渠老朽化率0％が示すように、更新しなければならない管渠は存在しないが、将来的には耐用年数を経過する管渠も出てくる。普及の促進とともに長寿命化対策も行わなければならず、効率とバランスを考えた整備、維持管理を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</si>
</sst>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23-48D6-9567-925E78291D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B123-48D6-9567-925E78291D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26.1</c:v>
                </c:pt>
                <c:pt idx="1">
                  <c:v>24.88</c:v>
                </c:pt>
                <c:pt idx="2">
                  <c:v>6.92</c:v>
                </c:pt>
                <c:pt idx="3">
                  <c:v>7.69</c:v>
                </c:pt>
                <c:pt idx="4">
                  <c:v>6.15</c:v>
                </c:pt>
              </c:numCache>
            </c:numRef>
          </c:val>
          <c:extLst>
            <c:ext xmlns:c16="http://schemas.microsoft.com/office/drawing/2014/chart" uri="{C3380CC4-5D6E-409C-BE32-E72D297353CC}">
              <c16:uniqueId val="{00000000-B371-4D0C-AF87-76A524A1AE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B371-4D0C-AF87-76A524A1AE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0D-4286-B708-BB8FB39C18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590D-4286-B708-BB8FB39C18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6F-4BAE-AB0F-4295D319A5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101.18</c:v>
                </c:pt>
              </c:numCache>
            </c:numRef>
          </c:val>
          <c:smooth val="0"/>
          <c:extLst>
            <c:ext xmlns:c16="http://schemas.microsoft.com/office/drawing/2014/chart" uri="{C3380CC4-5D6E-409C-BE32-E72D297353CC}">
              <c16:uniqueId val="{00000001-306F-4BAE-AB0F-4295D319A5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51.82</c:v>
                </c:pt>
                <c:pt idx="1">
                  <c:v>56.21</c:v>
                </c:pt>
                <c:pt idx="2">
                  <c:v>61</c:v>
                </c:pt>
                <c:pt idx="3">
                  <c:v>61.97</c:v>
                </c:pt>
                <c:pt idx="4">
                  <c:v>63.13</c:v>
                </c:pt>
              </c:numCache>
            </c:numRef>
          </c:val>
          <c:extLst>
            <c:ext xmlns:c16="http://schemas.microsoft.com/office/drawing/2014/chart" uri="{C3380CC4-5D6E-409C-BE32-E72D297353CC}">
              <c16:uniqueId val="{00000000-AE8D-417E-8E38-1E48C1B2D3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20.14</c:v>
                </c:pt>
              </c:numCache>
            </c:numRef>
          </c:val>
          <c:smooth val="0"/>
          <c:extLst>
            <c:ext xmlns:c16="http://schemas.microsoft.com/office/drawing/2014/chart" uri="{C3380CC4-5D6E-409C-BE32-E72D297353CC}">
              <c16:uniqueId val="{00000001-AE8D-417E-8E38-1E48C1B2D3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A9-4897-A3CD-D5D2BB75BD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A9-4897-A3CD-D5D2BB75BD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3-4497-9328-ACCA37D1AC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140.63</c:v>
                </c:pt>
              </c:numCache>
            </c:numRef>
          </c:val>
          <c:smooth val="0"/>
          <c:extLst>
            <c:ext xmlns:c16="http://schemas.microsoft.com/office/drawing/2014/chart" uri="{C3380CC4-5D6E-409C-BE32-E72D297353CC}">
              <c16:uniqueId val="{00000001-B163-4497-9328-ACCA37D1AC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761.4</c:v>
                </c:pt>
                <c:pt idx="1">
                  <c:v>559.55999999999995</c:v>
                </c:pt>
                <c:pt idx="2">
                  <c:v>587.66999999999996</c:v>
                </c:pt>
                <c:pt idx="3">
                  <c:v>691.03</c:v>
                </c:pt>
                <c:pt idx="4">
                  <c:v>623.63</c:v>
                </c:pt>
              </c:numCache>
            </c:numRef>
          </c:val>
          <c:extLst>
            <c:ext xmlns:c16="http://schemas.microsoft.com/office/drawing/2014/chart" uri="{C3380CC4-5D6E-409C-BE32-E72D297353CC}">
              <c16:uniqueId val="{00000000-E2C8-4985-AD38-560529E3C6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56.53</c:v>
                </c:pt>
              </c:numCache>
            </c:numRef>
          </c:val>
          <c:smooth val="0"/>
          <c:extLst>
            <c:ext xmlns:c16="http://schemas.microsoft.com/office/drawing/2014/chart" uri="{C3380CC4-5D6E-409C-BE32-E72D297353CC}">
              <c16:uniqueId val="{00000001-E2C8-4985-AD38-560529E3C6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1154.55</c:v>
                </c:pt>
                <c:pt idx="1">
                  <c:v>1054.3599999999999</c:v>
                </c:pt>
                <c:pt idx="2">
                  <c:v>2628.84</c:v>
                </c:pt>
                <c:pt idx="3">
                  <c:v>2048.75</c:v>
                </c:pt>
                <c:pt idx="4">
                  <c:v>2089.09</c:v>
                </c:pt>
              </c:numCache>
            </c:numRef>
          </c:val>
          <c:extLst>
            <c:ext xmlns:c16="http://schemas.microsoft.com/office/drawing/2014/chart" uri="{C3380CC4-5D6E-409C-BE32-E72D297353CC}">
              <c16:uniqueId val="{00000000-7AC7-44EF-8ACE-64922C77F4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7AC7-44EF-8ACE-64922C77F4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20.28</c:v>
                </c:pt>
                <c:pt idx="1">
                  <c:v>20.57</c:v>
                </c:pt>
                <c:pt idx="2">
                  <c:v>17.59</c:v>
                </c:pt>
                <c:pt idx="3">
                  <c:v>29.72</c:v>
                </c:pt>
                <c:pt idx="4">
                  <c:v>16.14</c:v>
                </c:pt>
              </c:numCache>
            </c:numRef>
          </c:val>
          <c:extLst>
            <c:ext xmlns:c16="http://schemas.microsoft.com/office/drawing/2014/chart" uri="{C3380CC4-5D6E-409C-BE32-E72D297353CC}">
              <c16:uniqueId val="{00000000-CA20-49EF-B834-F1A7357928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A20-49EF-B834-F1A7357928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563.07000000000005</c:v>
                </c:pt>
                <c:pt idx="1">
                  <c:v>553.32000000000005</c:v>
                </c:pt>
                <c:pt idx="2">
                  <c:v>696.5</c:v>
                </c:pt>
                <c:pt idx="3">
                  <c:v>508.86</c:v>
                </c:pt>
                <c:pt idx="4">
                  <c:v>961.71</c:v>
                </c:pt>
              </c:numCache>
            </c:numRef>
          </c:val>
          <c:extLst>
            <c:ext xmlns:c16="http://schemas.microsoft.com/office/drawing/2014/chart" uri="{C3380CC4-5D6E-409C-BE32-E72D297353CC}">
              <c16:uniqueId val="{00000000-7A96-49BF-9960-6D47BD7A9C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7A96-49BF-9960-6D47BD7A9C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沼津市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193375</v>
      </c>
      <c r="AM8" s="69"/>
      <c r="AN8" s="69"/>
      <c r="AO8" s="69"/>
      <c r="AP8" s="69"/>
      <c r="AQ8" s="69"/>
      <c r="AR8" s="69"/>
      <c r="AS8" s="69"/>
      <c r="AT8" s="68">
        <f>データ!T6</f>
        <v>186.96</v>
      </c>
      <c r="AU8" s="68"/>
      <c r="AV8" s="68"/>
      <c r="AW8" s="68"/>
      <c r="AX8" s="68"/>
      <c r="AY8" s="68"/>
      <c r="AZ8" s="68"/>
      <c r="BA8" s="68"/>
      <c r="BB8" s="68">
        <f>データ!U6</f>
        <v>1034.31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87.95</v>
      </c>
      <c r="J10" s="68"/>
      <c r="K10" s="68"/>
      <c r="L10" s="68"/>
      <c r="M10" s="68"/>
      <c r="N10" s="68"/>
      <c r="O10" s="68"/>
      <c r="P10" s="68">
        <f>データ!P6</f>
        <v>0.03</v>
      </c>
      <c r="Q10" s="68"/>
      <c r="R10" s="68"/>
      <c r="S10" s="68"/>
      <c r="T10" s="68"/>
      <c r="U10" s="68"/>
      <c r="V10" s="68"/>
      <c r="W10" s="68">
        <f>データ!Q6</f>
        <v>68.569999999999993</v>
      </c>
      <c r="X10" s="68"/>
      <c r="Y10" s="68"/>
      <c r="Z10" s="68"/>
      <c r="AA10" s="68"/>
      <c r="AB10" s="68"/>
      <c r="AC10" s="68"/>
      <c r="AD10" s="69">
        <f>データ!R6</f>
        <v>2600</v>
      </c>
      <c r="AE10" s="69"/>
      <c r="AF10" s="69"/>
      <c r="AG10" s="69"/>
      <c r="AH10" s="69"/>
      <c r="AI10" s="69"/>
      <c r="AJ10" s="69"/>
      <c r="AK10" s="2"/>
      <c r="AL10" s="69">
        <f>データ!V6</f>
        <v>52</v>
      </c>
      <c r="AM10" s="69"/>
      <c r="AN10" s="69"/>
      <c r="AO10" s="69"/>
      <c r="AP10" s="69"/>
      <c r="AQ10" s="69"/>
      <c r="AR10" s="69"/>
      <c r="AS10" s="69"/>
      <c r="AT10" s="68">
        <f>データ!W6</f>
        <v>0.04</v>
      </c>
      <c r="AU10" s="68"/>
      <c r="AV10" s="68"/>
      <c r="AW10" s="68"/>
      <c r="AX10" s="68"/>
      <c r="AY10" s="68"/>
      <c r="AZ10" s="68"/>
      <c r="BA10" s="68"/>
      <c r="BB10" s="68">
        <f>データ!X6</f>
        <v>1300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MQ3xKMO5nNvD2MRnbn3MCiWkZ5YjbUn7p3coyIivraGzMUpDlPVDFzdORSB+BT0oVxaYE6CZjLx54GjLJf/MSQ==" saltValue="A+dxfiy5qU0gAMwznG9p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222038</v>
      </c>
      <c r="D6" s="33">
        <f t="shared" si="3"/>
        <v>46</v>
      </c>
      <c r="E6" s="33">
        <f t="shared" si="3"/>
        <v>17</v>
      </c>
      <c r="F6" s="33">
        <f t="shared" si="3"/>
        <v>6</v>
      </c>
      <c r="G6" s="33">
        <f t="shared" si="3"/>
        <v>0</v>
      </c>
      <c r="H6" s="33" t="str">
        <f t="shared" si="3"/>
        <v>静岡県　沼津市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87.95</v>
      </c>
      <c r="P6" s="34">
        <f t="shared" si="3"/>
        <v>0.03</v>
      </c>
      <c r="Q6" s="34">
        <f t="shared" si="3"/>
        <v>68.569999999999993</v>
      </c>
      <c r="R6" s="34">
        <f t="shared" si="3"/>
        <v>2600</v>
      </c>
      <c r="S6" s="34">
        <f t="shared" si="3"/>
        <v>193375</v>
      </c>
      <c r="T6" s="34">
        <f t="shared" si="3"/>
        <v>186.96</v>
      </c>
      <c r="U6" s="34">
        <f t="shared" si="3"/>
        <v>1034.31</v>
      </c>
      <c r="V6" s="34">
        <f t="shared" si="3"/>
        <v>52</v>
      </c>
      <c r="W6" s="34">
        <f t="shared" si="3"/>
        <v>0.04</v>
      </c>
      <c r="X6" s="34">
        <f t="shared" si="3"/>
        <v>1300</v>
      </c>
      <c r="Y6" s="35">
        <f>IF(Y7="",NA(),Y7)</f>
        <v>100</v>
      </c>
      <c r="Z6" s="35">
        <f t="shared" ref="Z6:AH6" si="4">IF(Z7="",NA(),Z7)</f>
        <v>100</v>
      </c>
      <c r="AA6" s="35">
        <f t="shared" si="4"/>
        <v>100</v>
      </c>
      <c r="AB6" s="35">
        <f t="shared" si="4"/>
        <v>100</v>
      </c>
      <c r="AC6" s="35">
        <f t="shared" si="4"/>
        <v>100</v>
      </c>
      <c r="AD6" s="35">
        <f t="shared" si="4"/>
        <v>98.49</v>
      </c>
      <c r="AE6" s="35">
        <f t="shared" si="4"/>
        <v>99.09</v>
      </c>
      <c r="AF6" s="35">
        <f t="shared" si="4"/>
        <v>101.36</v>
      </c>
      <c r="AG6" s="35">
        <f t="shared" si="4"/>
        <v>99.33</v>
      </c>
      <c r="AH6" s="35">
        <f t="shared" si="4"/>
        <v>101.18</v>
      </c>
      <c r="AI6" s="34" t="str">
        <f>IF(AI7="","",IF(AI7="-","【-】","【"&amp;SUBSTITUTE(TEXT(AI7,"#,##0.00"),"-","△")&amp;"】"))</f>
        <v>【99.28】</v>
      </c>
      <c r="AJ6" s="34">
        <f>IF(AJ7="",NA(),AJ7)</f>
        <v>0</v>
      </c>
      <c r="AK6" s="34">
        <f t="shared" ref="AK6:AS6" si="5">IF(AK7="",NA(),AK7)</f>
        <v>0</v>
      </c>
      <c r="AL6" s="34">
        <f t="shared" si="5"/>
        <v>0</v>
      </c>
      <c r="AM6" s="34">
        <f t="shared" si="5"/>
        <v>0</v>
      </c>
      <c r="AN6" s="34">
        <f t="shared" si="5"/>
        <v>0</v>
      </c>
      <c r="AO6" s="35">
        <f t="shared" si="5"/>
        <v>294.57</v>
      </c>
      <c r="AP6" s="35">
        <f t="shared" si="5"/>
        <v>295.20999999999998</v>
      </c>
      <c r="AQ6" s="35">
        <f t="shared" si="5"/>
        <v>221.05</v>
      </c>
      <c r="AR6" s="35">
        <f t="shared" si="5"/>
        <v>210</v>
      </c>
      <c r="AS6" s="35">
        <f t="shared" si="5"/>
        <v>140.63</v>
      </c>
      <c r="AT6" s="34" t="str">
        <f>IF(AT7="","",IF(AT7="-","【-】","【"&amp;SUBSTITUTE(TEXT(AT7,"#,##0.00"),"-","△")&amp;"】"))</f>
        <v>【86.39】</v>
      </c>
      <c r="AU6" s="35">
        <f>IF(AU7="",NA(),AU7)</f>
        <v>761.4</v>
      </c>
      <c r="AV6" s="35">
        <f t="shared" ref="AV6:BD6" si="6">IF(AV7="",NA(),AV7)</f>
        <v>559.55999999999995</v>
      </c>
      <c r="AW6" s="35">
        <f t="shared" si="6"/>
        <v>587.66999999999996</v>
      </c>
      <c r="AX6" s="35">
        <f t="shared" si="6"/>
        <v>691.03</v>
      </c>
      <c r="AY6" s="35">
        <f t="shared" si="6"/>
        <v>623.63</v>
      </c>
      <c r="AZ6" s="35">
        <f t="shared" si="6"/>
        <v>94.41</v>
      </c>
      <c r="BA6" s="35">
        <f t="shared" si="6"/>
        <v>90.89</v>
      </c>
      <c r="BB6" s="35">
        <f t="shared" si="6"/>
        <v>80.95</v>
      </c>
      <c r="BC6" s="35">
        <f t="shared" si="6"/>
        <v>62.55</v>
      </c>
      <c r="BD6" s="35">
        <f t="shared" si="6"/>
        <v>56.53</v>
      </c>
      <c r="BE6" s="34" t="str">
        <f>IF(BE7="","",IF(BE7="-","【-】","【"&amp;SUBSTITUTE(TEXT(BE7,"#,##0.00"),"-","△")&amp;"】"))</f>
        <v>【58.47】</v>
      </c>
      <c r="BF6" s="35">
        <f>IF(BF7="",NA(),BF7)</f>
        <v>1154.55</v>
      </c>
      <c r="BG6" s="35">
        <f t="shared" ref="BG6:BO6" si="7">IF(BG7="",NA(),BG7)</f>
        <v>1054.3599999999999</v>
      </c>
      <c r="BH6" s="35">
        <f t="shared" si="7"/>
        <v>2628.84</v>
      </c>
      <c r="BI6" s="35">
        <f t="shared" si="7"/>
        <v>2048.75</v>
      </c>
      <c r="BJ6" s="35">
        <f t="shared" si="7"/>
        <v>2089.09</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20.28</v>
      </c>
      <c r="BR6" s="35">
        <f t="shared" ref="BR6:BZ6" si="8">IF(BR7="",NA(),BR7)</f>
        <v>20.57</v>
      </c>
      <c r="BS6" s="35">
        <f t="shared" si="8"/>
        <v>17.59</v>
      </c>
      <c r="BT6" s="35">
        <f t="shared" si="8"/>
        <v>29.72</v>
      </c>
      <c r="BU6" s="35">
        <f t="shared" si="8"/>
        <v>16.14</v>
      </c>
      <c r="BV6" s="35">
        <f t="shared" si="8"/>
        <v>46.26</v>
      </c>
      <c r="BW6" s="35">
        <f t="shared" si="8"/>
        <v>45.81</v>
      </c>
      <c r="BX6" s="35">
        <f t="shared" si="8"/>
        <v>43.43</v>
      </c>
      <c r="BY6" s="35">
        <f t="shared" si="8"/>
        <v>41.41</v>
      </c>
      <c r="BZ6" s="35">
        <f t="shared" si="8"/>
        <v>39.64</v>
      </c>
      <c r="CA6" s="34" t="str">
        <f>IF(CA7="","",IF(CA7="-","【-】","【"&amp;SUBSTITUTE(TEXT(CA7,"#,##0.00"),"-","△")&amp;"】"))</f>
        <v>【42.60】</v>
      </c>
      <c r="CB6" s="35">
        <f>IF(CB7="",NA(),CB7)</f>
        <v>563.07000000000005</v>
      </c>
      <c r="CC6" s="35">
        <f t="shared" ref="CC6:CK6" si="9">IF(CC7="",NA(),CC7)</f>
        <v>553.32000000000005</v>
      </c>
      <c r="CD6" s="35">
        <f t="shared" si="9"/>
        <v>696.5</v>
      </c>
      <c r="CE6" s="35">
        <f t="shared" si="9"/>
        <v>508.86</v>
      </c>
      <c r="CF6" s="35">
        <f t="shared" si="9"/>
        <v>961.71</v>
      </c>
      <c r="CG6" s="35">
        <f t="shared" si="9"/>
        <v>376.4</v>
      </c>
      <c r="CH6" s="35">
        <f t="shared" si="9"/>
        <v>383.92</v>
      </c>
      <c r="CI6" s="35">
        <f t="shared" si="9"/>
        <v>400.44</v>
      </c>
      <c r="CJ6" s="35">
        <f t="shared" si="9"/>
        <v>417.56</v>
      </c>
      <c r="CK6" s="35">
        <f t="shared" si="9"/>
        <v>449.72</v>
      </c>
      <c r="CL6" s="34" t="str">
        <f>IF(CL7="","",IF(CL7="-","【-】","【"&amp;SUBSTITUTE(TEXT(CL7,"#,##0.00"),"-","△")&amp;"】"))</f>
        <v>【410.22】</v>
      </c>
      <c r="CM6" s="35">
        <f>IF(CM7="",NA(),CM7)</f>
        <v>26.1</v>
      </c>
      <c r="CN6" s="35">
        <f t="shared" ref="CN6:CV6" si="10">IF(CN7="",NA(),CN7)</f>
        <v>24.88</v>
      </c>
      <c r="CO6" s="35">
        <f t="shared" si="10"/>
        <v>6.92</v>
      </c>
      <c r="CP6" s="35">
        <f t="shared" si="10"/>
        <v>7.69</v>
      </c>
      <c r="CQ6" s="35">
        <f t="shared" si="10"/>
        <v>6.15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100</v>
      </c>
      <c r="CY6" s="35">
        <f t="shared" ref="CY6:DG6" si="11">IF(CY7="",NA(),CY7)</f>
        <v>100</v>
      </c>
      <c r="CZ6" s="35">
        <f t="shared" si="11"/>
        <v>100</v>
      </c>
      <c r="DA6" s="35">
        <f t="shared" si="11"/>
        <v>100</v>
      </c>
      <c r="DB6" s="35">
        <f t="shared" si="11"/>
        <v>100</v>
      </c>
      <c r="DC6" s="35">
        <f t="shared" si="11"/>
        <v>79.989999999999995</v>
      </c>
      <c r="DD6" s="35">
        <f t="shared" si="11"/>
        <v>79.98</v>
      </c>
      <c r="DE6" s="35">
        <f t="shared" si="11"/>
        <v>80.8</v>
      </c>
      <c r="DF6" s="35">
        <f t="shared" si="11"/>
        <v>79.2</v>
      </c>
      <c r="DG6" s="35">
        <f t="shared" si="11"/>
        <v>79.09</v>
      </c>
      <c r="DH6" s="34" t="str">
        <f>IF(DH7="","",IF(DH7="-","【-】","【"&amp;SUBSTITUTE(TEXT(DH7,"#,##0.00"),"-","△")&amp;"】"))</f>
        <v>【80.45】</v>
      </c>
      <c r="DI6" s="35">
        <f>IF(DI7="",NA(),DI7)</f>
        <v>51.82</v>
      </c>
      <c r="DJ6" s="35">
        <f t="shared" ref="DJ6:DR6" si="12">IF(DJ7="",NA(),DJ7)</f>
        <v>56.21</v>
      </c>
      <c r="DK6" s="35">
        <f t="shared" si="12"/>
        <v>61</v>
      </c>
      <c r="DL6" s="35">
        <f t="shared" si="12"/>
        <v>61.97</v>
      </c>
      <c r="DM6" s="35">
        <f t="shared" si="12"/>
        <v>63.13</v>
      </c>
      <c r="DN6" s="35">
        <f t="shared" si="12"/>
        <v>30.22</v>
      </c>
      <c r="DO6" s="35">
        <f t="shared" si="12"/>
        <v>33.380000000000003</v>
      </c>
      <c r="DP6" s="35">
        <f t="shared" si="12"/>
        <v>30.26</v>
      </c>
      <c r="DQ6" s="35">
        <f t="shared" si="12"/>
        <v>28.97</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4">
        <f t="shared" si="13"/>
        <v>0</v>
      </c>
      <c r="DZ6" s="34">
        <f t="shared" si="13"/>
        <v>0</v>
      </c>
      <c r="EA6" s="34">
        <f t="shared" si="13"/>
        <v>0</v>
      </c>
      <c r="EB6" s="34">
        <f t="shared" si="13"/>
        <v>0</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8" s="36" customFormat="1" x14ac:dyDescent="0.15">
      <c r="A7" s="28"/>
      <c r="B7" s="37">
        <v>2020</v>
      </c>
      <c r="C7" s="37">
        <v>222038</v>
      </c>
      <c r="D7" s="37">
        <v>46</v>
      </c>
      <c r="E7" s="37">
        <v>17</v>
      </c>
      <c r="F7" s="37">
        <v>6</v>
      </c>
      <c r="G7" s="37">
        <v>0</v>
      </c>
      <c r="H7" s="37" t="s">
        <v>96</v>
      </c>
      <c r="I7" s="37" t="s">
        <v>97</v>
      </c>
      <c r="J7" s="37" t="s">
        <v>98</v>
      </c>
      <c r="K7" s="37" t="s">
        <v>99</v>
      </c>
      <c r="L7" s="37" t="s">
        <v>100</v>
      </c>
      <c r="M7" s="37" t="s">
        <v>101</v>
      </c>
      <c r="N7" s="38" t="s">
        <v>102</v>
      </c>
      <c r="O7" s="38">
        <v>87.95</v>
      </c>
      <c r="P7" s="38">
        <v>0.03</v>
      </c>
      <c r="Q7" s="38">
        <v>68.569999999999993</v>
      </c>
      <c r="R7" s="38">
        <v>2600</v>
      </c>
      <c r="S7" s="38">
        <v>193375</v>
      </c>
      <c r="T7" s="38">
        <v>186.96</v>
      </c>
      <c r="U7" s="38">
        <v>1034.31</v>
      </c>
      <c r="V7" s="38">
        <v>52</v>
      </c>
      <c r="W7" s="38">
        <v>0.04</v>
      </c>
      <c r="X7" s="38">
        <v>1300</v>
      </c>
      <c r="Y7" s="38">
        <v>100</v>
      </c>
      <c r="Z7" s="38">
        <v>100</v>
      </c>
      <c r="AA7" s="38">
        <v>100</v>
      </c>
      <c r="AB7" s="38">
        <v>100</v>
      </c>
      <c r="AC7" s="38">
        <v>100</v>
      </c>
      <c r="AD7" s="38">
        <v>98.49</v>
      </c>
      <c r="AE7" s="38">
        <v>99.09</v>
      </c>
      <c r="AF7" s="38">
        <v>101.36</v>
      </c>
      <c r="AG7" s="38">
        <v>99.33</v>
      </c>
      <c r="AH7" s="38">
        <v>101.18</v>
      </c>
      <c r="AI7" s="38">
        <v>99.28</v>
      </c>
      <c r="AJ7" s="38">
        <v>0</v>
      </c>
      <c r="AK7" s="38">
        <v>0</v>
      </c>
      <c r="AL7" s="38">
        <v>0</v>
      </c>
      <c r="AM7" s="38">
        <v>0</v>
      </c>
      <c r="AN7" s="38">
        <v>0</v>
      </c>
      <c r="AO7" s="38">
        <v>294.57</v>
      </c>
      <c r="AP7" s="38">
        <v>295.20999999999998</v>
      </c>
      <c r="AQ7" s="38">
        <v>221.05</v>
      </c>
      <c r="AR7" s="38">
        <v>210</v>
      </c>
      <c r="AS7" s="38">
        <v>140.63</v>
      </c>
      <c r="AT7" s="38">
        <v>86.39</v>
      </c>
      <c r="AU7" s="38">
        <v>761.4</v>
      </c>
      <c r="AV7" s="38">
        <v>559.55999999999995</v>
      </c>
      <c r="AW7" s="38">
        <v>587.66999999999996</v>
      </c>
      <c r="AX7" s="38">
        <v>691.03</v>
      </c>
      <c r="AY7" s="38">
        <v>623.63</v>
      </c>
      <c r="AZ7" s="38">
        <v>94.41</v>
      </c>
      <c r="BA7" s="38">
        <v>90.89</v>
      </c>
      <c r="BB7" s="38">
        <v>80.95</v>
      </c>
      <c r="BC7" s="38">
        <v>62.55</v>
      </c>
      <c r="BD7" s="38">
        <v>56.53</v>
      </c>
      <c r="BE7" s="38">
        <v>58.47</v>
      </c>
      <c r="BF7" s="38">
        <v>1154.55</v>
      </c>
      <c r="BG7" s="38">
        <v>1054.3599999999999</v>
      </c>
      <c r="BH7" s="38">
        <v>2628.84</v>
      </c>
      <c r="BI7" s="38">
        <v>2048.75</v>
      </c>
      <c r="BJ7" s="38">
        <v>2089.09</v>
      </c>
      <c r="BK7" s="38">
        <v>1063.93</v>
      </c>
      <c r="BL7" s="38">
        <v>1060.8599999999999</v>
      </c>
      <c r="BM7" s="38">
        <v>1006.65</v>
      </c>
      <c r="BN7" s="38">
        <v>998.42</v>
      </c>
      <c r="BO7" s="38">
        <v>1095.52</v>
      </c>
      <c r="BP7" s="38">
        <v>1042.3399999999999</v>
      </c>
      <c r="BQ7" s="38">
        <v>20.28</v>
      </c>
      <c r="BR7" s="38">
        <v>20.57</v>
      </c>
      <c r="BS7" s="38">
        <v>17.59</v>
      </c>
      <c r="BT7" s="38">
        <v>29.72</v>
      </c>
      <c r="BU7" s="38">
        <v>16.14</v>
      </c>
      <c r="BV7" s="38">
        <v>46.26</v>
      </c>
      <c r="BW7" s="38">
        <v>45.81</v>
      </c>
      <c r="BX7" s="38">
        <v>43.43</v>
      </c>
      <c r="BY7" s="38">
        <v>41.41</v>
      </c>
      <c r="BZ7" s="38">
        <v>39.64</v>
      </c>
      <c r="CA7" s="38">
        <v>42.6</v>
      </c>
      <c r="CB7" s="38">
        <v>563.07000000000005</v>
      </c>
      <c r="CC7" s="38">
        <v>553.32000000000005</v>
      </c>
      <c r="CD7" s="38">
        <v>696.5</v>
      </c>
      <c r="CE7" s="38">
        <v>508.86</v>
      </c>
      <c r="CF7" s="38">
        <v>961.71</v>
      </c>
      <c r="CG7" s="38">
        <v>376.4</v>
      </c>
      <c r="CH7" s="38">
        <v>383.92</v>
      </c>
      <c r="CI7" s="38">
        <v>400.44</v>
      </c>
      <c r="CJ7" s="38">
        <v>417.56</v>
      </c>
      <c r="CK7" s="38">
        <v>449.72</v>
      </c>
      <c r="CL7" s="38">
        <v>410.22</v>
      </c>
      <c r="CM7" s="38">
        <v>26.1</v>
      </c>
      <c r="CN7" s="38">
        <v>24.88</v>
      </c>
      <c r="CO7" s="38">
        <v>6.92</v>
      </c>
      <c r="CP7" s="38">
        <v>7.69</v>
      </c>
      <c r="CQ7" s="38">
        <v>6.15</v>
      </c>
      <c r="CR7" s="38">
        <v>33.729999999999997</v>
      </c>
      <c r="CS7" s="38">
        <v>33.21</v>
      </c>
      <c r="CT7" s="38">
        <v>32.229999999999997</v>
      </c>
      <c r="CU7" s="38">
        <v>32.479999999999997</v>
      </c>
      <c r="CV7" s="38">
        <v>30.19</v>
      </c>
      <c r="CW7" s="38">
        <v>32.979999999999997</v>
      </c>
      <c r="CX7" s="38">
        <v>100</v>
      </c>
      <c r="CY7" s="38">
        <v>100</v>
      </c>
      <c r="CZ7" s="38">
        <v>100</v>
      </c>
      <c r="DA7" s="38">
        <v>100</v>
      </c>
      <c r="DB7" s="38">
        <v>100</v>
      </c>
      <c r="DC7" s="38">
        <v>79.989999999999995</v>
      </c>
      <c r="DD7" s="38">
        <v>79.98</v>
      </c>
      <c r="DE7" s="38">
        <v>80.8</v>
      </c>
      <c r="DF7" s="38">
        <v>79.2</v>
      </c>
      <c r="DG7" s="38">
        <v>79.09</v>
      </c>
      <c r="DH7" s="38">
        <v>80.45</v>
      </c>
      <c r="DI7" s="38">
        <v>51.82</v>
      </c>
      <c r="DJ7" s="38">
        <v>56.21</v>
      </c>
      <c r="DK7" s="38">
        <v>61</v>
      </c>
      <c r="DL7" s="38">
        <v>61.97</v>
      </c>
      <c r="DM7" s="38">
        <v>63.13</v>
      </c>
      <c r="DN7" s="38">
        <v>30.22</v>
      </c>
      <c r="DO7" s="38">
        <v>33.380000000000003</v>
      </c>
      <c r="DP7" s="38">
        <v>30.26</v>
      </c>
      <c r="DQ7" s="38">
        <v>28.97</v>
      </c>
      <c r="DR7" s="38">
        <v>20.14</v>
      </c>
      <c r="DS7" s="38">
        <v>23.36</v>
      </c>
      <c r="DT7" s="38" t="s">
        <v>102</v>
      </c>
      <c r="DU7" s="38" t="s">
        <v>102</v>
      </c>
      <c r="DV7" s="38" t="s">
        <v>102</v>
      </c>
      <c r="DW7" s="38" t="s">
        <v>102</v>
      </c>
      <c r="DX7" s="38">
        <v>0</v>
      </c>
      <c r="DY7" s="38">
        <v>0</v>
      </c>
      <c r="DZ7" s="38">
        <v>0</v>
      </c>
      <c r="EA7" s="38">
        <v>0</v>
      </c>
      <c r="EB7" s="38">
        <v>0</v>
      </c>
      <c r="EC7" s="38">
        <v>0</v>
      </c>
      <c r="ED7" s="38">
        <v>0</v>
      </c>
      <c r="EE7" s="38" t="s">
        <v>102</v>
      </c>
      <c r="EF7" s="38" t="s">
        <v>102</v>
      </c>
      <c r="EG7" s="38" t="s">
        <v>102</v>
      </c>
      <c r="EH7" s="38" t="s">
        <v>102</v>
      </c>
      <c r="EI7" s="38">
        <v>0</v>
      </c>
      <c r="EJ7" s="38">
        <v>0.01</v>
      </c>
      <c r="EK7" s="38">
        <v>0.09</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2022-02-09T06:23:39Z</cp:lastPrinted>
  <dcterms:created xsi:type="dcterms:W3CDTF">2021-12-03T07:36:17Z</dcterms:created>
  <dcterms:modified xsi:type="dcterms:W3CDTF">2022-02-09T06:23:46Z</dcterms:modified>
  <cp:category/>
</cp:coreProperties>
</file>