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t2107\Desktop\"/>
    </mc:Choice>
  </mc:AlternateContent>
  <bookViews>
    <workbookView xWindow="0" yWindow="0" windowWidth="15345" windowHeight="55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C37" i="9"/>
  <c r="BW36" i="9"/>
  <c r="BE36" i="9"/>
  <c r="C36" i="9"/>
  <c r="BW35" i="9"/>
  <c r="C35" i="9"/>
  <c r="CO34" i="9"/>
  <c r="CO35" i="9" s="1"/>
  <c r="CO36" i="9" s="1"/>
  <c r="CO37" i="9" s="1"/>
  <c r="BW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<sst xmlns="http://schemas.openxmlformats.org/spreadsheetml/2006/main" count="1060" uniqueCount="564">
  <si>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</si>
  <si>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</si>
  <si>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</si>
  <si>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</si>
  <si>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</si>
  <si>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</si>
  <si>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</si>
  <si>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</si>
  <si>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</si>
  <si>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</si>
  <si>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</si>
  <si>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</si>
  <si>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</si>
  <si>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</si>
  <si>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</si>
  <si>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</si>
  <si>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</si>
  <si>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</si>
  <si>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</si>
  <si>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</si>
  <si>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</si>
  <si>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</si>
  <si>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</si>
  <si>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</si>
  <si>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</si>
  <si>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</si>
  <si>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</si>
  <si>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</si>
  <si>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</si>
  <si>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</si>
  <si>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</si>
  <si>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</si>
  <si>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</si>
  <si>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</si>
  <si>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</si>
  <si>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</si>
  <si>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</si>
  <si>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</si>
  <si>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</si>
  <si>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</si>
  <si>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</si>
  <si>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</si>
  <si>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</si>
  <si>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</si>
  <si>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</si>
  <si>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</si>
  <si>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</si>
  <si>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</si>
  <si>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</si>
  <si>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</si>
  <si>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</si>
  <si>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</si>
  <si>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</si>
  <si>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</si>
  <si>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</si>
  <si>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</si>
  <si>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</si>
  <si>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</si>
  <si>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</si>
  <si>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</si>
  <si>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</si>
  <si>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</si>
  <si>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</si>
  <si>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</si>
  <si>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</si>
  <si>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</si>
  <si>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</si>
  <si>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</si>
  <si>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</si>
  <si>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</si>
  <si>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</si>
  <si>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</si>
  <si>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</si>
  <si>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</si>
  <si>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</si>
  <si>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</si>
  <si>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</si>
  <si>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</si>
  <si>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</si>
  <si>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</si>
  <si>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</si>
  <si>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</si>
  <si>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</si>
  <si>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</si>
  <si>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</si>
  <si>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</si>
  <si>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</si>
  <si>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</si>
  <si>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</si>
  <si>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</si>
  <si>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</si>
  <si>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</si>
  <si>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</si>
  <si>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</si>
  <si>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</si>
  <si>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</si>
  <si>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</si>
  <si>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</si>
  <si>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</si>
  <si>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</si>
  <si>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</si>
  <si>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</si>
  <si>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</si>
  <si>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</si>
  <si>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</si>
  <si>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</si>
  <si>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</si>
  <si>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</si>
  <si>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</si>
  <si>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</si>
  <si>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</si>
  <si>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</si>
  <si>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</si>
  <si>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</si>
  <si>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</si>
  <si>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</si>
  <si>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</si>
  <si>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</si>
  <si>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</si>
  <si>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</si>
  <si>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</si>
  <si>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</si>
  <si>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</si>
  <si>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</si>
  <si>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</si>
  <si>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</si>
  <si>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</si>
  <si>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</si>
  <si>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</si>
  <si>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</si>
  <si>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</si>
  <si>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</si>
  <si>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</si>
  <si>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</si>
  <si>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</si>
  <si>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</si>
  <si>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</si>
  <si>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</si>
  <si>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</si>
  <si>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</si>
  <si>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</si>
  <si>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</si>
  <si>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</si>
  <si>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</si>
  <si>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</si>
  <si>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</si>
  <si>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</si>
  <si>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</si>
  <si>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</si>
  <si>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</si>
  <si>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</si>
  <si>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</si>
  <si>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</si>
  <si>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</si>
  <si>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</si>
  <si>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</si>
  <si>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</si>
  <si>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</si>
  <si>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</si>
  <si>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</si>
  <si>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</si>
  <si>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</si>
  <si>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</si>
  <si>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</si>
  <si>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</si>
  <si>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</si>
  <si>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</si>
  <si>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</si>
  <si>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</si>
  <si>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</si>
  <si>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</si>
  <si>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</si>
  <si>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</si>
  <si>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</si>
  <si>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</si>
  <si>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</si>
  <si>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</si>
  <si>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</si>
  <si>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</si>
  <si>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</si>
  <si>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</si>
  <si>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</si>
  <si>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</si>
  <si>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</si>
  <si>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</si>
  <si>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</si>
  <si>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</si>
  <si>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</si>
  <si>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</si>
  <si>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</si>
  <si>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</si>
  <si>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</si>
  <si>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</si>
  <si>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</si>
  <si>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</si>
  <si>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</si>
  <si>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</si>
  <si>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静岡県熱海市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</si>
  <si>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</si>
  <si>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</si>
  <si>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</si>
  <si>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</si>
  <si>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</si>
  <si>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</si>
  <si>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</si>
  <si>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</si>
  <si>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</si>
  <si>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</si>
  <si>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</si>
  <si>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</si>
  <si>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</si>
  <si>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</si>
  <si>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</si>
  <si>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</si>
  <si>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</si>
  <si>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</si>
  <si>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</si>
  <si>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</si>
  <si>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</si>
  <si>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</si>
  <si>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</si>
  <si>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</si>
  <si>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</si>
  <si>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</si>
  <si>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</si>
  <si>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</si>
  <si>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</si>
  <si>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</si>
  <si>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</si>
  <si>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</si>
  <si>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</si>
  <si>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</si>
  <si>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</si>
  <si>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</si>
  <si>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</si>
  <si>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</si>
  <si>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</si>
  <si>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</si>
  <si>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</si>
  <si>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</si>
  <si>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</si>
  <si>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</si>
  <si>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</si>
  <si>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</si>
  <si>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</si>
  <si>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</si>
  <si>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</si>
  <si>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</si>
  <si>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</si>
  <si>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</si>
  <si>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</si>
  <si>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</si>
  <si>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</si>
  <si>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</si>
  <si>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</si>
  <si>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</si>
  <si>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</si>
  <si>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</si>
  <si>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</si>
  <si>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</si>
  <si>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</si>
  <si>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</si>
  <si>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</si>
  <si>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</si>
  <si>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</si>
  <si>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</si>
  <si>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</si>
  <si>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</si>
  <si>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</si>
  <si>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</si>
  <si>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</si>
  <si>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</si>
  <si>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</si>
  <si>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</si>
  <si>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</si>
  <si>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</si>
  <si>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</si>
  <si>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</si>
  <si>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</si>
  <si>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</si>
  <si>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</si>
  <si>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</si>
  <si>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</si>
  <si>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</si>
  <si>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</si>
  <si>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</si>
  <si>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</si>
  <si>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</si>
  <si>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</si>
  <si>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</si>
  <si>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</si>
  <si>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</si>
  <si>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</si>
  <si>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</si>
  <si>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</si>
  <si>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</si>
  <si>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</si>
  <si>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</si>
  <si>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</si>
  <si>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</si>
  <si>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</si>
  <si>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</si>
  <si>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</si>
  <si>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</si>
  <si>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</si>
  <si>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</si>
  <si>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</si>
  <si>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</si>
  <si>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</si>
  <si>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</si>
  <si>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</si>
  <si>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</si>
  <si>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</si>
  <si>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</si>
  <si>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</si>
  <si>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</si>
  <si>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</si>
  <si>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</si>
  <si>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</si>
  <si>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</si>
  <si>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</si>
  <si>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</si>
  <si>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</si>
  <si>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</si>
  <si>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</si>
  <si>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</si>
  <si>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</si>
  <si>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</si>
  <si>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</si>
  <si>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</si>
  <si>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</si>
  <si>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</si>
  <si>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</si>
  <si>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</si>
  <si>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</si>
  <si>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</si>
  <si>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</si>
  <si>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</si>
  <si>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</si>
  <si>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</si>
  <si>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</si>
  <si>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</si>
  <si>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</si>
  <si>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</si>
  <si>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</si>
  <si>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</si>
  <si>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静岡県熱海市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</si>
  <si>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</si>
  <si>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</si>
  <si>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</si>
  <si>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</si>
  <si>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</si>
  <si>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</si>
  <si>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</si>
  <si>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</si>
  <si>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</si>
  <si>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</si>
  <si>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</si>
  <si>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</si>
  <si>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</si>
  <si>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</si>
  <si>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</si>
  <si>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</si>
  <si>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</si>
  <si>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</si>
  <si>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</si>
  <si>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</si>
  <si>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</si>
  <si>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</si>
  <si>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</si>
  <si>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</si>
  <si>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</si>
  <si>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</si>
  <si>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</si>
  <si>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</si>
  <si>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</si>
  <si>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</si>
  <si>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</si>
  <si>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</si>
  <si>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</si>
  <si>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</si>
  <si>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</si>
  <si>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</si>
  <si>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</si>
  <si>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</si>
  <si>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</si>
  <si>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</si>
  <si>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温泉事業会計</t>
    <phoneticPr fontId="5"/>
  </si>
  <si>
    <t>離島初島簡易水道事業特別会計</t>
    <phoneticPr fontId="5"/>
  </si>
  <si>
    <t>法非適用企業</t>
    <phoneticPr fontId="5"/>
  </si>
  <si>
    <t>初島漁業集落排水処理事業特別会計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</si>
  <si>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</si>
  <si>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</si>
  <si>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</si>
  <si>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</si>
  <si>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</si>
  <si>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</si>
  <si>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</si>
  <si>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</si>
  <si>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</si>
  <si>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</si>
  <si>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</si>
  <si>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</si>
  <si>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</si>
  <si>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</si>
  <si>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</si>
  <si>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</si>
  <si>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</si>
  <si>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</si>
  <si>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</si>
  <si>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</si>
  <si>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</si>
  <si>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</si>
  <si>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</si>
  <si>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</si>
  <si>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</si>
  <si>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</si>
  <si>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</si>
  <si>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</si>
  <si>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</si>
  <si>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</si>
  <si>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</si>
  <si>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</si>
  <si>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</si>
  <si>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</si>
  <si>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</si>
  <si>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</si>
  <si>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</si>
  <si>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</si>
  <si>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</si>
  <si>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</si>
  <si>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</si>
  <si>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</si>
  <si>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</si>
  <si>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</si>
  <si>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</si>
  <si>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</si>
  <si>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</si>
  <si>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</si>
  <si>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</si>
  <si>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</si>
  <si>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</si>
  <si>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</si>
  <si>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</si>
  <si>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</si>
  <si>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</si>
  <si>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</si>
  <si>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</si>
  <si>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</si>
  <si>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</si>
  <si>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</si>
  <si>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</si>
  <si>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</si>
  <si>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</si>
  <si>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</si>
  <si>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</si>
  <si>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</si>
  <si>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</si>
  <si>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</si>
  <si>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</si>
  <si>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</si>
  <si>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</si>
  <si>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</si>
  <si>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</si>
  <si>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</si>
  <si>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</si>
  <si>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</si>
  <si>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</si>
  <si>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</si>
  <si>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</si>
  <si>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</si>
  <si>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</si>
  <si>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</si>
  <si>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</si>
  <si>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</si>
  <si>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</si>
  <si>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</si>
  <si>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</si>
  <si>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</si>
  <si>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</si>
  <si>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</si>
  <si>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</si>
  <si>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</si>
  <si>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</si>
  <si>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</si>
  <si>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</si>
  <si>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</si>
  <si>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</si>
  <si>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</si>
  <si>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</si>
  <si>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</si>
  <si>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</si>
  <si>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</si>
  <si>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</si>
  <si>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</si>
  <si>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</si>
  <si>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</si>
  <si>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</si>
  <si>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</si>
  <si>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</si>
  <si>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</si>
  <si>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</si>
  <si>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</si>
  <si>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</si>
  <si>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</si>
  <si>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</si>
  <si>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</si>
  <si>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</si>
  <si>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</si>
  <si>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</si>
  <si>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</si>
  <si>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</si>
  <si>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</si>
  <si>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</si>
  <si>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</si>
  <si>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</si>
  <si>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</si>
  <si>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</si>
  <si>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</si>
  <si>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</si>
  <si>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</si>
  <si>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</si>
  <si>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</si>
  <si>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</si>
  <si>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</si>
  <si>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</si>
  <si>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3.01</t>
  </si>
  <si>
    <t>▲ 0.96</t>
  </si>
  <si>
    <t>一般会計</t>
  </si>
  <si>
    <t>水道事業会計</t>
  </si>
  <si>
    <t>▲ 8.33</t>
  </si>
  <si>
    <t>温泉事業会計</t>
  </si>
  <si>
    <t>▲ 4.15</t>
  </si>
  <si>
    <t>国民健康保険事業特別会計</t>
  </si>
  <si>
    <t>介護保険事業特別会計</t>
  </si>
  <si>
    <t>下水道事業会計</t>
  </si>
  <si>
    <t>駐車場事業特別会計</t>
  </si>
  <si>
    <t>後期高齢者医療事業特別会計</t>
  </si>
  <si>
    <t>その他会計（赤字）</t>
  </si>
  <si>
    <t>▲ 0.00</t>
  </si>
  <si>
    <t>その他会計（黒字）</t>
  </si>
  <si>
    <t>-</t>
    <phoneticPr fontId="2"/>
  </si>
  <si>
    <t>-</t>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</si>
  <si>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</si>
  <si>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15" eb="17">
      <t>ジギョウ</t>
    </rPh>
    <phoneticPr fontId="2"/>
  </si>
  <si>
    <t>静岡地方税滞納整理機構</t>
    <rPh sb="0" eb="2">
      <t>シズオカ</t>
    </rPh>
    <rPh sb="2" eb="4">
      <t>チホウ</t>
    </rPh>
    <rPh sb="4" eb="5">
      <t>ゼイ</t>
    </rPh>
    <rPh sb="5" eb="7">
      <t>タイノウ</t>
    </rPh>
    <rPh sb="7" eb="9">
      <t>セイリ</t>
    </rPh>
    <rPh sb="9" eb="11">
      <t>キコウ</t>
    </rPh>
    <phoneticPr fontId="2"/>
  </si>
  <si>
    <t>熱海市振興公社</t>
    <rPh sb="0" eb="3">
      <t>アタミシ</t>
    </rPh>
    <rPh sb="3" eb="5">
      <t>シンコウ</t>
    </rPh>
    <rPh sb="5" eb="7">
      <t>コウシャ</t>
    </rPh>
    <phoneticPr fontId="2"/>
  </si>
  <si>
    <t>熱海日金山霊園</t>
    <rPh sb="0" eb="2">
      <t>アタミ</t>
    </rPh>
    <rPh sb="2" eb="4">
      <t>ヒガネ</t>
    </rPh>
    <rPh sb="4" eb="5">
      <t>サン</t>
    </rPh>
    <rPh sb="5" eb="7">
      <t>レイエン</t>
    </rPh>
    <phoneticPr fontId="2"/>
  </si>
  <si>
    <t>スパ・マリーナ熱海</t>
    <rPh sb="7" eb="9">
      <t>アタミ</t>
    </rPh>
    <phoneticPr fontId="2"/>
  </si>
  <si>
    <t>熱海市土地開発公社</t>
    <rPh sb="0" eb="3">
      <t>アタミシ</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</si>
  <si>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</si>
  <si>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</si>
  <si>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</si>
  <si>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</si>
  <si>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</si>
  <si>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</si>
  <si>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</si>
  <si>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</si>
  <si>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</si>
  <si>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</si>
  <si>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</si>
  <si>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</si>
  <si>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</si>
  <si>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大規模事業の起債の償還が終了し財政調整基金の積立額が増加したことや、償還元金を上回らない額の市債発行に努めたことにより、実質公債費比率及び将来負担比率は類似団体と比較しても低い数値で推移している。今後は、公共施設等管理計画による施設修繕・廃止等による歳出額の増加の財源を確保するため、起債借入額の増加や基金取崩しの増加が見込まれるため、実質公債費比率及び将来負担比率の増加が見込ま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</si>
</sst>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62524</c:v>
                </c:pt>
                <c:pt idx="1">
                  <c:v>80149</c:v>
                </c:pt>
                <c:pt idx="2">
                  <c:v>57697</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62338</c:v>
                </c:pt>
                <c:pt idx="1">
                  <c:v>109318</c:v>
                </c:pt>
                <c:pt idx="2">
                  <c:v>55438</c:v>
                </c:pt>
                <c:pt idx="3">
                  <c:v>52106</c:v>
                </c:pt>
                <c:pt idx="4">
                  <c:v>54818</c:v>
                </c:pt>
              </c:numCache>
            </c:numRef>
          </c:val>
          <c:smooth val="0"/>
        </c:ser>
        <c:dLbls>
          <c:showLegendKey val="0"/>
          <c:showVal val="0"/>
          <c:showCatName val="0"/>
          <c:showSerName val="0"/>
          <c:showPercent val="0"/>
          <c:showBubbleSize val="0"/>
        </c:dLbls>
        <c:marker val="1"/>
        <c:smooth val="0"/>
        <c:axId val="368691240"/>
        <c:axId val="370711808"/>
      </c:lineChart>
      <c:catAx>
        <c:axId val="368691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711808"/>
        <c:crosses val="autoZero"/>
        <c:auto val="1"/>
        <c:lblAlgn val="ctr"/>
        <c:lblOffset val="100"/>
        <c:tickLblSkip val="1"/>
        <c:tickMarkSkip val="1"/>
        <c:noMultiLvlLbl val="0"/>
      </c:catAx>
      <c:valAx>
        <c:axId val="370711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691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7.43</c:v>
                </c:pt>
                <c:pt idx="1">
                  <c:v>6.28</c:v>
                </c:pt>
                <c:pt idx="2">
                  <c:v>9.73</c:v>
                </c:pt>
                <c:pt idx="3">
                  <c:v>8.73</c:v>
                </c:pt>
                <c:pt idx="4">
                  <c:v>8.73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9.59</c:v>
                </c:pt>
                <c:pt idx="1">
                  <c:v>12.83</c:v>
                </c:pt>
                <c:pt idx="2">
                  <c:v>14.48</c:v>
                </c:pt>
                <c:pt idx="3">
                  <c:v>22.31</c:v>
                </c:pt>
                <c:pt idx="4">
                  <c:v>29.22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6261752"/>
        <c:axId val="37680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-3.01</c:v>
                </c:pt>
                <c:pt idx="1">
                  <c:v>-0.96</c:v>
                </c:pt>
                <c:pt idx="2">
                  <c:v>2.2599999999999998</c:v>
                </c:pt>
                <c:pt idx="3">
                  <c:v>1.92</c:v>
                </c:pt>
                <c:pt idx="4">
                  <c:v>0.78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6261752"/>
        <c:axId val="376801376"/>
      </c:lineChart>
      <c:catAx>
        <c:axId val="34626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801376"/>
        <c:crosses val="autoZero"/>
        <c:auto val="1"/>
        <c:lblAlgn val="ctr"/>
        <c:lblOffset val="100"/>
        <c:tickLblSkip val="1"/>
        <c:tickMarkSkip val="1"/>
        <c:noMultiLvlLbl val="0"/>
      </c:catAx>
      <c:valAx>
        <c:axId val="37680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261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0.03</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5.86</c:v>
                </c:pt>
                <c:pt idx="6">
                  <c:v>#N/A</c:v>
                </c:pt>
                <c:pt idx="7">
                  <c:v>0</c:v>
                </c:pt>
                <c:pt idx="8">
                  <c:v>#N/A</c:v>
                </c:pt>
                <c:pt idx="9">
                  <c:v>0.51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0.42</c:v>
                </c:pt>
                <c:pt idx="2">
                  <c:v>#N/A</c:v>
                </c:pt>
                <c:pt idx="3">
                  <c:v>0.83</c:v>
                </c:pt>
                <c:pt idx="4">
                  <c:v>#N/A</c:v>
                </c:pt>
                <c:pt idx="5">
                  <c:v>0.66</c:v>
                </c:pt>
                <c:pt idx="6">
                  <c:v>#N/A</c:v>
                </c:pt>
                <c:pt idx="7">
                  <c:v>0.66</c:v>
                </c:pt>
                <c:pt idx="8">
                  <c:v>#N/A</c:v>
                </c:pt>
                <c:pt idx="9">
                  <c:v>2.2200000000000002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2.36</c:v>
                </c:pt>
                <c:pt idx="2">
                  <c:v>#N/A</c:v>
                </c:pt>
                <c:pt idx="3">
                  <c:v>1.87</c:v>
                </c:pt>
                <c:pt idx="4">
                  <c:v>#N/A</c:v>
                </c:pt>
                <c:pt idx="5">
                  <c:v>2.64</c:v>
                </c:pt>
                <c:pt idx="6">
                  <c:v>#N/A</c:v>
                </c:pt>
                <c:pt idx="7">
                  <c:v>1.54</c:v>
                </c:pt>
                <c:pt idx="8">
                  <c:v>#N/A</c:v>
                </c:pt>
                <c:pt idx="9">
                  <c:v>2.73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2.65</c:v>
                </c:pt>
                <c:pt idx="2">
                  <c:v>#N/A</c:v>
                </c:pt>
                <c:pt idx="3">
                  <c:v>3.26</c:v>
                </c:pt>
                <c:pt idx="4">
                  <c:v>4.1500000000000004</c:v>
                </c:pt>
                <c:pt idx="5">
                  <c:v>#N/A</c:v>
                </c:pt>
                <c:pt idx="6">
                  <c:v>#N/A</c:v>
                </c:pt>
                <c:pt idx="7">
                  <c:v>4.4800000000000004</c:v>
                </c:pt>
                <c:pt idx="8">
                  <c:v>#N/A</c:v>
                </c:pt>
                <c:pt idx="9">
                  <c:v>5.16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5.97</c:v>
                </c:pt>
                <c:pt idx="2">
                  <c:v>#N/A</c:v>
                </c:pt>
                <c:pt idx="3">
                  <c:v>7.72</c:v>
                </c:pt>
                <c:pt idx="4">
                  <c:v>8.33</c:v>
                </c:pt>
                <c:pt idx="5">
                  <c:v>#N/A</c:v>
                </c:pt>
                <c:pt idx="6">
                  <c:v>#N/A</c:v>
                </c:pt>
                <c:pt idx="7">
                  <c:v>9.4499999999999993</c:v>
                </c:pt>
                <c:pt idx="8">
                  <c:v>#N/A</c:v>
                </c:pt>
                <c:pt idx="9">
                  <c:v>8.68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7.43</c:v>
                </c:pt>
                <c:pt idx="2">
                  <c:v>#N/A</c:v>
                </c:pt>
                <c:pt idx="3">
                  <c:v>6.28</c:v>
                </c:pt>
                <c:pt idx="4">
                  <c:v>#N/A</c:v>
                </c:pt>
                <c:pt idx="5">
                  <c:v>9.73</c:v>
                </c:pt>
                <c:pt idx="6">
                  <c:v>#N/A</c:v>
                </c:pt>
                <c:pt idx="7">
                  <c:v>8.7200000000000006</c:v>
                </c:pt>
                <c:pt idx="8">
                  <c:v>#N/A</c:v>
                </c:pt>
                <c:pt idx="9">
                  <c:v>8.73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5842720"/>
        <c:axId val="375843104"/>
      </c:barChart>
      <c:catAx>
        <c:axId val="3758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843104"/>
        <c:crosses val="autoZero"/>
        <c:auto val="1"/>
        <c:lblAlgn val="ctr"/>
        <c:lblOffset val="100"/>
        <c:tickLblSkip val="1"/>
        <c:tickMarkSkip val="1"/>
        <c:noMultiLvlLbl val="0"/>
      </c:catAx>
      <c:valAx>
        <c:axId val="37584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84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1867</c:v>
                </c:pt>
                <c:pt idx="5">
                  <c:v>1854</c:v>
                </c:pt>
                <c:pt idx="8">
                  <c:v>1795</c:v>
                </c:pt>
                <c:pt idx="11">
                  <c:v>1605</c:v>
                </c:pt>
                <c:pt idx="14">
                  <c:v>1586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66</c:v>
                </c:pt>
                <c:pt idx="3">
                  <c:v>64</c:v>
                </c:pt>
                <c:pt idx="6">
                  <c:v>62</c:v>
                </c:pt>
                <c:pt idx="9">
                  <c:v>60</c:v>
                </c:pt>
                <c:pt idx="12">
                  <c:v>51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356</c:v>
                </c:pt>
                <c:pt idx="3">
                  <c:v>370</c:v>
                </c:pt>
                <c:pt idx="6">
                  <c:v>344</c:v>
                </c:pt>
                <c:pt idx="9">
                  <c:v>251</c:v>
                </c:pt>
                <c:pt idx="12">
                  <c:v>334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2287</c:v>
                </c:pt>
                <c:pt idx="3">
                  <c:v>2176</c:v>
                </c:pt>
                <c:pt idx="6">
                  <c:v>1918</c:v>
                </c:pt>
                <c:pt idx="9">
                  <c:v>1710</c:v>
                </c:pt>
                <c:pt idx="12">
                  <c:v>1669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5425544"/>
        <c:axId val="375412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843</c:v>
                </c:pt>
                <c:pt idx="2">
                  <c:v>#N/A</c:v>
                </c:pt>
                <c:pt idx="3">
                  <c:v>#N/A</c:v>
                </c:pt>
                <c:pt idx="4">
                  <c:v>756</c:v>
                </c:pt>
                <c:pt idx="5">
                  <c:v>#N/A</c:v>
                </c:pt>
                <c:pt idx="6">
                  <c:v>#N/A</c:v>
                </c:pt>
                <c:pt idx="7">
                  <c:v>529</c:v>
                </c:pt>
                <c:pt idx="8">
                  <c:v>#N/A</c:v>
                </c:pt>
                <c:pt idx="9">
                  <c:v>#N/A</c:v>
                </c:pt>
                <c:pt idx="10">
                  <c:v>416</c:v>
                </c:pt>
                <c:pt idx="11">
                  <c:v>#N/A</c:v>
                </c:pt>
                <c:pt idx="12">
                  <c:v>#N/A</c:v>
                </c:pt>
                <c:pt idx="13">
                  <c:v>468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5425544"/>
        <c:axId val="375412200"/>
      </c:lineChart>
      <c:catAx>
        <c:axId val="37542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412200"/>
        <c:crosses val="autoZero"/>
        <c:auto val="1"/>
        <c:lblAlgn val="ctr"/>
        <c:lblOffset val="100"/>
        <c:tickLblSkip val="1"/>
        <c:tickMarkSkip val="1"/>
        <c:noMultiLvlLbl val="0"/>
      </c:catAx>
      <c:valAx>
        <c:axId val="37541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42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14800</c:v>
                </c:pt>
                <c:pt idx="5">
                  <c:v>15015</c:v>
                </c:pt>
                <c:pt idx="8">
                  <c:v>15583</c:v>
                </c:pt>
                <c:pt idx="11">
                  <c:v>14982</c:v>
                </c:pt>
                <c:pt idx="14">
                  <c:v>14852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1989</c:v>
                </c:pt>
                <c:pt idx="5">
                  <c:v>1489</c:v>
                </c:pt>
                <c:pt idx="8">
                  <c:v>2384</c:v>
                </c:pt>
                <c:pt idx="11">
                  <c:v>1886</c:v>
                </c:pt>
                <c:pt idx="14">
                  <c:v>2335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2726</c:v>
                </c:pt>
                <c:pt idx="5">
                  <c:v>3605</c:v>
                </c:pt>
                <c:pt idx="8">
                  <c:v>3520</c:v>
                </c:pt>
                <c:pt idx="11">
                  <c:v>4094</c:v>
                </c:pt>
                <c:pt idx="14">
                  <c:v>4737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3508</c:v>
                </c:pt>
                <c:pt idx="3">
                  <c:v>3414</c:v>
                </c:pt>
                <c:pt idx="6">
                  <c:v>3508</c:v>
                </c:pt>
                <c:pt idx="9">
                  <c:v>2733</c:v>
                </c:pt>
                <c:pt idx="12">
                  <c:v>2890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3015</c:v>
                </c:pt>
                <c:pt idx="3">
                  <c:v>3408</c:v>
                </c:pt>
                <c:pt idx="6">
                  <c:v>3629</c:v>
                </c:pt>
                <c:pt idx="9">
                  <c:v>3512</c:v>
                </c:pt>
                <c:pt idx="12">
                  <c:v>3071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406</c:v>
                </c:pt>
                <c:pt idx="3">
                  <c:v>357</c:v>
                </c:pt>
                <c:pt idx="6">
                  <c:v>309</c:v>
                </c:pt>
                <c:pt idx="9">
                  <c:v>260</c:v>
                </c:pt>
                <c:pt idx="12">
                  <c:v>222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16418</c:v>
                </c:pt>
                <c:pt idx="3">
                  <c:v>17379</c:v>
                </c:pt>
                <c:pt idx="6">
                  <c:v>16967</c:v>
                </c:pt>
                <c:pt idx="9">
                  <c:v>16534</c:v>
                </c:pt>
                <c:pt idx="12">
                  <c:v>16293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1759720"/>
        <c:axId val="37415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3831</c:v>
                </c:pt>
                <c:pt idx="2">
                  <c:v>#N/A</c:v>
                </c:pt>
                <c:pt idx="3">
                  <c:v>#N/A</c:v>
                </c:pt>
                <c:pt idx="4">
                  <c:v>4451</c:v>
                </c:pt>
                <c:pt idx="5">
                  <c:v>#N/A</c:v>
                </c:pt>
                <c:pt idx="6">
                  <c:v>#N/A</c:v>
                </c:pt>
                <c:pt idx="7">
                  <c:v>2926</c:v>
                </c:pt>
                <c:pt idx="8">
                  <c:v>#N/A</c:v>
                </c:pt>
                <c:pt idx="9">
                  <c:v>#N/A</c:v>
                </c:pt>
                <c:pt idx="10">
                  <c:v>2078</c:v>
                </c:pt>
                <c:pt idx="11">
                  <c:v>#N/A</c:v>
                </c:pt>
                <c:pt idx="12">
                  <c:v>#N/A</c:v>
                </c:pt>
                <c:pt idx="13">
                  <c:v>552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1759720"/>
        <c:axId val="374154224"/>
      </c:lineChart>
      <c:catAx>
        <c:axId val="37175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4154224"/>
        <c:crosses val="autoZero"/>
        <c:auto val="1"/>
        <c:lblAlgn val="ctr"/>
        <c:lblOffset val="100"/>
        <c:tickLblSkip val="1"/>
        <c:tickMarkSkip val="1"/>
        <c:noMultiLvlLbl val="0"/>
      </c:catAx>
      <c:valAx>
        <c:axId val="37415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75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{9455C6A6-0D12-4EC5-A433-31E9DBA9F4F7}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{C13F9268-E0FF-4EAA-AEB9-A115DE91D774}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{EB48D671-FADD-4EFB-A516-EDAF76E70F68}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{C81EB25B-FEAA-4110-ABB4-010A1A9C8068}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{C75DBDD9-3C2F-4530-8EAC-536FB6C7A4C2}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{326D12F7-FC3B-4037-BF39-1D81C8936216}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{145BA34D-3E26-4D87-9A56-7EE5CDFB0356}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{C5C4F822-E57E-4A4A-A236-B491F4AF31C2}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{13743B14-09C8-4C29-AD34-619C52F6002E}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{F3FC7F37-9AC8-4653-AC7B-F1C4F925CEC8}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4308976"/>
        <c:axId val="344309360"/>
      </c:scatterChart>
      <c:valAx>
        <c:axId val="344308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309360"/>
        <c:crosses val="autoZero"/>
        <c:crossBetween val="midCat"/>
      </c:valAx>
      <c:valAx>
        <c:axId val="344309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308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{91B14E02-9397-404F-B24A-881F26D7AA33}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{67C8F5AE-2703-469C-8CBC-3F41B20C059B}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{5001D329-A56F-4A99-A840-9B1DA1D56482}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{E355A2F0-BC5C-44C7-874D-D96D039F14B1}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{09A36A12-35D6-449D-97D9-51A8A38790CD}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8.4</c:v>
                </c:pt>
                <c:pt idx="2">
                  <c:v>8.1</c:v>
                </c:pt>
                <c:pt idx="3">
                  <c:v>6.5</c:v>
                </c:pt>
                <c:pt idx="4">
                  <c:v>5.4</c:v>
                </c:pt>
              </c:numCache>
            </c:numRef>
          </c:xVal>
          <c:yVal>
            <c:numRef>
              <c:f>公会計指標分析・財政指標組合せ分析表!$K$73:$O$73</c:f>
              <c:numCache>
                <c:formatCode>#,##0.0;"▲ "#,##0.0</c:formatCode>
                <c:ptCount val="5"/>
                <c:pt idx="0">
                  <c:v>44.1</c:v>
                </c:pt>
                <c:pt idx="1">
                  <c:v>51.1</c:v>
                </c:pt>
                <c:pt idx="2">
                  <c:v>34</c:v>
                </c:pt>
                <c:pt idx="3">
                  <c:v>23.7</c:v>
                </c:pt>
                <c:pt idx="4">
                  <c:v>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{BA858B83-48BF-4085-B160-1E247E7F1F5B}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{DE89E0B3-4426-4DFF-A9E1-668769BFF13F}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{F2C5E768-D732-4A31-B95F-CF47286CA726}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{F420412F-897C-44BB-9B56-83D7467E064C}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{AB53CA6E-A22D-4BFC-A785-5A970E4063DD}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13.4</c:v>
                </c:pt>
                <c:pt idx="1">
                  <c:v>13.2</c:v>
                </c:pt>
                <c:pt idx="2">
                  <c:v>12.6</c:v>
                </c:pt>
                <c:pt idx="3">
                  <c:v>9.6</c:v>
                </c:pt>
                <c:pt idx="4">
                  <c:v>9.1999999999999993</c:v>
                </c:pt>
              </c:numCache>
            </c:numRef>
          </c:xVal>
          <c:yVal>
            <c:numRef>
              <c:f>公会計指標分析・財政指標組合せ分析表!$K$77:$O$77</c:f>
              <c:numCache>
                <c:formatCode>#,##0.0;"▲ "#,##0.0</c:formatCode>
                <c:ptCount val="5"/>
                <c:pt idx="0">
                  <c:v>85.8</c:v>
                </c:pt>
                <c:pt idx="1">
                  <c:v>76.599999999999994</c:v>
                </c:pt>
                <c:pt idx="2">
                  <c:v>60.9</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5804352"/>
        <c:axId val="345769912"/>
      </c:scatterChart>
      <c:valAx>
        <c:axId val="345804352"/>
        <c:scaling>
          <c:orientation val="minMax"/>
          <c:max val="14.1"/>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769912"/>
        <c:crosses val="autoZero"/>
        <c:crossBetween val="midCat"/>
      </c:valAx>
      <c:valAx>
        <c:axId val="345769912"/>
        <c:scaling>
          <c:orientation val="minMax"/>
          <c:max val="1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804352"/>
        <c:crosses val="autoZero"/>
        <c:crossBetween val="midCat"/>
        <c:majorUnit val="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37,733
37,343
61.78
18,555,325
17,647,374
872,179
9,985,367
16,273,466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0.92</a:t>
          </a:r>
          <a:r>
            <a:rPr lang="ja-JP" altLang="ja-JP" sz="1100">
              <a:solidFill>
                <a:schemeClr val="dk1"/>
              </a:solidFill>
              <a:effectLst/>
              <a:latin typeface="+mn-lt"/>
              <a:ea typeface="+mn-ea"/>
              <a:cs typeface="+mn-cs"/>
            </a:rPr>
            <a:t>であり類似団体平均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0.51</a:t>
          </a:r>
          <a:r>
            <a:rPr lang="ja-JP" altLang="ja-JP" sz="1100">
              <a:solidFill>
                <a:schemeClr val="dk1"/>
              </a:solidFill>
              <a:effectLst/>
              <a:latin typeface="+mn-lt"/>
              <a:ea typeface="+mn-ea"/>
              <a:cs typeface="+mn-cs"/>
            </a:rPr>
            <a:t>ポイント上回っている。平成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年度の普通交付税算定に</a:t>
          </a:r>
          <a:r>
            <a:rPr lang="ja-JP" altLang="ja-JP" sz="1100">
              <a:solidFill>
                <a:schemeClr val="tx1"/>
              </a:solidFill>
              <a:effectLst/>
              <a:latin typeface="+mn-lt"/>
              <a:ea typeface="+mn-ea"/>
              <a:cs typeface="+mn-cs"/>
            </a:rPr>
            <a:t>おいて基準財政収入額は</a:t>
          </a:r>
          <a:r>
            <a:rPr lang="ja-JP" altLang="en-US" sz="1100">
              <a:solidFill>
                <a:schemeClr val="tx1"/>
              </a:solidFill>
              <a:effectLst/>
              <a:latin typeface="+mn-lt"/>
              <a:ea typeface="+mn-ea"/>
              <a:cs typeface="+mn-cs"/>
            </a:rPr>
            <a:t>、市町村民税法人税割、利子割交付金が減少したが、市町村民税所得割、固定資産税</a:t>
          </a:r>
          <a:r>
            <a:rPr lang="ja-JP" altLang="ja-JP" sz="1100">
              <a:solidFill>
                <a:schemeClr val="tx1"/>
              </a:solidFill>
              <a:effectLst/>
              <a:latin typeface="+mn-lt"/>
              <a:ea typeface="+mn-ea"/>
              <a:cs typeface="+mn-cs"/>
            </a:rPr>
            <a:t>の増加により前年比</a:t>
          </a:r>
          <a:r>
            <a:rPr lang="en-US" altLang="ja-JP" sz="1100">
              <a:solidFill>
                <a:schemeClr val="tx1"/>
              </a:solidFill>
              <a:effectLst/>
              <a:latin typeface="+mn-lt"/>
              <a:ea typeface="+mn-ea"/>
              <a:cs typeface="+mn-cs"/>
            </a:rPr>
            <a:t>3.6%</a:t>
          </a:r>
          <a:r>
            <a:rPr lang="ja-JP" altLang="ja-JP" sz="1100">
              <a:solidFill>
                <a:schemeClr val="tx1"/>
              </a:solidFill>
              <a:effectLst/>
              <a:latin typeface="+mn-lt"/>
              <a:ea typeface="+mn-ea"/>
              <a:cs typeface="+mn-cs"/>
            </a:rPr>
            <a:t>増加している。基準財政需要額は</a:t>
          </a:r>
          <a:r>
            <a:rPr lang="ja-JP" altLang="en-US" sz="1100">
              <a:solidFill>
                <a:schemeClr val="tx1"/>
              </a:solidFill>
              <a:effectLst/>
              <a:latin typeface="+mn-lt"/>
              <a:ea typeface="+mn-ea"/>
              <a:cs typeface="+mn-cs"/>
            </a:rPr>
            <a:t>、臨時財政対策債償還費、高齢者保健福祉費</a:t>
          </a:r>
          <a:r>
            <a:rPr lang="ja-JP" altLang="ja-JP" sz="1100">
              <a:solidFill>
                <a:schemeClr val="tx1"/>
              </a:solidFill>
              <a:effectLst/>
              <a:latin typeface="+mn-lt"/>
              <a:ea typeface="+mn-ea"/>
              <a:cs typeface="+mn-cs"/>
            </a:rPr>
            <a:t>が増加したことにより、単年度の財政力指数は前年度より</a:t>
          </a:r>
          <a:r>
            <a:rPr lang="en-US" altLang="ja-JP" sz="1100">
              <a:solidFill>
                <a:schemeClr val="tx1"/>
              </a:solidFill>
              <a:effectLst/>
              <a:latin typeface="+mn-lt"/>
              <a:ea typeface="+mn-ea"/>
              <a:cs typeface="+mn-cs"/>
            </a:rPr>
            <a:t>0.017</a:t>
          </a:r>
          <a:r>
            <a:rPr lang="ja-JP" altLang="en-US" sz="1100">
              <a:solidFill>
                <a:schemeClr val="tx1"/>
              </a:solidFill>
              <a:effectLst/>
              <a:latin typeface="+mn-lt"/>
              <a:ea typeface="+mn-ea"/>
              <a:cs typeface="+mn-cs"/>
            </a:rPr>
            <a:t>増加</a:t>
          </a:r>
          <a:r>
            <a:rPr lang="ja-JP" altLang="ja-JP" sz="1100">
              <a:solidFill>
                <a:schemeClr val="tx1"/>
              </a:solidFill>
              <a:effectLst/>
              <a:latin typeface="+mn-lt"/>
              <a:ea typeface="+mn-ea"/>
              <a:cs typeface="+mn-cs"/>
            </a:rPr>
            <a:t>となった。人口減少や高齢化（</a:t>
          </a:r>
          <a:r>
            <a:rPr lang="en-US" altLang="ja-JP" sz="1100">
              <a:solidFill>
                <a:schemeClr val="tx1"/>
              </a:solidFill>
              <a:effectLst/>
              <a:latin typeface="+mn-lt"/>
              <a:ea typeface="+mn-ea"/>
              <a:cs typeface="+mn-cs"/>
            </a:rPr>
            <a:t>H28.4.1</a:t>
          </a:r>
          <a:r>
            <a:rPr lang="ja-JP" altLang="ja-JP" sz="1100">
              <a:solidFill>
                <a:schemeClr val="tx1"/>
              </a:solidFill>
              <a:effectLst/>
              <a:latin typeface="+mn-lt"/>
              <a:ea typeface="+mn-ea"/>
              <a:cs typeface="+mn-cs"/>
            </a:rPr>
            <a:t>現在</a:t>
          </a:r>
          <a:r>
            <a:rPr lang="en-US" altLang="ja-JP" sz="1100">
              <a:solidFill>
                <a:schemeClr val="tx1"/>
              </a:solidFill>
              <a:effectLst/>
              <a:latin typeface="+mn-lt"/>
              <a:ea typeface="+mn-ea"/>
              <a:cs typeface="+mn-cs"/>
            </a:rPr>
            <a:t>44.7%</a:t>
          </a:r>
          <a:r>
            <a:rPr lang="ja-JP" altLang="ja-JP" sz="1100">
              <a:solidFill>
                <a:schemeClr val="tx1"/>
              </a:solidFill>
              <a:effectLst/>
              <a:latin typeface="+mn-lt"/>
              <a:ea typeface="+mn-ea"/>
              <a:cs typeface="+mn-cs"/>
            </a:rPr>
            <a:t>）といった問題を抱えており、市税収入の大幅な増加は期待できないため、引き続きコンビニ収納や口座振替の加入勧奨に取組み税収増加に努める。 </a:t>
          </a:r>
          <a:r>
            <a:rPr lang="en-US" altLang="ja-JP" sz="1100">
              <a:solidFill>
                <a:schemeClr val="tx1"/>
              </a:solidFill>
              <a:effectLst/>
              <a:latin typeface="+mn-lt"/>
              <a:ea typeface="+mn-ea"/>
              <a:cs typeface="+mn-cs"/>
            </a:rPr>
            <a:t> </a:t>
          </a:r>
          <a:endParaRPr lang="ja-JP" altLang="ja-JP" sz="14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106136</xdr:rowOff>
    </xdr:to>
    <xdr:cxnSp macro="">
      <xdr:nvCxnSpPr>
        <xdr:cNvPr id="69" name="直線コネクタ 68"/>
        <xdr:cNvCxnSpPr/>
      </xdr:nvCxnSpPr>
      <xdr:spPr>
        <a:xfrm flipV="1">
          <a:off x="4114800" y="62611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106136</xdr:rowOff>
    </xdr:from>
    <xdr:to>
      <xdr:col>6</xdr:col>
      <xdr:colOff>0</xdr:colOff>
      <xdr:row>36</xdr:row>
      <xdr:rowOff>106136</xdr:rowOff>
    </xdr:to>
    <xdr:cxnSp macro="">
      <xdr:nvCxnSpPr>
        <xdr:cNvPr id="72" name="直線コネクタ 71"/>
        <xdr:cNvCxnSpPr/>
      </xdr:nvCxnSpPr>
      <xdr:spPr>
        <a:xfrm>
          <a:off x="3225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106136</xdr:rowOff>
    </xdr:from>
    <xdr:to>
      <xdr:col>4</xdr:col>
      <xdr:colOff>482600</xdr:colOff>
      <xdr:row>36</xdr:row>
      <xdr:rowOff>106136</xdr:rowOff>
    </xdr:to>
    <xdr:cxnSp macro="">
      <xdr:nvCxnSpPr>
        <xdr:cNvPr id="75" name="直線コネクタ 74"/>
        <xdr:cNvCxnSpPr/>
      </xdr:nvCxnSpPr>
      <xdr:spPr>
        <a:xfrm>
          <a:off x="2336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7" name="テキスト ボックス 76"/>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106136</xdr:rowOff>
    </xdr:from>
    <xdr:to>
      <xdr:col>3</xdr:col>
      <xdr:colOff>279400</xdr:colOff>
      <xdr:row>36</xdr:row>
      <xdr:rowOff>106136</xdr:rowOff>
    </xdr:to>
    <xdr:cxnSp macro="">
      <xdr:nvCxnSpPr>
        <xdr:cNvPr id="78" name="直線コネクタ 77"/>
        <xdr:cNvCxnSpPr/>
      </xdr:nvCxnSpPr>
      <xdr:spPr>
        <a:xfrm>
          <a:off x="1447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2" name="テキスト ボックス 81"/>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8" name="円/楕円 87"/>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9"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55336</xdr:rowOff>
    </xdr:from>
    <xdr:to>
      <xdr:col>6</xdr:col>
      <xdr:colOff>50800</xdr:colOff>
      <xdr:row>36</xdr:row>
      <xdr:rowOff>156936</xdr:rowOff>
    </xdr:to>
    <xdr:sp macro="" textlink="">
      <xdr:nvSpPr>
        <xdr:cNvPr id="90" name="円/楕円 89"/>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167113</xdr:rowOff>
    </xdr:from>
    <xdr:ext cx="736600" cy="259045"/>
    <xdr:sp macro="" textlink="">
      <xdr:nvSpPr>
        <xdr:cNvPr id="91" name="テキスト ボックス 90"/>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55336</xdr:rowOff>
    </xdr:from>
    <xdr:to>
      <xdr:col>4</xdr:col>
      <xdr:colOff>533400</xdr:colOff>
      <xdr:row>36</xdr:row>
      <xdr:rowOff>156936</xdr:rowOff>
    </xdr:to>
    <xdr:sp macro="" textlink="">
      <xdr:nvSpPr>
        <xdr:cNvPr id="92" name="円/楕円 91"/>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167113</xdr:rowOff>
    </xdr:from>
    <xdr:ext cx="762000" cy="259045"/>
    <xdr:sp macro="" textlink="">
      <xdr:nvSpPr>
        <xdr:cNvPr id="93" name="テキスト ボックス 92"/>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55336</xdr:rowOff>
    </xdr:from>
    <xdr:to>
      <xdr:col>3</xdr:col>
      <xdr:colOff>330200</xdr:colOff>
      <xdr:row>36</xdr:row>
      <xdr:rowOff>156936</xdr:rowOff>
    </xdr:to>
    <xdr:sp macro="" textlink="">
      <xdr:nvSpPr>
        <xdr:cNvPr id="94" name="円/楕円 93"/>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167113</xdr:rowOff>
    </xdr:from>
    <xdr:ext cx="762000" cy="259045"/>
    <xdr:sp macro="" textlink="">
      <xdr:nvSpPr>
        <xdr:cNvPr id="95" name="テキスト ボックス 94"/>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55336</xdr:rowOff>
    </xdr:from>
    <xdr:to>
      <xdr:col>2</xdr:col>
      <xdr:colOff>127000</xdr:colOff>
      <xdr:row>36</xdr:row>
      <xdr:rowOff>156936</xdr:rowOff>
    </xdr:to>
    <xdr:sp macro="" textlink="">
      <xdr:nvSpPr>
        <xdr:cNvPr id="96" name="円/楕円 95"/>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167113</xdr:rowOff>
    </xdr:from>
    <xdr:ext cx="762000" cy="259045"/>
    <xdr:sp macro="" textlink="">
      <xdr:nvSpPr>
        <xdr:cNvPr id="97" name="テキスト ボックス 96"/>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83.3</a:t>
          </a:r>
          <a:r>
            <a:rPr lang="ja-JP" altLang="ja-JP" sz="1100">
              <a:solidFill>
                <a:schemeClr val="dk1"/>
              </a:solidFill>
              <a:effectLst/>
              <a:latin typeface="+mn-lt"/>
              <a:ea typeface="+mn-ea"/>
              <a:cs typeface="+mn-cs"/>
            </a:rPr>
            <a:t>％で類似団体平均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9.2%</a:t>
          </a:r>
          <a:r>
            <a:rPr lang="ja-JP" altLang="ja-JP" sz="1100">
              <a:solidFill>
                <a:schemeClr val="dk1"/>
              </a:solidFill>
              <a:effectLst/>
              <a:latin typeface="+mn-lt"/>
              <a:ea typeface="+mn-ea"/>
              <a:cs typeface="+mn-cs"/>
            </a:rPr>
            <a:t>下回っている。前年度と比較し</a:t>
          </a:r>
          <a:r>
            <a:rPr lang="ja-JP" altLang="en-US" sz="1100">
              <a:solidFill>
                <a:schemeClr val="dk1"/>
              </a:solidFill>
              <a:effectLst/>
              <a:latin typeface="+mn-lt"/>
              <a:ea typeface="+mn-ea"/>
              <a:cs typeface="+mn-cs"/>
            </a:rPr>
            <a:t>て歳入は、</a:t>
          </a:r>
          <a:r>
            <a:rPr lang="ja-JP" altLang="ja-JP" sz="1100">
              <a:solidFill>
                <a:schemeClr val="dk1"/>
              </a:solidFill>
              <a:effectLst/>
              <a:latin typeface="+mn-lt"/>
              <a:ea typeface="+mn-ea"/>
              <a:cs typeface="+mn-cs"/>
            </a:rPr>
            <a:t>市税の減少があったが地方消費税交付金、</a:t>
          </a:r>
          <a:r>
            <a:rPr lang="ja-JP" altLang="en-US" sz="1100">
              <a:solidFill>
                <a:schemeClr val="dk1"/>
              </a:solidFill>
              <a:effectLst/>
              <a:latin typeface="+mn-lt"/>
              <a:ea typeface="+mn-ea"/>
              <a:cs typeface="+mn-cs"/>
            </a:rPr>
            <a:t>地方交付税等が減少、歳出は、</a:t>
          </a:r>
          <a:r>
            <a:rPr lang="ja-JP" altLang="ja-JP" sz="1100">
              <a:solidFill>
                <a:schemeClr val="dk1"/>
              </a:solidFill>
              <a:effectLst/>
              <a:latin typeface="+mn-lt"/>
              <a:ea typeface="+mn-ea"/>
              <a:cs typeface="+mn-cs"/>
            </a:rPr>
            <a:t>退職者の減少による人件費</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経常経費一般財源充当額が</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減少し</a:t>
          </a:r>
          <a:r>
            <a:rPr lang="ja-JP" altLang="en-US" sz="1100">
              <a:solidFill>
                <a:schemeClr val="dk1"/>
              </a:solidFill>
              <a:effectLst/>
              <a:latin typeface="+mn-lt"/>
              <a:ea typeface="+mn-ea"/>
              <a:cs typeface="+mn-cs"/>
            </a:rPr>
            <a:t>たため</a:t>
          </a:r>
          <a:r>
            <a:rPr lang="ja-JP" altLang="ja-JP" sz="1100">
              <a:solidFill>
                <a:schemeClr val="dk1"/>
              </a:solidFill>
              <a:effectLst/>
              <a:latin typeface="+mn-lt"/>
              <a:ea typeface="+mn-ea"/>
              <a:cs typeface="+mn-cs"/>
            </a:rPr>
            <a:t>経常収支比率が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％減少となった。今後とも、公債費は、起債の借入額と償還額のバランスを計画的に行い、市税等の自主財源の確保及び事務事業の見直しを行い経常経費の削減に努める。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114808</xdr:rowOff>
    </xdr:from>
    <xdr:to>
      <xdr:col>7</xdr:col>
      <xdr:colOff>152400</xdr:colOff>
      <xdr:row>60</xdr:row>
      <xdr:rowOff>49530</xdr:rowOff>
    </xdr:to>
    <xdr:cxnSp macro="">
      <xdr:nvCxnSpPr>
        <xdr:cNvPr id="130" name="直線コネクタ 129"/>
        <xdr:cNvCxnSpPr/>
      </xdr:nvCxnSpPr>
      <xdr:spPr>
        <a:xfrm flipV="1">
          <a:off x="4114800" y="1023035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155702</xdr:rowOff>
    </xdr:to>
    <xdr:cxnSp macro="">
      <xdr:nvCxnSpPr>
        <xdr:cNvPr id="133" name="直線コネクタ 132"/>
        <xdr:cNvCxnSpPr/>
      </xdr:nvCxnSpPr>
      <xdr:spPr>
        <a:xfrm flipV="1">
          <a:off x="3225800" y="103365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60</xdr:row>
      <xdr:rowOff>160528</xdr:rowOff>
    </xdr:to>
    <xdr:cxnSp macro="">
      <xdr:nvCxnSpPr>
        <xdr:cNvPr id="136" name="直線コネクタ 135"/>
        <xdr:cNvCxnSpPr/>
      </xdr:nvCxnSpPr>
      <xdr:spPr>
        <a:xfrm flipV="1">
          <a:off x="2336800" y="104427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102362</xdr:rowOff>
    </xdr:from>
    <xdr:to>
      <xdr:col>4</xdr:col>
      <xdr:colOff>533400</xdr:colOff>
      <xdr:row>62</xdr:row>
      <xdr:rowOff>32512</xdr:rowOff>
    </xdr:to>
    <xdr:sp macro="" textlink="">
      <xdr:nvSpPr>
        <xdr:cNvPr id="137" name="フローチャート : 判断 136"/>
        <xdr:cNvSpPr/>
      </xdr:nvSpPr>
      <xdr:spPr>
        <a:xfrm>
          <a:off x="3175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38" name="テキスト ボックス 137"/>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160528</xdr:rowOff>
    </xdr:from>
    <xdr:to>
      <xdr:col>3</xdr:col>
      <xdr:colOff>279400</xdr:colOff>
      <xdr:row>61</xdr:row>
      <xdr:rowOff>8382</xdr:rowOff>
    </xdr:to>
    <xdr:cxnSp macro="">
      <xdr:nvCxnSpPr>
        <xdr:cNvPr id="139" name="直線コネクタ 138"/>
        <xdr:cNvCxnSpPr/>
      </xdr:nvCxnSpPr>
      <xdr:spPr>
        <a:xfrm flipV="1">
          <a:off x="1447800" y="104475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2" name="フローチャート :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64008</xdr:rowOff>
    </xdr:from>
    <xdr:to>
      <xdr:col>7</xdr:col>
      <xdr:colOff>203200</xdr:colOff>
      <xdr:row>59</xdr:row>
      <xdr:rowOff>165608</xdr:rowOff>
    </xdr:to>
    <xdr:sp macro="" textlink="">
      <xdr:nvSpPr>
        <xdr:cNvPr id="149" name="円/楕円 148"/>
        <xdr:cNvSpPr/>
      </xdr:nvSpPr>
      <xdr:spPr>
        <a:xfrm>
          <a:off x="4902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156735</xdr:rowOff>
    </xdr:from>
    <xdr:ext cx="762000" cy="259045"/>
    <xdr:sp macro="" textlink="">
      <xdr:nvSpPr>
        <xdr:cNvPr id="150" name="財政構造の弾力性該当値テキスト"/>
        <xdr:cNvSpPr txBox="1"/>
      </xdr:nvSpPr>
      <xdr:spPr>
        <a:xfrm>
          <a:off x="5041900" y="101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1" name="円/楕円 150"/>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2" name="テキスト ボックス 151"/>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104902</xdr:rowOff>
    </xdr:from>
    <xdr:to>
      <xdr:col>4</xdr:col>
      <xdr:colOff>533400</xdr:colOff>
      <xdr:row>61</xdr:row>
      <xdr:rowOff>35052</xdr:rowOff>
    </xdr:to>
    <xdr:sp macro="" textlink="">
      <xdr:nvSpPr>
        <xdr:cNvPr id="153" name="円/楕円 152"/>
        <xdr:cNvSpPr/>
      </xdr:nvSpPr>
      <xdr:spPr>
        <a:xfrm>
          <a:off x="3175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45229</xdr:rowOff>
    </xdr:from>
    <xdr:ext cx="762000" cy="259045"/>
    <xdr:sp macro="" textlink="">
      <xdr:nvSpPr>
        <xdr:cNvPr id="154" name="テキスト ボックス 153"/>
        <xdr:cNvSpPr txBox="1"/>
      </xdr:nvSpPr>
      <xdr:spPr>
        <a:xfrm>
          <a:off x="2844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109728</xdr:rowOff>
    </xdr:from>
    <xdr:to>
      <xdr:col>3</xdr:col>
      <xdr:colOff>330200</xdr:colOff>
      <xdr:row>61</xdr:row>
      <xdr:rowOff>39878</xdr:rowOff>
    </xdr:to>
    <xdr:sp macro="" textlink="">
      <xdr:nvSpPr>
        <xdr:cNvPr id="155" name="円/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129032</xdr:rowOff>
    </xdr:from>
    <xdr:to>
      <xdr:col>2</xdr:col>
      <xdr:colOff>127000</xdr:colOff>
      <xdr:row>61</xdr:row>
      <xdr:rowOff>59182</xdr:rowOff>
    </xdr:to>
    <xdr:sp macro="" textlink="">
      <xdr:nvSpPr>
        <xdr:cNvPr id="157" name="円/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69359</xdr:rowOff>
    </xdr:from>
    <xdr:ext cx="762000" cy="259045"/>
    <xdr:sp macro="" textlink="">
      <xdr:nvSpPr>
        <xdr:cNvPr id="158" name="テキスト ボックス 157"/>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[173,545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人口１人当たり人件費・物件費等決算額は、類似団体平均</a:t>
          </a:r>
          <a:r>
            <a:rPr kumimoji="1" lang="ja-JP" altLang="en-US" sz="1100">
              <a:solidFill>
                <a:schemeClr val="tx1"/>
              </a:solidFill>
              <a:effectLst/>
              <a:latin typeface="+mn-lt"/>
              <a:ea typeface="+mn-ea"/>
              <a:cs typeface="+mn-cs"/>
            </a:rPr>
            <a:t>値</a:t>
          </a:r>
          <a:r>
            <a:rPr kumimoji="1" lang="ja-JP" altLang="ja-JP" sz="1100">
              <a:solidFill>
                <a:schemeClr val="tx1"/>
              </a:solidFill>
              <a:effectLst/>
              <a:latin typeface="+mn-lt"/>
              <a:ea typeface="+mn-ea"/>
              <a:cs typeface="+mn-cs"/>
            </a:rPr>
            <a:t>と比較して</a:t>
          </a:r>
          <a:r>
            <a:rPr kumimoji="1" lang="en-US" altLang="ja-JP" sz="1100">
              <a:solidFill>
                <a:schemeClr val="tx1"/>
              </a:solidFill>
              <a:effectLst/>
              <a:latin typeface="+mn-lt"/>
              <a:ea typeface="+mn-ea"/>
              <a:cs typeface="+mn-cs"/>
            </a:rPr>
            <a:t>22,444</a:t>
          </a:r>
          <a:r>
            <a:rPr kumimoji="1" lang="ja-JP" altLang="ja-JP" sz="1100">
              <a:solidFill>
                <a:schemeClr val="tx1"/>
              </a:solidFill>
              <a:effectLst/>
              <a:latin typeface="+mn-lt"/>
              <a:ea typeface="+mn-ea"/>
              <a:cs typeface="+mn-cs"/>
            </a:rPr>
            <a:t>円上回っている。</a:t>
          </a:r>
          <a:endParaRPr lang="ja-JP" altLang="ja-JP" sz="1400">
            <a:solidFill>
              <a:schemeClr val="tx1"/>
            </a:solidFill>
            <a:effectLst/>
          </a:endParaRPr>
        </a:p>
        <a:p>
          <a:pPr eaLnBrk="1" fontAlgn="auto" latinLnBrk="0" hangingPunct="1"/>
          <a:r>
            <a:rPr lang="ja-JP" altLang="ja-JP" sz="1100">
              <a:solidFill>
                <a:schemeClr val="tx1"/>
              </a:solidFill>
              <a:effectLst/>
              <a:latin typeface="+mn-lt"/>
              <a:ea typeface="+mn-ea"/>
              <a:cs typeface="+mn-cs"/>
            </a:rPr>
            <a:t>人件費については定年退職者が減少したが、人件費は高い状況で推移している。今後も退職者の不補充、アウトソーシングの活用、再任用制度の活用を図り、職員数の適正管理を行い、人件費の抑制に努める。</a:t>
          </a:r>
          <a:endParaRPr lang="ja-JP" altLang="ja-JP" sz="1400">
            <a:solidFill>
              <a:schemeClr val="tx1"/>
            </a:solidFill>
            <a:effectLst/>
          </a:endParaRPr>
        </a:p>
        <a:p>
          <a:pPr eaLnBrk="1" fontAlgn="auto" latinLnBrk="0" hangingPunct="1"/>
          <a:r>
            <a:rPr lang="ja-JP" altLang="ja-JP" sz="1100">
              <a:solidFill>
                <a:schemeClr val="tx1"/>
              </a:solidFill>
              <a:effectLst/>
              <a:latin typeface="+mn-lt"/>
              <a:ea typeface="+mn-ea"/>
              <a:cs typeface="+mn-cs"/>
            </a:rPr>
            <a:t>物件費については、委託料の増加によるものであり、急高配な地形や観光地という土地柄、公共施設が各地に点在し</a:t>
          </a:r>
          <a:r>
            <a:rPr lang="ja-JP" altLang="en-US" sz="1100">
              <a:solidFill>
                <a:schemeClr val="tx1"/>
              </a:solidFill>
              <a:effectLst/>
              <a:latin typeface="+mn-lt"/>
              <a:ea typeface="+mn-ea"/>
              <a:cs typeface="+mn-cs"/>
            </a:rPr>
            <a:t>ていることや</a:t>
          </a:r>
          <a:r>
            <a:rPr lang="ja-JP"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消防業務、廃棄物処理施設を単独で運営していることも要因の一つである。引き続き公共施設の指定管理者制度の導入を推進し、施設の統廃合も含め事務事業の見直しを図っていく。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131967</xdr:rowOff>
    </xdr:from>
    <xdr:to>
      <xdr:col>7</xdr:col>
      <xdr:colOff>152400</xdr:colOff>
      <xdr:row>83</xdr:row>
      <xdr:rowOff>5679</xdr:rowOff>
    </xdr:to>
    <xdr:cxnSp macro="">
      <xdr:nvCxnSpPr>
        <xdr:cNvPr id="191" name="直線コネクタ 190"/>
        <xdr:cNvCxnSpPr/>
      </xdr:nvCxnSpPr>
      <xdr:spPr>
        <a:xfrm>
          <a:off x="4114800" y="14190867"/>
          <a:ext cx="8382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123516</xdr:rowOff>
    </xdr:from>
    <xdr:to>
      <xdr:col>6</xdr:col>
      <xdr:colOff>0</xdr:colOff>
      <xdr:row>82</xdr:row>
      <xdr:rowOff>131967</xdr:rowOff>
    </xdr:to>
    <xdr:cxnSp macro="">
      <xdr:nvCxnSpPr>
        <xdr:cNvPr id="194" name="直線コネクタ 193"/>
        <xdr:cNvCxnSpPr/>
      </xdr:nvCxnSpPr>
      <xdr:spPr>
        <a:xfrm>
          <a:off x="3225800" y="14182416"/>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97292</xdr:rowOff>
    </xdr:from>
    <xdr:to>
      <xdr:col>4</xdr:col>
      <xdr:colOff>482600</xdr:colOff>
      <xdr:row>82</xdr:row>
      <xdr:rowOff>123516</xdr:rowOff>
    </xdr:to>
    <xdr:cxnSp macro="">
      <xdr:nvCxnSpPr>
        <xdr:cNvPr id="197" name="直線コネクタ 196"/>
        <xdr:cNvCxnSpPr/>
      </xdr:nvCxnSpPr>
      <xdr:spPr>
        <a:xfrm>
          <a:off x="2336800" y="14156192"/>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30614</xdr:rowOff>
    </xdr:from>
    <xdr:to>
      <xdr:col>4</xdr:col>
      <xdr:colOff>533400</xdr:colOff>
      <xdr:row>82</xdr:row>
      <xdr:rowOff>132214</xdr:rowOff>
    </xdr:to>
    <xdr:sp macro="" textlink="">
      <xdr:nvSpPr>
        <xdr:cNvPr id="198" name="フローチャート : 判断 197"/>
        <xdr:cNvSpPr/>
      </xdr:nvSpPr>
      <xdr:spPr>
        <a:xfrm>
          <a:off x="3175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142391</xdr:rowOff>
    </xdr:from>
    <xdr:ext cx="762000" cy="259045"/>
    <xdr:sp macro="" textlink="">
      <xdr:nvSpPr>
        <xdr:cNvPr id="199" name="テキスト ボックス 198"/>
        <xdr:cNvSpPr txBox="1"/>
      </xdr:nvSpPr>
      <xdr:spPr>
        <a:xfrm>
          <a:off x="2844800" y="138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84855</xdr:rowOff>
    </xdr:from>
    <xdr:to>
      <xdr:col>3</xdr:col>
      <xdr:colOff>279400</xdr:colOff>
      <xdr:row>82</xdr:row>
      <xdr:rowOff>97292</xdr:rowOff>
    </xdr:to>
    <xdr:cxnSp macro="">
      <xdr:nvCxnSpPr>
        <xdr:cNvPr id="200" name="直線コネクタ 199"/>
        <xdr:cNvCxnSpPr/>
      </xdr:nvCxnSpPr>
      <xdr:spPr>
        <a:xfrm>
          <a:off x="1447800" y="14143755"/>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3057</xdr:rowOff>
    </xdr:from>
    <xdr:to>
      <xdr:col>3</xdr:col>
      <xdr:colOff>330200</xdr:colOff>
      <xdr:row>82</xdr:row>
      <xdr:rowOff>104657</xdr:rowOff>
    </xdr:to>
    <xdr:sp macro="" textlink="">
      <xdr:nvSpPr>
        <xdr:cNvPr id="201" name="フローチャート : 判断 200"/>
        <xdr:cNvSpPr/>
      </xdr:nvSpPr>
      <xdr:spPr>
        <a:xfrm>
          <a:off x="2286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114834</xdr:rowOff>
    </xdr:from>
    <xdr:ext cx="762000" cy="259045"/>
    <xdr:sp macro="" textlink="">
      <xdr:nvSpPr>
        <xdr:cNvPr id="202" name="テキスト ボックス 201"/>
        <xdr:cNvSpPr txBox="1"/>
      </xdr:nvSpPr>
      <xdr:spPr>
        <a:xfrm>
          <a:off x="1955800" y="138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1326</xdr:rowOff>
    </xdr:from>
    <xdr:to>
      <xdr:col>2</xdr:col>
      <xdr:colOff>127000</xdr:colOff>
      <xdr:row>82</xdr:row>
      <xdr:rowOff>102926</xdr:rowOff>
    </xdr:to>
    <xdr:sp macro="" textlink="">
      <xdr:nvSpPr>
        <xdr:cNvPr id="203" name="フローチャート : 判断 202"/>
        <xdr:cNvSpPr/>
      </xdr:nvSpPr>
      <xdr:spPr>
        <a:xfrm>
          <a:off x="1397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113103</xdr:rowOff>
    </xdr:from>
    <xdr:ext cx="762000" cy="259045"/>
    <xdr:sp macro="" textlink="">
      <xdr:nvSpPr>
        <xdr:cNvPr id="204" name="テキスト ボックス 203"/>
        <xdr:cNvSpPr txBox="1"/>
      </xdr:nvSpPr>
      <xdr:spPr>
        <a:xfrm>
          <a:off x="1066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126329</xdr:rowOff>
    </xdr:from>
    <xdr:to>
      <xdr:col>7</xdr:col>
      <xdr:colOff>203200</xdr:colOff>
      <xdr:row>83</xdr:row>
      <xdr:rowOff>56479</xdr:rowOff>
    </xdr:to>
    <xdr:sp macro="" textlink="">
      <xdr:nvSpPr>
        <xdr:cNvPr id="210" name="円/楕円 209"/>
        <xdr:cNvSpPr/>
      </xdr:nvSpPr>
      <xdr:spPr>
        <a:xfrm>
          <a:off x="4902200" y="141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98406</xdr:rowOff>
    </xdr:from>
    <xdr:ext cx="762000" cy="259045"/>
    <xdr:sp macro="" textlink="">
      <xdr:nvSpPr>
        <xdr:cNvPr id="211" name="人件費・物件費等の状況該当値テキスト"/>
        <xdr:cNvSpPr txBox="1"/>
      </xdr:nvSpPr>
      <xdr:spPr>
        <a:xfrm>
          <a:off x="5041900" y="1415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173,545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81167</xdr:rowOff>
    </xdr:from>
    <xdr:to>
      <xdr:col>6</xdr:col>
      <xdr:colOff>50800</xdr:colOff>
      <xdr:row>83</xdr:row>
      <xdr:rowOff>11317</xdr:rowOff>
    </xdr:to>
    <xdr:sp macro="" textlink="">
      <xdr:nvSpPr>
        <xdr:cNvPr id="212" name="円/楕円 211"/>
        <xdr:cNvSpPr/>
      </xdr:nvSpPr>
      <xdr:spPr>
        <a:xfrm>
          <a:off x="4064000" y="141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167544</xdr:rowOff>
    </xdr:from>
    <xdr:ext cx="736600" cy="259045"/>
    <xdr:sp macro="" textlink="">
      <xdr:nvSpPr>
        <xdr:cNvPr id="213" name="テキスト ボックス 212"/>
        <xdr:cNvSpPr txBox="1"/>
      </xdr:nvSpPr>
      <xdr:spPr>
        <a:xfrm>
          <a:off x="3733800" y="1422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72716</xdr:rowOff>
    </xdr:from>
    <xdr:to>
      <xdr:col>4</xdr:col>
      <xdr:colOff>533400</xdr:colOff>
      <xdr:row>83</xdr:row>
      <xdr:rowOff>2866</xdr:rowOff>
    </xdr:to>
    <xdr:sp macro="" textlink="">
      <xdr:nvSpPr>
        <xdr:cNvPr id="214" name="円/楕円 213"/>
        <xdr:cNvSpPr/>
      </xdr:nvSpPr>
      <xdr:spPr>
        <a:xfrm>
          <a:off x="3175000" y="141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159093</xdr:rowOff>
    </xdr:from>
    <xdr:ext cx="762000" cy="259045"/>
    <xdr:sp macro="" textlink="">
      <xdr:nvSpPr>
        <xdr:cNvPr id="215" name="テキスト ボックス 214"/>
        <xdr:cNvSpPr txBox="1"/>
      </xdr:nvSpPr>
      <xdr:spPr>
        <a:xfrm>
          <a:off x="2844800" y="1421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46492</xdr:rowOff>
    </xdr:from>
    <xdr:to>
      <xdr:col>3</xdr:col>
      <xdr:colOff>330200</xdr:colOff>
      <xdr:row>82</xdr:row>
      <xdr:rowOff>148092</xdr:rowOff>
    </xdr:to>
    <xdr:sp macro="" textlink="">
      <xdr:nvSpPr>
        <xdr:cNvPr id="216" name="円/楕円 215"/>
        <xdr:cNvSpPr/>
      </xdr:nvSpPr>
      <xdr:spPr>
        <a:xfrm>
          <a:off x="2286000" y="141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132869</xdr:rowOff>
    </xdr:from>
    <xdr:ext cx="762000" cy="259045"/>
    <xdr:sp macro="" textlink="">
      <xdr:nvSpPr>
        <xdr:cNvPr id="217" name="テキスト ボックス 216"/>
        <xdr:cNvSpPr txBox="1"/>
      </xdr:nvSpPr>
      <xdr:spPr>
        <a:xfrm>
          <a:off x="1955800" y="1419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34055</xdr:rowOff>
    </xdr:from>
    <xdr:to>
      <xdr:col>2</xdr:col>
      <xdr:colOff>127000</xdr:colOff>
      <xdr:row>82</xdr:row>
      <xdr:rowOff>135655</xdr:rowOff>
    </xdr:to>
    <xdr:sp macro="" textlink="">
      <xdr:nvSpPr>
        <xdr:cNvPr id="218" name="円/楕円 217"/>
        <xdr:cNvSpPr/>
      </xdr:nvSpPr>
      <xdr:spPr>
        <a:xfrm>
          <a:off x="1397000" y="140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120432</xdr:rowOff>
    </xdr:from>
    <xdr:ext cx="762000" cy="259045"/>
    <xdr:sp macro="" textlink="">
      <xdr:nvSpPr>
        <xdr:cNvPr id="219" name="テキスト ボックス 218"/>
        <xdr:cNvSpPr txBox="1"/>
      </xdr:nvSpPr>
      <xdr:spPr>
        <a:xfrm>
          <a:off x="1066800" y="141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年度は前年度</a:t>
          </a:r>
          <a:r>
            <a:rPr lang="ja-JP" altLang="en-US" sz="1100">
              <a:solidFill>
                <a:schemeClr val="tx1"/>
              </a:solidFill>
              <a:effectLst/>
              <a:latin typeface="+mn-lt"/>
              <a:ea typeface="+mn-ea"/>
              <a:cs typeface="+mn-cs"/>
            </a:rPr>
            <a:t>から</a:t>
          </a:r>
          <a:r>
            <a:rPr lang="en-US" altLang="ja-JP" sz="1100">
              <a:solidFill>
                <a:schemeClr val="tx1"/>
              </a:solidFill>
              <a:effectLst/>
              <a:latin typeface="+mn-lt"/>
              <a:ea typeface="+mn-ea"/>
              <a:cs typeface="+mn-cs"/>
            </a:rPr>
            <a:t>0.5</a:t>
          </a:r>
          <a:r>
            <a:rPr lang="ja-JP" altLang="en-US" sz="1100">
              <a:solidFill>
                <a:schemeClr val="tx1"/>
              </a:solidFill>
              <a:effectLst/>
              <a:latin typeface="+mn-lt"/>
              <a:ea typeface="+mn-ea"/>
              <a:cs typeface="+mn-cs"/>
            </a:rPr>
            <a:t>ポイント減少し</a:t>
          </a:r>
          <a:r>
            <a:rPr lang="en-US" altLang="ja-JP" sz="1100">
              <a:solidFill>
                <a:schemeClr val="tx1"/>
              </a:solidFill>
              <a:effectLst/>
              <a:latin typeface="+mn-lt"/>
              <a:ea typeface="+mn-ea"/>
              <a:cs typeface="+mn-cs"/>
            </a:rPr>
            <a:t>102.9</a:t>
          </a:r>
          <a:r>
            <a:rPr lang="ja-JP" altLang="ja-JP" sz="1100">
              <a:solidFill>
                <a:schemeClr val="tx1"/>
              </a:solidFill>
              <a:effectLst/>
              <a:latin typeface="+mn-lt"/>
              <a:ea typeface="+mn-ea"/>
              <a:cs typeface="+mn-cs"/>
            </a:rPr>
            <a:t>であり、類似団体平均</a:t>
          </a:r>
          <a:r>
            <a:rPr lang="ja-JP" altLang="en-US" sz="1100">
              <a:solidFill>
                <a:schemeClr val="tx1"/>
              </a:solidFill>
              <a:effectLst/>
              <a:latin typeface="+mn-lt"/>
              <a:ea typeface="+mn-ea"/>
              <a:cs typeface="+mn-cs"/>
            </a:rPr>
            <a:t>値</a:t>
          </a:r>
          <a:r>
            <a:rPr lang="ja-JP" altLang="ja-JP" sz="1100">
              <a:solidFill>
                <a:schemeClr val="tx1"/>
              </a:solidFill>
              <a:effectLst/>
              <a:latin typeface="+mn-lt"/>
              <a:ea typeface="+mn-ea"/>
              <a:cs typeface="+mn-cs"/>
            </a:rPr>
            <a:t>と比較すると</a:t>
          </a:r>
          <a:r>
            <a:rPr lang="en-US" altLang="ja-JP" sz="1100">
              <a:solidFill>
                <a:schemeClr val="tx1"/>
              </a:solidFill>
              <a:effectLst/>
              <a:latin typeface="+mn-lt"/>
              <a:ea typeface="+mn-ea"/>
              <a:cs typeface="+mn-cs"/>
            </a:rPr>
            <a:t>5.7</a:t>
          </a:r>
          <a:r>
            <a:rPr lang="ja-JP" altLang="ja-JP" sz="1100">
              <a:solidFill>
                <a:schemeClr val="tx1"/>
              </a:solidFill>
              <a:effectLst/>
              <a:latin typeface="+mn-lt"/>
              <a:ea typeface="+mn-ea"/>
              <a:cs typeface="+mn-cs"/>
            </a:rPr>
            <a:t>上回っている。平成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に多くの管理職が退職したことに起因する昇任数の増加や管理、監督者の若年化、本市職員の経験年数別の在職階層の変動が顕著であり、類似団体平均、全国平均等を依然として大きく上回っている。今後とも職員配置や給与水準の適正化に努める。</a:t>
          </a:r>
          <a:endParaRPr lang="ja-JP" altLang="ja-JP" sz="140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93557</xdr:rowOff>
    </xdr:to>
    <xdr:cxnSp macro="">
      <xdr:nvCxnSpPr>
        <xdr:cNvPr id="248" name="直線コネクタ 247"/>
        <xdr:cNvCxnSpPr/>
      </xdr:nvCxnSpPr>
      <xdr:spPr>
        <a:xfrm flipV="1">
          <a:off x="17018000" y="14025880"/>
          <a:ext cx="0" cy="812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65634</xdr:rowOff>
    </xdr:from>
    <xdr:ext cx="762000" cy="259045"/>
    <xdr:sp macro="" textlink="">
      <xdr:nvSpPr>
        <xdr:cNvPr id="249" name="給与水準   （国との比較）最小値テキスト"/>
        <xdr:cNvSpPr txBox="1"/>
      </xdr:nvSpPr>
      <xdr:spPr>
        <a:xfrm>
          <a:off x="17106900" y="148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93557</xdr:rowOff>
    </xdr:from>
    <xdr:to>
      <xdr:col>24</xdr:col>
      <xdr:colOff>647700</xdr:colOff>
      <xdr:row>86</xdr:row>
      <xdr:rowOff>93557</xdr:rowOff>
    </xdr:to>
    <xdr:cxnSp macro="">
      <xdr:nvCxnSpPr>
        <xdr:cNvPr id="250" name="直線コネクタ 249"/>
        <xdr:cNvCxnSpPr/>
      </xdr:nvCxnSpPr>
      <xdr:spPr>
        <a:xfrm>
          <a:off x="16929100" y="148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1"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2" name="直線コネクタ 251"/>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133773</xdr:rowOff>
    </xdr:to>
    <xdr:cxnSp macro="">
      <xdr:nvCxnSpPr>
        <xdr:cNvPr id="253" name="直線コネクタ 252"/>
        <xdr:cNvCxnSpPr/>
      </xdr:nvCxnSpPr>
      <xdr:spPr>
        <a:xfrm flipV="1">
          <a:off x="16179800" y="1483825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4"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5" name="フローチャート : 判断 254"/>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86</xdr:row>
      <xdr:rowOff>133773</xdr:rowOff>
    </xdr:to>
    <xdr:cxnSp macro="">
      <xdr:nvCxnSpPr>
        <xdr:cNvPr id="256" name="直線コネクタ 255"/>
        <xdr:cNvCxnSpPr/>
      </xdr:nvCxnSpPr>
      <xdr:spPr>
        <a:xfrm>
          <a:off x="15290800" y="1487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7" name="フローチャート : 判断 256"/>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8" name="テキスト ボックス 257"/>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133773</xdr:rowOff>
    </xdr:to>
    <xdr:cxnSp macro="">
      <xdr:nvCxnSpPr>
        <xdr:cNvPr id="259" name="直線コネクタ 258"/>
        <xdr:cNvCxnSpPr/>
      </xdr:nvCxnSpPr>
      <xdr:spPr>
        <a:xfrm>
          <a:off x="14401800" y="147980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0" name="フローチャート : 判断 259"/>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1" name="テキスト ボックス 260"/>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90</xdr:row>
      <xdr:rowOff>59266</xdr:rowOff>
    </xdr:to>
    <xdr:cxnSp macro="">
      <xdr:nvCxnSpPr>
        <xdr:cNvPr id="262" name="直線コネクタ 261"/>
        <xdr:cNvCxnSpPr/>
      </xdr:nvCxnSpPr>
      <xdr:spPr>
        <a:xfrm flipV="1">
          <a:off x="13512800" y="147980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3" name="フローチャート : 判断 262"/>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4" name="テキスト ボックス 263"/>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165946</xdr:rowOff>
    </xdr:from>
    <xdr:to>
      <xdr:col>19</xdr:col>
      <xdr:colOff>533400</xdr:colOff>
      <xdr:row>86</xdr:row>
      <xdr:rowOff>96096</xdr:rowOff>
    </xdr:to>
    <xdr:sp macro="" textlink="">
      <xdr:nvSpPr>
        <xdr:cNvPr id="265" name="フローチャート : 判断 264"/>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106273</xdr:rowOff>
    </xdr:from>
    <xdr:ext cx="762000" cy="259045"/>
    <xdr:sp macro="" textlink="">
      <xdr:nvSpPr>
        <xdr:cNvPr id="266" name="テキスト ボックス 265"/>
        <xdr:cNvSpPr txBox="1"/>
      </xdr:nvSpPr>
      <xdr:spPr>
        <a:xfrm>
          <a:off x="13131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2" name="円/楕円 271"/>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110084</xdr:rowOff>
    </xdr:from>
    <xdr:ext cx="762000" cy="259045"/>
    <xdr:sp macro="" textlink="">
      <xdr:nvSpPr>
        <xdr:cNvPr id="273" name="給与水準   （国との比較）該当値テキスト"/>
        <xdr:cNvSpPr txBox="1"/>
      </xdr:nvSpPr>
      <xdr:spPr>
        <a:xfrm>
          <a:off x="17106900" y="1468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4" name="円/楕円 273"/>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5" name="テキスト ボックス 274"/>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76" name="円/楕円 275"/>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77" name="テキスト ボックス 276"/>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8" name="円/楕円 277"/>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79" name="テキスト ボックス 278"/>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0" name="円/楕円 279"/>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1" name="テキスト ボックス 280"/>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日現在普通会計職員は</a:t>
          </a:r>
          <a:r>
            <a:rPr lang="en-US" altLang="ja-JP" sz="1100">
              <a:solidFill>
                <a:schemeClr val="tx1"/>
              </a:solidFill>
              <a:effectLst/>
              <a:latin typeface="+mn-lt"/>
              <a:ea typeface="+mn-ea"/>
              <a:cs typeface="+mn-cs"/>
            </a:rPr>
            <a:t>428</a:t>
          </a:r>
          <a:r>
            <a:rPr lang="ja-JP" altLang="ja-JP" sz="1100">
              <a:solidFill>
                <a:schemeClr val="tx1"/>
              </a:solidFill>
              <a:effectLst/>
              <a:latin typeface="+mn-lt"/>
              <a:ea typeface="+mn-ea"/>
              <a:cs typeface="+mn-cs"/>
            </a:rPr>
            <a:t>人（地方公共団体定員管理調査による）で</a:t>
          </a:r>
          <a:r>
            <a:rPr lang="ja-JP" altLang="en-US" sz="1100">
              <a:solidFill>
                <a:schemeClr val="tx1"/>
              </a:solidFill>
              <a:effectLst/>
              <a:latin typeface="+mn-lt"/>
              <a:ea typeface="+mn-ea"/>
              <a:cs typeface="+mn-cs"/>
            </a:rPr>
            <a:t>前年度と同数となった</a:t>
          </a:r>
          <a:r>
            <a:rPr lang="ja-JP" altLang="ja-JP" sz="1100">
              <a:solidFill>
                <a:schemeClr val="tx1"/>
              </a:solidFill>
              <a:effectLst/>
              <a:latin typeface="+mn-lt"/>
              <a:ea typeface="+mn-ea"/>
              <a:cs typeface="+mn-cs"/>
            </a:rPr>
            <a:t>。観光地という行政需要から人口規模以上に消防部門へ職員を多く配置している。また、狭い面積であるが急勾配の土地柄、地域が分断し、各地区に支所、出張所や学校を配置しているため職員数が類似団体平均より</a:t>
          </a:r>
          <a:r>
            <a:rPr lang="en-US" altLang="ja-JP" sz="1100">
              <a:solidFill>
                <a:schemeClr val="tx1"/>
              </a:solidFill>
              <a:effectLst/>
              <a:latin typeface="+mn-lt"/>
              <a:ea typeface="+mn-ea"/>
              <a:cs typeface="+mn-cs"/>
            </a:rPr>
            <a:t>2.16</a:t>
          </a:r>
          <a:r>
            <a:rPr lang="ja-JP" altLang="ja-JP" sz="1100">
              <a:solidFill>
                <a:schemeClr val="tx1"/>
              </a:solidFill>
              <a:effectLst/>
              <a:latin typeface="+mn-lt"/>
              <a:ea typeface="+mn-ea"/>
              <a:cs typeface="+mn-cs"/>
            </a:rPr>
            <a:t>人上回っている。今後も施設の統廃合を含めより適切な職員の適正管理に努める。 </a:t>
          </a:r>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155575</xdr:rowOff>
    </xdr:from>
    <xdr:to>
      <xdr:col>24</xdr:col>
      <xdr:colOff>558800</xdr:colOff>
      <xdr:row>61</xdr:row>
      <xdr:rowOff>159918</xdr:rowOff>
    </xdr:to>
    <xdr:cxnSp macro="">
      <xdr:nvCxnSpPr>
        <xdr:cNvPr id="313" name="直線コネクタ 312"/>
        <xdr:cNvCxnSpPr/>
      </xdr:nvCxnSpPr>
      <xdr:spPr>
        <a:xfrm>
          <a:off x="16179800" y="10614025"/>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4"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146406</xdr:rowOff>
    </xdr:from>
    <xdr:to>
      <xdr:col>23</xdr:col>
      <xdr:colOff>406400</xdr:colOff>
      <xdr:row>61</xdr:row>
      <xdr:rowOff>155575</xdr:rowOff>
    </xdr:to>
    <xdr:cxnSp macro="">
      <xdr:nvCxnSpPr>
        <xdr:cNvPr id="316" name="直線コネクタ 315"/>
        <xdr:cNvCxnSpPr/>
      </xdr:nvCxnSpPr>
      <xdr:spPr>
        <a:xfrm>
          <a:off x="15290800" y="1060485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18" name="テキスト ボックス 317"/>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146406</xdr:rowOff>
    </xdr:from>
    <xdr:to>
      <xdr:col>22</xdr:col>
      <xdr:colOff>203200</xdr:colOff>
      <xdr:row>61</xdr:row>
      <xdr:rowOff>156058</xdr:rowOff>
    </xdr:to>
    <xdr:cxnSp macro="">
      <xdr:nvCxnSpPr>
        <xdr:cNvPr id="319" name="直線コネクタ 318"/>
        <xdr:cNvCxnSpPr/>
      </xdr:nvCxnSpPr>
      <xdr:spPr>
        <a:xfrm flipV="1">
          <a:off x="14401800" y="106048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145923</xdr:rowOff>
    </xdr:from>
    <xdr:to>
      <xdr:col>21</xdr:col>
      <xdr:colOff>0</xdr:colOff>
      <xdr:row>61</xdr:row>
      <xdr:rowOff>156058</xdr:rowOff>
    </xdr:to>
    <xdr:cxnSp macro="">
      <xdr:nvCxnSpPr>
        <xdr:cNvPr id="322" name="直線コネクタ 321"/>
        <xdr:cNvCxnSpPr/>
      </xdr:nvCxnSpPr>
      <xdr:spPr>
        <a:xfrm>
          <a:off x="13512800" y="10604373"/>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68580</xdr:rowOff>
    </xdr:from>
    <xdr:to>
      <xdr:col>21</xdr:col>
      <xdr:colOff>50800</xdr:colOff>
      <xdr:row>61</xdr:row>
      <xdr:rowOff>170180</xdr:rowOff>
    </xdr:to>
    <xdr:sp macro="" textlink="">
      <xdr:nvSpPr>
        <xdr:cNvPr id="323" name="フローチャート : 判断 322"/>
        <xdr:cNvSpPr/>
      </xdr:nvSpPr>
      <xdr:spPr>
        <a:xfrm>
          <a:off x="14351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8907</xdr:rowOff>
    </xdr:from>
    <xdr:ext cx="762000" cy="259045"/>
    <xdr:sp macro="" textlink="">
      <xdr:nvSpPr>
        <xdr:cNvPr id="324" name="テキスト ボックス 323"/>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75336</xdr:rowOff>
    </xdr:from>
    <xdr:to>
      <xdr:col>19</xdr:col>
      <xdr:colOff>533400</xdr:colOff>
      <xdr:row>62</xdr:row>
      <xdr:rowOff>5486</xdr:rowOff>
    </xdr:to>
    <xdr:sp macro="" textlink="">
      <xdr:nvSpPr>
        <xdr:cNvPr id="325" name="フローチャート : 判断 324"/>
        <xdr:cNvSpPr/>
      </xdr:nvSpPr>
      <xdr:spPr>
        <a:xfrm>
          <a:off x="13462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15663</xdr:rowOff>
    </xdr:from>
    <xdr:ext cx="762000" cy="259045"/>
    <xdr:sp macro="" textlink="">
      <xdr:nvSpPr>
        <xdr:cNvPr id="326" name="テキスト ボックス 325"/>
        <xdr:cNvSpPr txBox="1"/>
      </xdr:nvSpPr>
      <xdr:spPr>
        <a:xfrm>
          <a:off x="13131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109118</xdr:rowOff>
    </xdr:from>
    <xdr:to>
      <xdr:col>24</xdr:col>
      <xdr:colOff>609600</xdr:colOff>
      <xdr:row>62</xdr:row>
      <xdr:rowOff>39268</xdr:rowOff>
    </xdr:to>
    <xdr:sp macro="" textlink="">
      <xdr:nvSpPr>
        <xdr:cNvPr id="332" name="円/楕円 331"/>
        <xdr:cNvSpPr/>
      </xdr:nvSpPr>
      <xdr:spPr>
        <a:xfrm>
          <a:off x="169672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81195</xdr:rowOff>
    </xdr:from>
    <xdr:ext cx="762000" cy="259045"/>
    <xdr:sp macro="" textlink="">
      <xdr:nvSpPr>
        <xdr:cNvPr id="333" name="定員管理の状況該当値テキスト"/>
        <xdr:cNvSpPr txBox="1"/>
      </xdr:nvSpPr>
      <xdr:spPr>
        <a:xfrm>
          <a:off x="17106900" y="1053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104775</xdr:rowOff>
    </xdr:from>
    <xdr:to>
      <xdr:col>23</xdr:col>
      <xdr:colOff>457200</xdr:colOff>
      <xdr:row>62</xdr:row>
      <xdr:rowOff>34925</xdr:rowOff>
    </xdr:to>
    <xdr:sp macro="" textlink="">
      <xdr:nvSpPr>
        <xdr:cNvPr id="334" name="円/楕円 333"/>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35" name="テキスト ボックス 33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95606</xdr:rowOff>
    </xdr:from>
    <xdr:to>
      <xdr:col>22</xdr:col>
      <xdr:colOff>254000</xdr:colOff>
      <xdr:row>62</xdr:row>
      <xdr:rowOff>25756</xdr:rowOff>
    </xdr:to>
    <xdr:sp macro="" textlink="">
      <xdr:nvSpPr>
        <xdr:cNvPr id="336" name="円/楕円 335"/>
        <xdr:cNvSpPr/>
      </xdr:nvSpPr>
      <xdr:spPr>
        <a:xfrm>
          <a:off x="15240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10533</xdr:rowOff>
    </xdr:from>
    <xdr:ext cx="762000" cy="259045"/>
    <xdr:sp macro="" textlink="">
      <xdr:nvSpPr>
        <xdr:cNvPr id="337" name="テキスト ボックス 336"/>
        <xdr:cNvSpPr txBox="1"/>
      </xdr:nvSpPr>
      <xdr:spPr>
        <a:xfrm>
          <a:off x="14909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105258</xdr:rowOff>
    </xdr:from>
    <xdr:to>
      <xdr:col>21</xdr:col>
      <xdr:colOff>50800</xdr:colOff>
      <xdr:row>62</xdr:row>
      <xdr:rowOff>35408</xdr:rowOff>
    </xdr:to>
    <xdr:sp macro="" textlink="">
      <xdr:nvSpPr>
        <xdr:cNvPr id="338" name="円/楕円 337"/>
        <xdr:cNvSpPr/>
      </xdr:nvSpPr>
      <xdr:spPr>
        <a:xfrm>
          <a:off x="14351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20185</xdr:rowOff>
    </xdr:from>
    <xdr:ext cx="762000" cy="259045"/>
    <xdr:sp macro="" textlink="">
      <xdr:nvSpPr>
        <xdr:cNvPr id="339" name="テキスト ボックス 338"/>
        <xdr:cNvSpPr txBox="1"/>
      </xdr:nvSpPr>
      <xdr:spPr>
        <a:xfrm>
          <a:off x="14020800" y="106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95123</xdr:rowOff>
    </xdr:from>
    <xdr:to>
      <xdr:col>19</xdr:col>
      <xdr:colOff>533400</xdr:colOff>
      <xdr:row>62</xdr:row>
      <xdr:rowOff>25273</xdr:rowOff>
    </xdr:to>
    <xdr:sp macro="" textlink="">
      <xdr:nvSpPr>
        <xdr:cNvPr id="340" name="円/楕円 339"/>
        <xdr:cNvSpPr/>
      </xdr:nvSpPr>
      <xdr:spPr>
        <a:xfrm>
          <a:off x="13462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10050</xdr:rowOff>
    </xdr:from>
    <xdr:ext cx="762000" cy="259045"/>
    <xdr:sp macro="" textlink="">
      <xdr:nvSpPr>
        <xdr:cNvPr id="341" name="テキスト ボックス 340"/>
        <xdr:cNvSpPr txBox="1"/>
      </xdr:nvSpPr>
      <xdr:spPr>
        <a:xfrm>
          <a:off x="13131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tx1"/>
              </a:solidFill>
              <a:latin typeface="+mn-lt"/>
              <a:ea typeface="+mn-ea"/>
              <a:cs typeface="+mn-cs"/>
            </a:rPr>
            <a:t>償還元金を上回らない額での市債発行に努めていることや、過去の大型建設事業の元利償還が終了したこと、</a:t>
          </a:r>
          <a:r>
            <a:rPr lang="ja-JP" altLang="ja-JP" sz="1100">
              <a:solidFill>
                <a:schemeClr val="tx1"/>
              </a:solidFill>
              <a:effectLst/>
              <a:latin typeface="+mn-lt"/>
              <a:ea typeface="+mn-ea"/>
              <a:cs typeface="+mn-cs"/>
            </a:rPr>
            <a:t>過去に新規の投資的事業を抑制してきたことが、類似団体平均</a:t>
          </a:r>
          <a:r>
            <a:rPr lang="ja-JP" altLang="en-US" sz="1100">
              <a:solidFill>
                <a:schemeClr val="tx1"/>
              </a:solidFill>
              <a:effectLst/>
              <a:latin typeface="+mn-lt"/>
              <a:ea typeface="+mn-ea"/>
              <a:cs typeface="+mn-cs"/>
            </a:rPr>
            <a:t>値</a:t>
          </a:r>
          <a:r>
            <a:rPr lang="ja-JP" altLang="ja-JP" sz="1100">
              <a:solidFill>
                <a:schemeClr val="tx1"/>
              </a:solidFill>
              <a:effectLst/>
              <a:latin typeface="+mn-lt"/>
              <a:ea typeface="+mn-ea"/>
              <a:cs typeface="+mn-cs"/>
            </a:rPr>
            <a:t>と比較し</a:t>
          </a:r>
          <a:r>
            <a:rPr lang="en-US" altLang="ja-JP" sz="1100">
              <a:solidFill>
                <a:schemeClr val="tx1"/>
              </a:solidFill>
              <a:effectLst/>
              <a:latin typeface="+mn-lt"/>
              <a:ea typeface="+mn-ea"/>
              <a:cs typeface="+mn-cs"/>
            </a:rPr>
            <a:t>3.8</a:t>
          </a:r>
          <a:r>
            <a:rPr lang="ja-JP" altLang="ja-JP" sz="1100">
              <a:solidFill>
                <a:schemeClr val="tx1"/>
              </a:solidFill>
              <a:effectLst/>
              <a:latin typeface="+mn-lt"/>
              <a:ea typeface="+mn-ea"/>
              <a:cs typeface="+mn-cs"/>
            </a:rPr>
            <a:t>ポイント下回っている要因である。</a:t>
          </a:r>
          <a:r>
            <a:rPr lang="ja-JP" altLang="en-US" sz="1100">
              <a:solidFill>
                <a:schemeClr val="tx1"/>
              </a:solidFill>
              <a:effectLst/>
              <a:latin typeface="+mn-lt"/>
              <a:ea typeface="+mn-ea"/>
              <a:cs typeface="+mn-cs"/>
            </a:rPr>
            <a:t>今後</a:t>
          </a:r>
          <a:r>
            <a:rPr lang="ja-JP" altLang="ja-JP" sz="1100">
              <a:solidFill>
                <a:schemeClr val="tx1"/>
              </a:solidFill>
              <a:effectLst/>
              <a:latin typeface="+mn-lt"/>
              <a:ea typeface="+mn-ea"/>
              <a:cs typeface="+mn-cs"/>
            </a:rPr>
            <a:t>、駅前広場整備事業や庁舎建設事業の大型建設事業の元金償還</a:t>
          </a:r>
          <a:r>
            <a:rPr lang="ja-JP" altLang="en-US" sz="1100">
              <a:solidFill>
                <a:schemeClr val="tx1"/>
              </a:solidFill>
              <a:effectLst/>
              <a:latin typeface="+mn-lt"/>
              <a:ea typeface="+mn-ea"/>
              <a:cs typeface="+mn-cs"/>
            </a:rPr>
            <a:t>が控えており</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また、</a:t>
          </a:r>
          <a:r>
            <a:rPr lang="ja-JP" altLang="ja-JP" sz="1100">
              <a:solidFill>
                <a:schemeClr val="tx1"/>
              </a:solidFill>
              <a:effectLst/>
              <a:latin typeface="+mn-lt"/>
              <a:ea typeface="+mn-ea"/>
              <a:cs typeface="+mn-cs"/>
            </a:rPr>
            <a:t>公共施設の老朽化に伴う大規模修繕のための</a:t>
          </a:r>
          <a:r>
            <a:rPr lang="ja-JP" altLang="en-US" sz="1100">
              <a:solidFill>
                <a:schemeClr val="tx1"/>
              </a:solidFill>
              <a:effectLst/>
              <a:latin typeface="+mn-lt"/>
              <a:ea typeface="+mn-ea"/>
              <a:cs typeface="+mn-cs"/>
            </a:rPr>
            <a:t>借入れも見込んでおり</a:t>
          </a:r>
          <a:r>
            <a:rPr lang="ja-JP" altLang="ja-JP" sz="1100">
              <a:solidFill>
                <a:schemeClr val="tx1"/>
              </a:solidFill>
              <a:effectLst/>
              <a:latin typeface="+mn-lt"/>
              <a:ea typeface="+mn-ea"/>
              <a:cs typeface="+mn-cs"/>
            </a:rPr>
            <a:t>、投資的事業を取捨選択し、市債の新規発行額を計画的に</a:t>
          </a:r>
          <a:r>
            <a:rPr lang="ja-JP" altLang="en-US" sz="1100">
              <a:solidFill>
                <a:schemeClr val="tx1"/>
              </a:solidFill>
              <a:effectLst/>
              <a:latin typeface="+mn-lt"/>
              <a:ea typeface="+mn-ea"/>
              <a:cs typeface="+mn-cs"/>
            </a:rPr>
            <a:t>行なうよう</a:t>
          </a:r>
          <a:r>
            <a:rPr lang="ja-JP" altLang="ja-JP" sz="1100">
              <a:solidFill>
                <a:schemeClr val="tx1"/>
              </a:solidFill>
              <a:effectLst/>
              <a:latin typeface="+mn-lt"/>
              <a:ea typeface="+mn-ea"/>
              <a:cs typeface="+mn-cs"/>
            </a:rPr>
            <a:t>に努める。</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39</xdr:row>
      <xdr:rowOff>16933</xdr:rowOff>
    </xdr:to>
    <xdr:cxnSp macro="">
      <xdr:nvCxnSpPr>
        <xdr:cNvPr id="375" name="直線コネクタ 374"/>
        <xdr:cNvCxnSpPr/>
      </xdr:nvCxnSpPr>
      <xdr:spPr>
        <a:xfrm flipV="1">
          <a:off x="16179800" y="66150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155381</xdr:rowOff>
    </xdr:from>
    <xdr:ext cx="762000" cy="259045"/>
    <xdr:sp macro="" textlink="">
      <xdr:nvSpPr>
        <xdr:cNvPr id="37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145627</xdr:rowOff>
    </xdr:to>
    <xdr:cxnSp macro="">
      <xdr:nvCxnSpPr>
        <xdr:cNvPr id="378" name="直線コネクタ 377"/>
        <xdr:cNvCxnSpPr/>
      </xdr:nvCxnSpPr>
      <xdr:spPr>
        <a:xfrm flipV="1">
          <a:off x="15290800" y="67034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130404</xdr:rowOff>
    </xdr:from>
    <xdr:ext cx="736600" cy="259045"/>
    <xdr:sp macro="" textlink="">
      <xdr:nvSpPr>
        <xdr:cNvPr id="380" name="テキスト ボックス 379"/>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145627</xdr:rowOff>
    </xdr:from>
    <xdr:to>
      <xdr:col>22</xdr:col>
      <xdr:colOff>203200</xdr:colOff>
      <xdr:row>39</xdr:row>
      <xdr:rowOff>169756</xdr:rowOff>
    </xdr:to>
    <xdr:cxnSp macro="">
      <xdr:nvCxnSpPr>
        <xdr:cNvPr id="381" name="直線コネクタ 380"/>
        <xdr:cNvCxnSpPr/>
      </xdr:nvCxnSpPr>
      <xdr:spPr>
        <a:xfrm flipV="1">
          <a:off x="14401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82" name="フローチャート : 判断 38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83" name="テキスト ボックス 38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113454</xdr:rowOff>
    </xdr:from>
    <xdr:to>
      <xdr:col>21</xdr:col>
      <xdr:colOff>0</xdr:colOff>
      <xdr:row>39</xdr:row>
      <xdr:rowOff>169756</xdr:rowOff>
    </xdr:to>
    <xdr:cxnSp macro="">
      <xdr:nvCxnSpPr>
        <xdr:cNvPr id="384" name="直線コネクタ 383"/>
        <xdr:cNvCxnSpPr/>
      </xdr:nvCxnSpPr>
      <xdr:spPr>
        <a:xfrm>
          <a:off x="13512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162137</xdr:rowOff>
    </xdr:from>
    <xdr:to>
      <xdr:col>21</xdr:col>
      <xdr:colOff>50800</xdr:colOff>
      <xdr:row>42</xdr:row>
      <xdr:rowOff>92287</xdr:rowOff>
    </xdr:to>
    <xdr:sp macro="" textlink="">
      <xdr:nvSpPr>
        <xdr:cNvPr id="385" name="フローチャート : 判断 384"/>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386" name="テキスト ボックス 385"/>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7" name="フローチャート : 判断 386"/>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388" name="テキスト ボックス 387"/>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394" name="円/楕円 393"/>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395"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396" name="円/楕円 395"/>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97" name="テキスト ボックス 39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94827</xdr:rowOff>
    </xdr:from>
    <xdr:to>
      <xdr:col>22</xdr:col>
      <xdr:colOff>254000</xdr:colOff>
      <xdr:row>40</xdr:row>
      <xdr:rowOff>24977</xdr:rowOff>
    </xdr:to>
    <xdr:sp macro="" textlink="">
      <xdr:nvSpPr>
        <xdr:cNvPr id="398" name="円/楕円 397"/>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35154</xdr:rowOff>
    </xdr:from>
    <xdr:ext cx="762000" cy="259045"/>
    <xdr:sp macro="" textlink="">
      <xdr:nvSpPr>
        <xdr:cNvPr id="399" name="テキスト ボックス 398"/>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118956</xdr:rowOff>
    </xdr:from>
    <xdr:to>
      <xdr:col>21</xdr:col>
      <xdr:colOff>50800</xdr:colOff>
      <xdr:row>40</xdr:row>
      <xdr:rowOff>49106</xdr:rowOff>
    </xdr:to>
    <xdr:sp macro="" textlink="">
      <xdr:nvSpPr>
        <xdr:cNvPr id="400" name="円/楕円 399"/>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59283</xdr:rowOff>
    </xdr:from>
    <xdr:ext cx="762000" cy="259045"/>
    <xdr:sp macro="" textlink="">
      <xdr:nvSpPr>
        <xdr:cNvPr id="401" name="テキスト ボックス 400"/>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62654</xdr:rowOff>
    </xdr:from>
    <xdr:to>
      <xdr:col>19</xdr:col>
      <xdr:colOff>533400</xdr:colOff>
      <xdr:row>39</xdr:row>
      <xdr:rowOff>164254</xdr:rowOff>
    </xdr:to>
    <xdr:sp macro="" textlink="">
      <xdr:nvSpPr>
        <xdr:cNvPr id="402" name="円/楕円 401"/>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2981</xdr:rowOff>
    </xdr:from>
    <xdr:ext cx="762000" cy="259045"/>
    <xdr:sp macro="" textlink="">
      <xdr:nvSpPr>
        <xdr:cNvPr id="403" name="テキスト ボックス 402"/>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大規模事業の財源とした起債の償還が終了し地方債の現在高が減少、決算剰余金を財政調整基金へ積立したことによる充当可能財源等の増加、退職手当負担見込額の減少により前年度に比べて</a:t>
          </a:r>
          <a:r>
            <a:rPr lang="en-US" altLang="ja-JP" sz="1100">
              <a:solidFill>
                <a:schemeClr val="tx1"/>
              </a:solidFill>
              <a:effectLst/>
              <a:latin typeface="+mn-lt"/>
              <a:ea typeface="+mn-ea"/>
              <a:cs typeface="+mn-cs"/>
            </a:rPr>
            <a:t>10.3</a:t>
          </a:r>
          <a:r>
            <a:rPr lang="ja-JP" altLang="ja-JP" sz="1100">
              <a:solidFill>
                <a:schemeClr val="tx1"/>
              </a:solidFill>
              <a:effectLst/>
              <a:latin typeface="+mn-lt"/>
              <a:ea typeface="+mn-ea"/>
              <a:cs typeface="+mn-cs"/>
            </a:rPr>
            <a:t>ポイント将来負担比率が減少している。</a:t>
          </a:r>
          <a:endParaRPr lang="ja-JP" altLang="ja-JP" sz="1400">
            <a:solidFill>
              <a:schemeClr val="tx1"/>
            </a:solidFill>
            <a:effectLst/>
          </a:endParaRPr>
        </a:p>
        <a:p>
          <a:r>
            <a:rPr lang="ja-JP" altLang="ja-JP" sz="1100">
              <a:solidFill>
                <a:schemeClr val="tx1"/>
              </a:solidFill>
              <a:effectLst/>
              <a:latin typeface="+mn-lt"/>
              <a:ea typeface="+mn-ea"/>
              <a:cs typeface="+mn-cs"/>
            </a:rPr>
            <a:t>　今後</a:t>
          </a:r>
          <a:r>
            <a:rPr lang="ja-JP" altLang="en-US" sz="1100">
              <a:solidFill>
                <a:schemeClr val="tx1"/>
              </a:solidFill>
              <a:effectLst/>
              <a:latin typeface="+mn-lt"/>
              <a:ea typeface="+mn-ea"/>
              <a:cs typeface="+mn-cs"/>
            </a:rPr>
            <a:t>は</a:t>
          </a:r>
          <a:r>
            <a:rPr lang="ja-JP" altLang="ja-JP" sz="1100">
              <a:solidFill>
                <a:schemeClr val="tx1"/>
              </a:solidFill>
              <a:effectLst/>
              <a:latin typeface="+mn-lt"/>
              <a:ea typeface="+mn-ea"/>
              <a:cs typeface="+mn-cs"/>
            </a:rPr>
            <a:t>、施設の老朽化が顕著であり、建替えや大規模修繕の財源として起債や基金の取り崩しを要することから、起債発行額は償還額を超えないよう努め、長期的な財政見通しのもとに基金の積立を行い、健全な財政運営に努める。</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54822</xdr:rowOff>
    </xdr:from>
    <xdr:to>
      <xdr:col>24</xdr:col>
      <xdr:colOff>558800</xdr:colOff>
      <xdr:row>15</xdr:row>
      <xdr:rowOff>116628</xdr:rowOff>
    </xdr:to>
    <xdr:cxnSp macro="">
      <xdr:nvCxnSpPr>
        <xdr:cNvPr id="437" name="直線コネクタ 436"/>
        <xdr:cNvCxnSpPr/>
      </xdr:nvCxnSpPr>
      <xdr:spPr>
        <a:xfrm flipV="1">
          <a:off x="16179800" y="2455122"/>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38"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116628</xdr:rowOff>
    </xdr:from>
    <xdr:to>
      <xdr:col>23</xdr:col>
      <xdr:colOff>406400</xdr:colOff>
      <xdr:row>16</xdr:row>
      <xdr:rowOff>83256</xdr:rowOff>
    </xdr:to>
    <xdr:cxnSp macro="">
      <xdr:nvCxnSpPr>
        <xdr:cNvPr id="440" name="直線コネクタ 439"/>
        <xdr:cNvCxnSpPr/>
      </xdr:nvCxnSpPr>
      <xdr:spPr>
        <a:xfrm flipV="1">
          <a:off x="15290800" y="2688378"/>
          <a:ext cx="889000" cy="1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47924</xdr:rowOff>
    </xdr:from>
    <xdr:ext cx="736600" cy="259045"/>
    <xdr:sp macro="" textlink="">
      <xdr:nvSpPr>
        <xdr:cNvPr id="442" name="テキスト ボックス 441"/>
        <xdr:cNvSpPr txBox="1"/>
      </xdr:nvSpPr>
      <xdr:spPr>
        <a:xfrm>
          <a:off x="15798800" y="2962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83256</xdr:rowOff>
    </xdr:from>
    <xdr:to>
      <xdr:col>22</xdr:col>
      <xdr:colOff>203200</xdr:colOff>
      <xdr:row>17</xdr:row>
      <xdr:rowOff>141041</xdr:rowOff>
    </xdr:to>
    <xdr:cxnSp macro="">
      <xdr:nvCxnSpPr>
        <xdr:cNvPr id="443" name="直線コネクタ 442"/>
        <xdr:cNvCxnSpPr/>
      </xdr:nvCxnSpPr>
      <xdr:spPr>
        <a:xfrm flipV="1">
          <a:off x="14401800" y="2826456"/>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50165</xdr:rowOff>
    </xdr:from>
    <xdr:to>
      <xdr:col>22</xdr:col>
      <xdr:colOff>254000</xdr:colOff>
      <xdr:row>18</xdr:row>
      <xdr:rowOff>151765</xdr:rowOff>
    </xdr:to>
    <xdr:sp macro="" textlink="">
      <xdr:nvSpPr>
        <xdr:cNvPr id="444" name="フローチャート : 判断 443"/>
        <xdr:cNvSpPr/>
      </xdr:nvSpPr>
      <xdr:spPr>
        <a:xfrm>
          <a:off x="15240000" y="31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136542</xdr:rowOff>
    </xdr:from>
    <xdr:ext cx="762000" cy="259045"/>
    <xdr:sp macro="" textlink="">
      <xdr:nvSpPr>
        <xdr:cNvPr id="445" name="テキスト ボックス 444"/>
        <xdr:cNvSpPr txBox="1"/>
      </xdr:nvSpPr>
      <xdr:spPr>
        <a:xfrm>
          <a:off x="14909800" y="322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47202</xdr:rowOff>
    </xdr:from>
    <xdr:to>
      <xdr:col>21</xdr:col>
      <xdr:colOff>0</xdr:colOff>
      <xdr:row>17</xdr:row>
      <xdr:rowOff>141041</xdr:rowOff>
    </xdr:to>
    <xdr:cxnSp macro="">
      <xdr:nvCxnSpPr>
        <xdr:cNvPr id="446" name="直線コネクタ 445"/>
        <xdr:cNvCxnSpPr/>
      </xdr:nvCxnSpPr>
      <xdr:spPr>
        <a:xfrm>
          <a:off x="13512800" y="296185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89182</xdr:rowOff>
    </xdr:from>
    <xdr:to>
      <xdr:col>21</xdr:col>
      <xdr:colOff>50800</xdr:colOff>
      <xdr:row>20</xdr:row>
      <xdr:rowOff>19332</xdr:rowOff>
    </xdr:to>
    <xdr:sp macro="" textlink="">
      <xdr:nvSpPr>
        <xdr:cNvPr id="447" name="フローチャート : 判断 446"/>
        <xdr:cNvSpPr/>
      </xdr:nvSpPr>
      <xdr:spPr>
        <a:xfrm>
          <a:off x="14351000" y="334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4109</xdr:rowOff>
    </xdr:from>
    <xdr:ext cx="762000" cy="259045"/>
    <xdr:sp macro="" textlink="">
      <xdr:nvSpPr>
        <xdr:cNvPr id="448" name="テキスト ボックス 447"/>
        <xdr:cNvSpPr txBox="1"/>
      </xdr:nvSpPr>
      <xdr:spPr>
        <a:xfrm>
          <a:off x="14020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41063</xdr:rowOff>
    </xdr:from>
    <xdr:to>
      <xdr:col>19</xdr:col>
      <xdr:colOff>533400</xdr:colOff>
      <xdr:row>20</xdr:row>
      <xdr:rowOff>142663</xdr:rowOff>
    </xdr:to>
    <xdr:sp macro="" textlink="">
      <xdr:nvSpPr>
        <xdr:cNvPr id="449" name="フローチャート : 判断 448"/>
        <xdr:cNvSpPr/>
      </xdr:nvSpPr>
      <xdr:spPr>
        <a:xfrm>
          <a:off x="13462000" y="347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127440</xdr:rowOff>
    </xdr:from>
    <xdr:ext cx="762000" cy="259045"/>
    <xdr:sp macro="" textlink="">
      <xdr:nvSpPr>
        <xdr:cNvPr id="450" name="テキスト ボックス 449"/>
        <xdr:cNvSpPr txBox="1"/>
      </xdr:nvSpPr>
      <xdr:spPr>
        <a:xfrm>
          <a:off x="13131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4022</xdr:rowOff>
    </xdr:from>
    <xdr:to>
      <xdr:col>24</xdr:col>
      <xdr:colOff>609600</xdr:colOff>
      <xdr:row>14</xdr:row>
      <xdr:rowOff>105622</xdr:rowOff>
    </xdr:to>
    <xdr:sp macro="" textlink="">
      <xdr:nvSpPr>
        <xdr:cNvPr id="456" name="円/楕円 455"/>
        <xdr:cNvSpPr/>
      </xdr:nvSpPr>
      <xdr:spPr>
        <a:xfrm>
          <a:off x="169672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96749</xdr:rowOff>
    </xdr:from>
    <xdr:ext cx="762000" cy="259045"/>
    <xdr:sp macro="" textlink="">
      <xdr:nvSpPr>
        <xdr:cNvPr id="457" name="将来負担の状況該当値テキスト"/>
        <xdr:cNvSpPr txBox="1"/>
      </xdr:nvSpPr>
      <xdr:spPr>
        <a:xfrm>
          <a:off x="17106900" y="23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65828</xdr:rowOff>
    </xdr:from>
    <xdr:to>
      <xdr:col>23</xdr:col>
      <xdr:colOff>457200</xdr:colOff>
      <xdr:row>15</xdr:row>
      <xdr:rowOff>167428</xdr:rowOff>
    </xdr:to>
    <xdr:sp macro="" textlink="">
      <xdr:nvSpPr>
        <xdr:cNvPr id="458" name="円/楕円 457"/>
        <xdr:cNvSpPr/>
      </xdr:nvSpPr>
      <xdr:spPr>
        <a:xfrm>
          <a:off x="16129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6155</xdr:rowOff>
    </xdr:from>
    <xdr:ext cx="736600" cy="259045"/>
    <xdr:sp macro="" textlink="">
      <xdr:nvSpPr>
        <xdr:cNvPr id="459" name="テキスト ボックス 458"/>
        <xdr:cNvSpPr txBox="1"/>
      </xdr:nvSpPr>
      <xdr:spPr>
        <a:xfrm>
          <a:off x="15798800" y="2406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32456</xdr:rowOff>
    </xdr:from>
    <xdr:to>
      <xdr:col>22</xdr:col>
      <xdr:colOff>254000</xdr:colOff>
      <xdr:row>16</xdr:row>
      <xdr:rowOff>134056</xdr:rowOff>
    </xdr:to>
    <xdr:sp macro="" textlink="">
      <xdr:nvSpPr>
        <xdr:cNvPr id="460" name="円/楕円 459"/>
        <xdr:cNvSpPr/>
      </xdr:nvSpPr>
      <xdr:spPr>
        <a:xfrm>
          <a:off x="15240000" y="27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144233</xdr:rowOff>
    </xdr:from>
    <xdr:ext cx="762000" cy="259045"/>
    <xdr:sp macro="" textlink="">
      <xdr:nvSpPr>
        <xdr:cNvPr id="461" name="テキスト ボックス 460"/>
        <xdr:cNvSpPr txBox="1"/>
      </xdr:nvSpPr>
      <xdr:spPr>
        <a:xfrm>
          <a:off x="14909800" y="254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90241</xdr:rowOff>
    </xdr:from>
    <xdr:to>
      <xdr:col>21</xdr:col>
      <xdr:colOff>50800</xdr:colOff>
      <xdr:row>18</xdr:row>
      <xdr:rowOff>20391</xdr:rowOff>
    </xdr:to>
    <xdr:sp macro="" textlink="">
      <xdr:nvSpPr>
        <xdr:cNvPr id="462" name="円/楕円 461"/>
        <xdr:cNvSpPr/>
      </xdr:nvSpPr>
      <xdr:spPr>
        <a:xfrm>
          <a:off x="14351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30568</xdr:rowOff>
    </xdr:from>
    <xdr:ext cx="762000" cy="259045"/>
    <xdr:sp macro="" textlink="">
      <xdr:nvSpPr>
        <xdr:cNvPr id="463" name="テキスト ボックス 462"/>
        <xdr:cNvSpPr txBox="1"/>
      </xdr:nvSpPr>
      <xdr:spPr>
        <a:xfrm>
          <a:off x="14020800" y="277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167852</xdr:rowOff>
    </xdr:from>
    <xdr:to>
      <xdr:col>19</xdr:col>
      <xdr:colOff>533400</xdr:colOff>
      <xdr:row>17</xdr:row>
      <xdr:rowOff>98002</xdr:rowOff>
    </xdr:to>
    <xdr:sp macro="" textlink="">
      <xdr:nvSpPr>
        <xdr:cNvPr id="464" name="円/楕円 463"/>
        <xdr:cNvSpPr/>
      </xdr:nvSpPr>
      <xdr:spPr>
        <a:xfrm>
          <a:off x="13462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108179</xdr:rowOff>
    </xdr:from>
    <xdr:ext cx="762000" cy="259045"/>
    <xdr:sp macro="" textlink="">
      <xdr:nvSpPr>
        <xdr:cNvPr id="465" name="テキスト ボックス 464"/>
        <xdr:cNvSpPr txBox="1"/>
      </xdr:nvSpPr>
      <xdr:spPr>
        <a:xfrm>
          <a:off x="13131800" y="26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37,733
37,343
61.78
18,555,325
17,647,374
872,179
9,985,367
16,273,466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人件費に係る経常収支比率は、平成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上回った要因としては、</a:t>
          </a:r>
          <a:r>
            <a:rPr kumimoji="1" lang="ja-JP" altLang="ja-JP" sz="1100">
              <a:solidFill>
                <a:schemeClr val="dk1"/>
              </a:solidFill>
              <a:effectLst/>
              <a:latin typeface="+mn-lt"/>
              <a:ea typeface="+mn-ea"/>
              <a:cs typeface="+mn-cs"/>
            </a:rPr>
            <a:t>消防業務を直営で行っていることなど</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また、前年度と比較して</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要因は、退職者数の減少によ</a:t>
          </a:r>
          <a:r>
            <a:rPr kumimoji="1" lang="ja-JP" altLang="en-US" sz="1100">
              <a:solidFill>
                <a:schemeClr val="dk1"/>
              </a:solidFill>
              <a:effectLst/>
              <a:latin typeface="+mn-lt"/>
              <a:ea typeface="+mn-ea"/>
              <a:cs typeface="+mn-cs"/>
            </a:rPr>
            <a:t>る退職金の減少によるものである。</a:t>
          </a:r>
          <a:r>
            <a:rPr lang="ja-JP" altLang="ja-JP" sz="1100">
              <a:solidFill>
                <a:schemeClr val="dk1"/>
              </a:solidFill>
              <a:effectLst/>
              <a:latin typeface="+mn-lt"/>
              <a:ea typeface="+mn-ea"/>
              <a:cs typeface="+mn-cs"/>
            </a:rPr>
            <a:t>今後、退職者の不補充、アウトソーシングの活用、再任用制度の活用を図り、職員数の適正管理を行い、人件費の抑制に努める。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38</xdr:row>
      <xdr:rowOff>127000</xdr:rowOff>
    </xdr:to>
    <xdr:cxnSp macro="">
      <xdr:nvCxnSpPr>
        <xdr:cNvPr id="64" name="直線コネクタ 63"/>
        <xdr:cNvCxnSpPr/>
      </xdr:nvCxnSpPr>
      <xdr:spPr>
        <a:xfrm flipV="1">
          <a:off x="3987800" y="6395212"/>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138430</xdr:rowOff>
    </xdr:to>
    <xdr:cxnSp macro="">
      <xdr:nvCxnSpPr>
        <xdr:cNvPr id="67" name="直線コネクタ 66"/>
        <xdr:cNvCxnSpPr/>
      </xdr:nvCxnSpPr>
      <xdr:spPr>
        <a:xfrm flipV="1">
          <a:off x="3098800" y="6642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110998</xdr:rowOff>
    </xdr:from>
    <xdr:to>
      <xdr:col>4</xdr:col>
      <xdr:colOff>346075</xdr:colOff>
      <xdr:row>39</xdr:row>
      <xdr:rowOff>138430</xdr:rowOff>
    </xdr:to>
    <xdr:cxnSp macro="">
      <xdr:nvCxnSpPr>
        <xdr:cNvPr id="70" name="直線コネクタ 69"/>
        <xdr:cNvCxnSpPr/>
      </xdr:nvCxnSpPr>
      <xdr:spPr>
        <a:xfrm>
          <a:off x="2209800" y="6797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xdr:rowOff>
    </xdr:from>
    <xdr:to>
      <xdr:col>4</xdr:col>
      <xdr:colOff>396875</xdr:colOff>
      <xdr:row>36</xdr:row>
      <xdr:rowOff>118364</xdr:rowOff>
    </xdr:to>
    <xdr:sp macro="" textlink="">
      <xdr:nvSpPr>
        <xdr:cNvPr id="71" name="フローチャート : 判断 70"/>
        <xdr:cNvSpPr/>
      </xdr:nvSpPr>
      <xdr:spPr>
        <a:xfrm>
          <a:off x="3048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72" name="テキスト ボックス 71"/>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110998</xdr:rowOff>
    </xdr:from>
    <xdr:to>
      <xdr:col>3</xdr:col>
      <xdr:colOff>142875</xdr:colOff>
      <xdr:row>40</xdr:row>
      <xdr:rowOff>85852</xdr:rowOff>
    </xdr:to>
    <xdr:cxnSp macro="">
      <xdr:nvCxnSpPr>
        <xdr:cNvPr id="73" name="直線コネクタ 72"/>
        <xdr:cNvCxnSpPr/>
      </xdr:nvCxnSpPr>
      <xdr:spPr>
        <a:xfrm flipV="1">
          <a:off x="1320800" y="67975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76" name="フローチャート :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762</xdr:rowOff>
    </xdr:from>
    <xdr:to>
      <xdr:col>7</xdr:col>
      <xdr:colOff>66675</xdr:colOff>
      <xdr:row>37</xdr:row>
      <xdr:rowOff>102362</xdr:rowOff>
    </xdr:to>
    <xdr:sp macro="" textlink="">
      <xdr:nvSpPr>
        <xdr:cNvPr id="83" name="円/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7" name="円/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60198</xdr:rowOff>
    </xdr:from>
    <xdr:to>
      <xdr:col>3</xdr:col>
      <xdr:colOff>193675</xdr:colOff>
      <xdr:row>39</xdr:row>
      <xdr:rowOff>161798</xdr:rowOff>
    </xdr:to>
    <xdr:sp macro="" textlink="">
      <xdr:nvSpPr>
        <xdr:cNvPr id="89" name="円/楕円 88"/>
        <xdr:cNvSpPr/>
      </xdr:nvSpPr>
      <xdr:spPr>
        <a:xfrm>
          <a:off x="2159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146575</xdr:rowOff>
    </xdr:from>
    <xdr:ext cx="762000" cy="259045"/>
    <xdr:sp macro="" textlink="">
      <xdr:nvSpPr>
        <xdr:cNvPr id="90" name="テキスト ボックス 89"/>
        <xdr:cNvSpPr txBox="1"/>
      </xdr:nvSpPr>
      <xdr:spPr>
        <a:xfrm>
          <a:off x="1828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35052</xdr:rowOff>
    </xdr:from>
    <xdr:to>
      <xdr:col>1</xdr:col>
      <xdr:colOff>676275</xdr:colOff>
      <xdr:row>40</xdr:row>
      <xdr:rowOff>136652</xdr:rowOff>
    </xdr:to>
    <xdr:sp macro="" textlink="">
      <xdr:nvSpPr>
        <xdr:cNvPr id="91" name="円/楕円 90"/>
        <xdr:cNvSpPr/>
      </xdr:nvSpPr>
      <xdr:spPr>
        <a:xfrm>
          <a:off x="1270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121429</xdr:rowOff>
    </xdr:from>
    <xdr:ext cx="762000" cy="259045"/>
    <xdr:sp macro="" textlink="">
      <xdr:nvSpPr>
        <xdr:cNvPr id="92" name="テキスト ボックス 91"/>
        <xdr:cNvSpPr txBox="1"/>
      </xdr:nvSpPr>
      <xdr:spPr>
        <a:xfrm>
          <a:off x="939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物件費に係る経常収支比率は、前年度比で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ポイント増加しており、類似団体平均との比較でも、</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ポイント上回っている。前年度と比較して</a:t>
          </a:r>
          <a:r>
            <a:rPr kumimoji="1" lang="ja-JP" altLang="en-US" sz="1100">
              <a:solidFill>
                <a:schemeClr val="dk1"/>
              </a:solidFill>
              <a:effectLst/>
              <a:latin typeface="+mn-lt"/>
              <a:ea typeface="+mn-ea"/>
              <a:cs typeface="+mn-cs"/>
            </a:rPr>
            <a:t>自治体情報セキュリティ対策業務委託などにより、</a:t>
          </a:r>
          <a:r>
            <a:rPr kumimoji="1" lang="ja-JP" altLang="ja-JP" sz="1100">
              <a:solidFill>
                <a:schemeClr val="dk1"/>
              </a:solidFill>
              <a:effectLst/>
              <a:latin typeface="+mn-lt"/>
              <a:ea typeface="+mn-ea"/>
              <a:cs typeface="+mn-cs"/>
            </a:rPr>
            <a:t>委託料が増加している。</a:t>
          </a:r>
          <a:r>
            <a:rPr kumimoji="1"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観光地という土地柄、公共施設が点在していることや、消防業務、廃棄物処理施設を単独で運営していることも要因の一つである。引き続き公共施設の指定管理者制度の導入を推進し、施設の統廃合も含め事務事業の見直し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81280</xdr:rowOff>
    </xdr:from>
    <xdr:to>
      <xdr:col>24</xdr:col>
      <xdr:colOff>31750</xdr:colOff>
      <xdr:row>20</xdr:row>
      <xdr:rowOff>111760</xdr:rowOff>
    </xdr:to>
    <xdr:cxnSp macro="">
      <xdr:nvCxnSpPr>
        <xdr:cNvPr id="124" name="直線コネクタ 123"/>
        <xdr:cNvCxnSpPr/>
      </xdr:nvCxnSpPr>
      <xdr:spPr>
        <a:xfrm>
          <a:off x="15671800" y="3510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50800</xdr:rowOff>
    </xdr:from>
    <xdr:to>
      <xdr:col>22</xdr:col>
      <xdr:colOff>565150</xdr:colOff>
      <xdr:row>20</xdr:row>
      <xdr:rowOff>81280</xdr:rowOff>
    </xdr:to>
    <xdr:cxnSp macro="">
      <xdr:nvCxnSpPr>
        <xdr:cNvPr id="127" name="直線コネクタ 126"/>
        <xdr:cNvCxnSpPr/>
      </xdr:nvCxnSpPr>
      <xdr:spPr>
        <a:xfrm>
          <a:off x="14782800" y="3479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153670</xdr:rowOff>
    </xdr:from>
    <xdr:to>
      <xdr:col>21</xdr:col>
      <xdr:colOff>361950</xdr:colOff>
      <xdr:row>20</xdr:row>
      <xdr:rowOff>50800</xdr:rowOff>
    </xdr:to>
    <xdr:cxnSp macro="">
      <xdr:nvCxnSpPr>
        <xdr:cNvPr id="130" name="直線コネクタ 129"/>
        <xdr:cNvCxnSpPr/>
      </xdr:nvCxnSpPr>
      <xdr:spPr>
        <a:xfrm>
          <a:off x="13893800" y="341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1" name="フローチャート : 判断 130"/>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2" name="テキスト ボックス 131"/>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100330</xdr:rowOff>
    </xdr:from>
    <xdr:to>
      <xdr:col>20</xdr:col>
      <xdr:colOff>158750</xdr:colOff>
      <xdr:row>19</xdr:row>
      <xdr:rowOff>153670</xdr:rowOff>
    </xdr:to>
    <xdr:cxnSp macro="">
      <xdr:nvCxnSpPr>
        <xdr:cNvPr id="133" name="直線コネクタ 132"/>
        <xdr:cNvCxnSpPr/>
      </xdr:nvCxnSpPr>
      <xdr:spPr>
        <a:xfrm>
          <a:off x="13004800" y="3357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11430</xdr:rowOff>
    </xdr:from>
    <xdr:to>
      <xdr:col>20</xdr:col>
      <xdr:colOff>209550</xdr:colOff>
      <xdr:row>17</xdr:row>
      <xdr:rowOff>113030</xdr:rowOff>
    </xdr:to>
    <xdr:sp macro="" textlink="">
      <xdr:nvSpPr>
        <xdr:cNvPr id="134" name="フローチャート : 判断 133"/>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123207</xdr:rowOff>
    </xdr:from>
    <xdr:ext cx="762000" cy="259045"/>
    <xdr:sp macro="" textlink="">
      <xdr:nvSpPr>
        <xdr:cNvPr id="135" name="テキスト ボックス 134"/>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36" name="フローチャート : 判断 135"/>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77487</xdr:rowOff>
    </xdr:from>
    <xdr:ext cx="762000" cy="259045"/>
    <xdr:sp macro="" textlink="">
      <xdr:nvSpPr>
        <xdr:cNvPr id="137" name="テキスト ボックス 136"/>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60960</xdr:rowOff>
    </xdr:from>
    <xdr:to>
      <xdr:col>24</xdr:col>
      <xdr:colOff>82550</xdr:colOff>
      <xdr:row>20</xdr:row>
      <xdr:rowOff>162560</xdr:rowOff>
    </xdr:to>
    <xdr:sp macro="" textlink="">
      <xdr:nvSpPr>
        <xdr:cNvPr id="143" name="円/楕円 142"/>
        <xdr:cNvSpPr/>
      </xdr:nvSpPr>
      <xdr:spPr>
        <a:xfrm>
          <a:off x="164592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33037</xdr:rowOff>
    </xdr:from>
    <xdr:ext cx="762000" cy="259045"/>
    <xdr:sp macro="" textlink="">
      <xdr:nvSpPr>
        <xdr:cNvPr id="144" name="物件費該当値テキスト"/>
        <xdr:cNvSpPr txBox="1"/>
      </xdr:nvSpPr>
      <xdr:spPr>
        <a:xfrm>
          <a:off x="165989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30480</xdr:rowOff>
    </xdr:from>
    <xdr:to>
      <xdr:col>22</xdr:col>
      <xdr:colOff>615950</xdr:colOff>
      <xdr:row>20</xdr:row>
      <xdr:rowOff>132080</xdr:rowOff>
    </xdr:to>
    <xdr:sp macro="" textlink="">
      <xdr:nvSpPr>
        <xdr:cNvPr id="145" name="円/楕円 144"/>
        <xdr:cNvSpPr/>
      </xdr:nvSpPr>
      <xdr:spPr>
        <a:xfrm>
          <a:off x="15621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116857</xdr:rowOff>
    </xdr:from>
    <xdr:ext cx="736600" cy="259045"/>
    <xdr:sp macro="" textlink="">
      <xdr:nvSpPr>
        <xdr:cNvPr id="146" name="テキスト ボックス 145"/>
        <xdr:cNvSpPr txBox="1"/>
      </xdr:nvSpPr>
      <xdr:spPr>
        <a:xfrm>
          <a:off x="15290800" y="35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0</xdr:rowOff>
    </xdr:from>
    <xdr:to>
      <xdr:col>21</xdr:col>
      <xdr:colOff>412750</xdr:colOff>
      <xdr:row>20</xdr:row>
      <xdr:rowOff>101600</xdr:rowOff>
    </xdr:to>
    <xdr:sp macro="" textlink="">
      <xdr:nvSpPr>
        <xdr:cNvPr id="147" name="円/楕円 146"/>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86377</xdr:rowOff>
    </xdr:from>
    <xdr:ext cx="762000" cy="259045"/>
    <xdr:sp macro="" textlink="">
      <xdr:nvSpPr>
        <xdr:cNvPr id="148" name="テキスト ボックス 147"/>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102870</xdr:rowOff>
    </xdr:from>
    <xdr:to>
      <xdr:col>20</xdr:col>
      <xdr:colOff>209550</xdr:colOff>
      <xdr:row>20</xdr:row>
      <xdr:rowOff>33020</xdr:rowOff>
    </xdr:to>
    <xdr:sp macro="" textlink="">
      <xdr:nvSpPr>
        <xdr:cNvPr id="149" name="円/楕円 148"/>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17797</xdr:rowOff>
    </xdr:from>
    <xdr:ext cx="762000" cy="259045"/>
    <xdr:sp macro="" textlink="">
      <xdr:nvSpPr>
        <xdr:cNvPr id="150" name="テキスト ボックス 149"/>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49530</xdr:rowOff>
    </xdr:from>
    <xdr:to>
      <xdr:col>19</xdr:col>
      <xdr:colOff>6350</xdr:colOff>
      <xdr:row>19</xdr:row>
      <xdr:rowOff>151130</xdr:rowOff>
    </xdr:to>
    <xdr:sp macro="" textlink="">
      <xdr:nvSpPr>
        <xdr:cNvPr id="151" name="円/楕円 150"/>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135907</xdr:rowOff>
    </xdr:from>
    <xdr:ext cx="762000" cy="259045"/>
    <xdr:sp macro="" textlink="">
      <xdr:nvSpPr>
        <xdr:cNvPr id="152" name="テキスト ボックス 151"/>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類似団体平均及び全国平均を下回る水準を維持して</a:t>
          </a:r>
          <a:r>
            <a:rPr lang="ja-JP" altLang="en-US" sz="1100">
              <a:solidFill>
                <a:schemeClr val="dk1"/>
              </a:solidFill>
              <a:effectLst/>
              <a:latin typeface="+mn-lt"/>
              <a:ea typeface="+mn-ea"/>
              <a:cs typeface="+mn-cs"/>
            </a:rPr>
            <a:t>いる。国の経済対策臨時福祉給付金等により</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ポイント増加となった</a:t>
          </a:r>
          <a:r>
            <a:rPr lang="ja-JP" altLang="en-US" sz="1100">
              <a:solidFill>
                <a:schemeClr val="dk1"/>
              </a:solidFill>
              <a:effectLst/>
              <a:latin typeface="+mn-lt"/>
              <a:ea typeface="+mn-ea"/>
              <a:cs typeface="+mn-cs"/>
            </a:rPr>
            <a:t>。生活保護費は若干の減少となったが、</a:t>
          </a:r>
          <a:r>
            <a:rPr lang="ja-JP" altLang="ja-JP" sz="1100">
              <a:solidFill>
                <a:schemeClr val="dk1"/>
              </a:solidFill>
              <a:effectLst/>
              <a:latin typeface="+mn-lt"/>
              <a:ea typeface="+mn-ea"/>
              <a:cs typeface="+mn-cs"/>
            </a:rPr>
            <a:t>高齢者の占める割合及び医療扶助が高いのが特徴である。社会保障費関連経費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今後も増加すると予想されるため、</a:t>
          </a:r>
          <a:r>
            <a:rPr lang="ja-JP" altLang="en-US" sz="1100">
              <a:solidFill>
                <a:schemeClr val="dk1"/>
              </a:solidFill>
              <a:effectLst/>
              <a:latin typeface="+mn-lt"/>
              <a:ea typeface="+mn-ea"/>
              <a:cs typeface="+mn-cs"/>
            </a:rPr>
            <a:t>国の動向を注視しながら経費節減に</a:t>
          </a:r>
          <a:r>
            <a:rPr lang="ja-JP" altLang="ja-JP" sz="1100">
              <a:solidFill>
                <a:schemeClr val="dk1"/>
              </a:solidFill>
              <a:effectLst/>
              <a:latin typeface="+mn-lt"/>
              <a:ea typeface="+mn-ea"/>
              <a:cs typeface="+mn-cs"/>
            </a:rPr>
            <a:t>努めていく。 </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89" name="直線コネクタ 188"/>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22225</xdr:rowOff>
    </xdr:from>
    <xdr:to>
      <xdr:col>5</xdr:col>
      <xdr:colOff>549275</xdr:colOff>
      <xdr:row>55</xdr:row>
      <xdr:rowOff>50800</xdr:rowOff>
    </xdr:to>
    <xdr:cxnSp macro="">
      <xdr:nvCxnSpPr>
        <xdr:cNvPr id="192" name="直線コネクタ 191"/>
        <xdr:cNvCxnSpPr/>
      </xdr:nvCxnSpPr>
      <xdr:spPr>
        <a:xfrm>
          <a:off x="3098800" y="9451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xdr:rowOff>
    </xdr:from>
    <xdr:to>
      <xdr:col>4</xdr:col>
      <xdr:colOff>346075</xdr:colOff>
      <xdr:row>55</xdr:row>
      <xdr:rowOff>22225</xdr:rowOff>
    </xdr:to>
    <xdr:cxnSp macro="">
      <xdr:nvCxnSpPr>
        <xdr:cNvPr id="195" name="直線コネクタ 194"/>
        <xdr:cNvCxnSpPr/>
      </xdr:nvCxnSpPr>
      <xdr:spPr>
        <a:xfrm>
          <a:off x="2209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6" name="フローチャート : 判断 195"/>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7" name="テキスト ボックス 196"/>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xdr:rowOff>
    </xdr:from>
    <xdr:to>
      <xdr:col>3</xdr:col>
      <xdr:colOff>142875</xdr:colOff>
      <xdr:row>55</xdr:row>
      <xdr:rowOff>22225</xdr:rowOff>
    </xdr:to>
    <xdr:cxnSp macro="">
      <xdr:nvCxnSpPr>
        <xdr:cNvPr id="198" name="直線コネクタ 197"/>
        <xdr:cNvCxnSpPr/>
      </xdr:nvCxnSpPr>
      <xdr:spPr>
        <a:xfrm flipV="1">
          <a:off x="1320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9" name="フローチャート : 判断 198"/>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00" name="テキスト ボックス 199"/>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xdr:rowOff>
    </xdr:from>
    <xdr:to>
      <xdr:col>1</xdr:col>
      <xdr:colOff>676275</xdr:colOff>
      <xdr:row>56</xdr:row>
      <xdr:rowOff>111125</xdr:rowOff>
    </xdr:to>
    <xdr:sp macro="" textlink="">
      <xdr:nvSpPr>
        <xdr:cNvPr id="201" name="フローチャート : 判断 200"/>
        <xdr:cNvSpPr/>
      </xdr:nvSpPr>
      <xdr:spPr>
        <a:xfrm>
          <a:off x="1270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95902</xdr:rowOff>
    </xdr:from>
    <xdr:ext cx="762000" cy="259045"/>
    <xdr:sp macro="" textlink="">
      <xdr:nvSpPr>
        <xdr:cNvPr id="202" name="テキスト ボックス 201"/>
        <xdr:cNvSpPr txBox="1"/>
      </xdr:nvSpPr>
      <xdr:spPr>
        <a:xfrm>
          <a:off x="939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8" name="円/楕円 20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9"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0" name="円/楕円 209"/>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1" name="テキスト ボックス 210"/>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142875</xdr:rowOff>
    </xdr:from>
    <xdr:to>
      <xdr:col>4</xdr:col>
      <xdr:colOff>396875</xdr:colOff>
      <xdr:row>55</xdr:row>
      <xdr:rowOff>73025</xdr:rowOff>
    </xdr:to>
    <xdr:sp macro="" textlink="">
      <xdr:nvSpPr>
        <xdr:cNvPr id="212" name="円/楕円 211"/>
        <xdr:cNvSpPr/>
      </xdr:nvSpPr>
      <xdr:spPr>
        <a:xfrm>
          <a:off x="3048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83202</xdr:rowOff>
    </xdr:from>
    <xdr:ext cx="762000" cy="259045"/>
    <xdr:sp macro="" textlink="">
      <xdr:nvSpPr>
        <xdr:cNvPr id="213" name="テキスト ボックス 212"/>
        <xdr:cNvSpPr txBox="1"/>
      </xdr:nvSpPr>
      <xdr:spPr>
        <a:xfrm>
          <a:off x="2717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123825</xdr:rowOff>
    </xdr:from>
    <xdr:to>
      <xdr:col>3</xdr:col>
      <xdr:colOff>193675</xdr:colOff>
      <xdr:row>55</xdr:row>
      <xdr:rowOff>53975</xdr:rowOff>
    </xdr:to>
    <xdr:sp macro="" textlink="">
      <xdr:nvSpPr>
        <xdr:cNvPr id="214" name="円/楕円 213"/>
        <xdr:cNvSpPr/>
      </xdr:nvSpPr>
      <xdr:spPr>
        <a:xfrm>
          <a:off x="2159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64152</xdr:rowOff>
    </xdr:from>
    <xdr:ext cx="762000" cy="259045"/>
    <xdr:sp macro="" textlink="">
      <xdr:nvSpPr>
        <xdr:cNvPr id="215" name="テキスト ボックス 214"/>
        <xdr:cNvSpPr txBox="1"/>
      </xdr:nvSpPr>
      <xdr:spPr>
        <a:xfrm>
          <a:off x="1828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142875</xdr:rowOff>
    </xdr:from>
    <xdr:to>
      <xdr:col>1</xdr:col>
      <xdr:colOff>676275</xdr:colOff>
      <xdr:row>55</xdr:row>
      <xdr:rowOff>73025</xdr:rowOff>
    </xdr:to>
    <xdr:sp macro="" textlink="">
      <xdr:nvSpPr>
        <xdr:cNvPr id="216" name="円/楕円 215"/>
        <xdr:cNvSpPr/>
      </xdr:nvSpPr>
      <xdr:spPr>
        <a:xfrm>
          <a:off x="1270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83202</xdr:rowOff>
    </xdr:from>
    <xdr:ext cx="762000" cy="259045"/>
    <xdr:sp macro="" textlink="">
      <xdr:nvSpPr>
        <xdr:cNvPr id="217" name="テキスト ボックス 216"/>
        <xdr:cNvSpPr txBox="1"/>
      </xdr:nvSpPr>
      <xdr:spPr>
        <a:xfrm>
          <a:off x="939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経常収支比率は、前年度比では</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前年並み、</a:t>
          </a:r>
          <a:r>
            <a:rPr kumimoji="1" lang="ja-JP" altLang="ja-JP" sz="1100">
              <a:solidFill>
                <a:schemeClr val="tx1"/>
              </a:solidFill>
              <a:effectLst/>
              <a:latin typeface="+mn-lt"/>
              <a:ea typeface="+mn-ea"/>
              <a:cs typeface="+mn-cs"/>
            </a:rPr>
            <a:t>類似団体平均</a:t>
          </a:r>
          <a:r>
            <a:rPr kumimoji="1" lang="ja-JP" altLang="en-US" sz="1100">
              <a:solidFill>
                <a:schemeClr val="tx1"/>
              </a:solidFill>
              <a:effectLst/>
              <a:latin typeface="+mn-lt"/>
              <a:ea typeface="+mn-ea"/>
              <a:cs typeface="+mn-cs"/>
            </a:rPr>
            <a:t>値</a:t>
          </a:r>
          <a:r>
            <a:rPr kumimoji="1" lang="ja-JP" altLang="ja-JP" sz="1100">
              <a:solidFill>
                <a:schemeClr val="tx1"/>
              </a:solidFill>
              <a:effectLst/>
              <a:latin typeface="+mn-lt"/>
              <a:ea typeface="+mn-ea"/>
              <a:cs typeface="+mn-cs"/>
            </a:rPr>
            <a:t>を</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ポイント下回</a:t>
          </a:r>
          <a:r>
            <a:rPr lang="ja-JP" altLang="ja-JP" sz="1100">
              <a:solidFill>
                <a:schemeClr val="tx1"/>
              </a:solidFill>
              <a:effectLst/>
              <a:latin typeface="+mn-lt"/>
              <a:ea typeface="+mn-ea"/>
              <a:cs typeface="+mn-cs"/>
            </a:rPr>
            <a:t>った。</a:t>
          </a:r>
          <a:r>
            <a:rPr lang="ja-JP" altLang="en-US" sz="1100">
              <a:solidFill>
                <a:schemeClr val="tx1"/>
              </a:solidFill>
              <a:effectLst/>
              <a:latin typeface="+mn-lt"/>
              <a:ea typeface="+mn-ea"/>
              <a:cs typeface="+mn-cs"/>
            </a:rPr>
            <a:t>主な要因は、</a:t>
          </a:r>
          <a:r>
            <a:rPr lang="ja-JP" altLang="ja-JP" sz="1100">
              <a:solidFill>
                <a:schemeClr val="tx1"/>
              </a:solidFill>
              <a:effectLst/>
              <a:latin typeface="+mn-lt"/>
              <a:ea typeface="+mn-ea"/>
              <a:cs typeface="+mn-cs"/>
            </a:rPr>
            <a:t>公営企業会計への繰出金であるが、長期財政計画により経営の健全化を推進している。また、特別会計については、赤字補填が生じないように料金等の見直しを行いながら安定的な事業運営に努め</a:t>
          </a:r>
          <a:r>
            <a:rPr lang="ja-JP" altLang="en-US" sz="1100">
              <a:solidFill>
                <a:schemeClr val="tx1"/>
              </a:solidFill>
              <a:effectLst/>
              <a:latin typeface="+mn-lt"/>
              <a:ea typeface="+mn-ea"/>
              <a:cs typeface="+mn-cs"/>
            </a:rPr>
            <a:t>ていく</a:t>
          </a:r>
          <a:r>
            <a:rPr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111760</xdr:rowOff>
    </xdr:to>
    <xdr:cxnSp macro="">
      <xdr:nvCxnSpPr>
        <xdr:cNvPr id="250" name="直線コネクタ 249"/>
        <xdr:cNvCxnSpPr/>
      </xdr:nvCxnSpPr>
      <xdr:spPr>
        <a:xfrm flipV="1">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111760</xdr:rowOff>
    </xdr:to>
    <xdr:cxnSp macro="">
      <xdr:nvCxnSpPr>
        <xdr:cNvPr id="253" name="直線コネクタ 252"/>
        <xdr:cNvCxnSpPr/>
      </xdr:nvCxnSpPr>
      <xdr:spPr>
        <a:xfrm>
          <a:off x="14782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43180</xdr:rowOff>
    </xdr:to>
    <xdr:cxnSp macro="">
      <xdr:nvCxnSpPr>
        <xdr:cNvPr id="256" name="直線コネクタ 255"/>
        <xdr:cNvCxnSpPr/>
      </xdr:nvCxnSpPr>
      <xdr:spPr>
        <a:xfrm>
          <a:off x="13893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57" name="フローチャート : 判断 256"/>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58" name="テキスト ボックス 257"/>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146050</xdr:rowOff>
    </xdr:to>
    <xdr:cxnSp macro="">
      <xdr:nvCxnSpPr>
        <xdr:cNvPr id="259" name="直線コネクタ 258"/>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95250</xdr:rowOff>
    </xdr:from>
    <xdr:to>
      <xdr:col>20</xdr:col>
      <xdr:colOff>209550</xdr:colOff>
      <xdr:row>58</xdr:row>
      <xdr:rowOff>25400</xdr:rowOff>
    </xdr:to>
    <xdr:sp macro="" textlink="">
      <xdr:nvSpPr>
        <xdr:cNvPr id="260" name="フローチャート : 判断 259"/>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61" name="テキスト ボックス 260"/>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62" name="フローチャート : 判断 261"/>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63" name="テキスト ボックス 262"/>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9" name="円/楕円 268"/>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0"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1" name="円/楕円 270"/>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2" name="テキスト ボックス 271"/>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3" name="円/楕円 272"/>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4" name="テキスト ボックス 273"/>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5" name="円/楕円 274"/>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6" name="テキスト ボックス 275"/>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7" name="円/楕円 276"/>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8" name="テキスト ボックス 277"/>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類似団体と比較し大幅に下回る比率で推移している。他団体と比較し一部事務組合等の関連組織に対する補助金支出が</a:t>
          </a:r>
          <a:r>
            <a:rPr lang="ja-JP" altLang="en-US" sz="1100">
              <a:solidFill>
                <a:schemeClr val="dk1"/>
              </a:solidFill>
              <a:effectLst/>
              <a:latin typeface="+mn-lt"/>
              <a:ea typeface="+mn-ea"/>
              <a:cs typeface="+mn-cs"/>
            </a:rPr>
            <a:t>少</a:t>
          </a:r>
          <a:r>
            <a:rPr lang="ja-JP" altLang="ja-JP" sz="1100">
              <a:solidFill>
                <a:schemeClr val="dk1"/>
              </a:solidFill>
              <a:effectLst/>
              <a:latin typeface="+mn-lt"/>
              <a:ea typeface="+mn-ea"/>
              <a:cs typeface="+mn-cs"/>
            </a:rPr>
            <a:t>ないことが要因となっている。今後も市単独で行う補助金等については、目的、必要性や効果等を精査し、廃止も含め検討をしていく。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133858</xdr:rowOff>
    </xdr:from>
    <xdr:to>
      <xdr:col>24</xdr:col>
      <xdr:colOff>31750</xdr:colOff>
      <xdr:row>33</xdr:row>
      <xdr:rowOff>133858</xdr:rowOff>
    </xdr:to>
    <xdr:cxnSp macro="">
      <xdr:nvCxnSpPr>
        <xdr:cNvPr id="308" name="直線コネクタ 307"/>
        <xdr:cNvCxnSpPr/>
      </xdr:nvCxnSpPr>
      <xdr:spPr>
        <a:xfrm>
          <a:off x="15671800" y="5791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124714</xdr:rowOff>
    </xdr:from>
    <xdr:to>
      <xdr:col>22</xdr:col>
      <xdr:colOff>565150</xdr:colOff>
      <xdr:row>33</xdr:row>
      <xdr:rowOff>133858</xdr:rowOff>
    </xdr:to>
    <xdr:cxnSp macro="">
      <xdr:nvCxnSpPr>
        <xdr:cNvPr id="311" name="直線コネクタ 310"/>
        <xdr:cNvCxnSpPr/>
      </xdr:nvCxnSpPr>
      <xdr:spPr>
        <a:xfrm>
          <a:off x="14782800" y="5782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124714</xdr:rowOff>
    </xdr:from>
    <xdr:to>
      <xdr:col>21</xdr:col>
      <xdr:colOff>361950</xdr:colOff>
      <xdr:row>33</xdr:row>
      <xdr:rowOff>124714</xdr:rowOff>
    </xdr:to>
    <xdr:cxnSp macro="">
      <xdr:nvCxnSpPr>
        <xdr:cNvPr id="314" name="直線コネクタ 313"/>
        <xdr:cNvCxnSpPr/>
      </xdr:nvCxnSpPr>
      <xdr:spPr>
        <a:xfrm>
          <a:off x="13893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83058</xdr:rowOff>
    </xdr:from>
    <xdr:to>
      <xdr:col>21</xdr:col>
      <xdr:colOff>412750</xdr:colOff>
      <xdr:row>36</xdr:row>
      <xdr:rowOff>13208</xdr:rowOff>
    </xdr:to>
    <xdr:sp macro="" textlink="">
      <xdr:nvSpPr>
        <xdr:cNvPr id="315" name="フローチャート : 判断 314"/>
        <xdr:cNvSpPr/>
      </xdr:nvSpPr>
      <xdr:spPr>
        <a:xfrm>
          <a:off x="14732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169435</xdr:rowOff>
    </xdr:from>
    <xdr:ext cx="762000" cy="259045"/>
    <xdr:sp macro="" textlink="">
      <xdr:nvSpPr>
        <xdr:cNvPr id="316" name="テキスト ボックス 315"/>
        <xdr:cNvSpPr txBox="1"/>
      </xdr:nvSpPr>
      <xdr:spPr>
        <a:xfrm>
          <a:off x="14401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124714</xdr:rowOff>
    </xdr:from>
    <xdr:to>
      <xdr:col>20</xdr:col>
      <xdr:colOff>158750</xdr:colOff>
      <xdr:row>33</xdr:row>
      <xdr:rowOff>124714</xdr:rowOff>
    </xdr:to>
    <xdr:cxnSp macro="">
      <xdr:nvCxnSpPr>
        <xdr:cNvPr id="317" name="直線コネクタ 316"/>
        <xdr:cNvCxnSpPr/>
      </xdr:nvCxnSpPr>
      <xdr:spPr>
        <a:xfrm>
          <a:off x="13004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51054</xdr:rowOff>
    </xdr:from>
    <xdr:to>
      <xdr:col>20</xdr:col>
      <xdr:colOff>209550</xdr:colOff>
      <xdr:row>35</xdr:row>
      <xdr:rowOff>152654</xdr:rowOff>
    </xdr:to>
    <xdr:sp macro="" textlink="">
      <xdr:nvSpPr>
        <xdr:cNvPr id="318" name="フローチャート : 判断 317"/>
        <xdr:cNvSpPr/>
      </xdr:nvSpPr>
      <xdr:spPr>
        <a:xfrm>
          <a:off x="13843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137431</xdr:rowOff>
    </xdr:from>
    <xdr:ext cx="762000" cy="259045"/>
    <xdr:sp macro="" textlink="">
      <xdr:nvSpPr>
        <xdr:cNvPr id="319" name="テキスト ボックス 318"/>
        <xdr:cNvSpPr txBox="1"/>
      </xdr:nvSpPr>
      <xdr:spPr>
        <a:xfrm>
          <a:off x="13512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0" name="フローチャート : 判断 319"/>
        <xdr:cNvSpPr/>
      </xdr:nvSpPr>
      <xdr:spPr>
        <a:xfrm>
          <a:off x="12954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132859</xdr:rowOff>
    </xdr:from>
    <xdr:ext cx="762000" cy="259045"/>
    <xdr:sp macro="" textlink="">
      <xdr:nvSpPr>
        <xdr:cNvPr id="321" name="テキスト ボックス 320"/>
        <xdr:cNvSpPr txBox="1"/>
      </xdr:nvSpPr>
      <xdr:spPr>
        <a:xfrm>
          <a:off x="12623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83058</xdr:rowOff>
    </xdr:from>
    <xdr:to>
      <xdr:col>24</xdr:col>
      <xdr:colOff>82550</xdr:colOff>
      <xdr:row>34</xdr:row>
      <xdr:rowOff>13208</xdr:rowOff>
    </xdr:to>
    <xdr:sp macro="" textlink="">
      <xdr:nvSpPr>
        <xdr:cNvPr id="327" name="円/楕円 326"/>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163085</xdr:rowOff>
    </xdr:from>
    <xdr:ext cx="762000" cy="259045"/>
    <xdr:sp macro="" textlink="">
      <xdr:nvSpPr>
        <xdr:cNvPr id="328" name="補助費等該当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83058</xdr:rowOff>
    </xdr:from>
    <xdr:to>
      <xdr:col>22</xdr:col>
      <xdr:colOff>615950</xdr:colOff>
      <xdr:row>34</xdr:row>
      <xdr:rowOff>13208</xdr:rowOff>
    </xdr:to>
    <xdr:sp macro="" textlink="">
      <xdr:nvSpPr>
        <xdr:cNvPr id="329" name="円/楕円 328"/>
        <xdr:cNvSpPr/>
      </xdr:nvSpPr>
      <xdr:spPr>
        <a:xfrm>
          <a:off x="15621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23385</xdr:rowOff>
    </xdr:from>
    <xdr:ext cx="736600" cy="259045"/>
    <xdr:sp macro="" textlink="">
      <xdr:nvSpPr>
        <xdr:cNvPr id="330" name="テキスト ボックス 329"/>
        <xdr:cNvSpPr txBox="1"/>
      </xdr:nvSpPr>
      <xdr:spPr>
        <a:xfrm>
          <a:off x="15290800" y="550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73914</xdr:rowOff>
    </xdr:from>
    <xdr:to>
      <xdr:col>21</xdr:col>
      <xdr:colOff>412750</xdr:colOff>
      <xdr:row>34</xdr:row>
      <xdr:rowOff>4064</xdr:rowOff>
    </xdr:to>
    <xdr:sp macro="" textlink="">
      <xdr:nvSpPr>
        <xdr:cNvPr id="331" name="円/楕円 330"/>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14241</xdr:rowOff>
    </xdr:from>
    <xdr:ext cx="762000" cy="259045"/>
    <xdr:sp macro="" textlink="">
      <xdr:nvSpPr>
        <xdr:cNvPr id="332" name="テキスト ボックス 331"/>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73914</xdr:rowOff>
    </xdr:from>
    <xdr:to>
      <xdr:col>20</xdr:col>
      <xdr:colOff>209550</xdr:colOff>
      <xdr:row>34</xdr:row>
      <xdr:rowOff>4064</xdr:rowOff>
    </xdr:to>
    <xdr:sp macro="" textlink="">
      <xdr:nvSpPr>
        <xdr:cNvPr id="333" name="円/楕円 332"/>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14241</xdr:rowOff>
    </xdr:from>
    <xdr:ext cx="762000" cy="259045"/>
    <xdr:sp macro="" textlink="">
      <xdr:nvSpPr>
        <xdr:cNvPr id="334" name="テキスト ボックス 333"/>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73914</xdr:rowOff>
    </xdr:from>
    <xdr:to>
      <xdr:col>19</xdr:col>
      <xdr:colOff>6350</xdr:colOff>
      <xdr:row>34</xdr:row>
      <xdr:rowOff>4064</xdr:rowOff>
    </xdr:to>
    <xdr:sp macro="" textlink="">
      <xdr:nvSpPr>
        <xdr:cNvPr id="335" name="円/楕円 334"/>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14241</xdr:rowOff>
    </xdr:from>
    <xdr:ext cx="762000" cy="259045"/>
    <xdr:sp macro="" textlink="">
      <xdr:nvSpPr>
        <xdr:cNvPr id="336" name="テキスト ボックス 335"/>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と同値の</a:t>
          </a:r>
          <a:r>
            <a:rPr lang="en-US" altLang="ja-JP" sz="1100">
              <a:solidFill>
                <a:schemeClr val="dk1"/>
              </a:solidFill>
              <a:effectLst/>
              <a:latin typeface="+mn-lt"/>
              <a:ea typeface="+mn-ea"/>
              <a:cs typeface="+mn-cs"/>
            </a:rPr>
            <a:t>15.7</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ポイント下回っ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年度から庁舎や中学校校舎建設の事業</a:t>
          </a:r>
          <a:r>
            <a:rPr lang="ja-JP" altLang="en-US" sz="1100">
              <a:solidFill>
                <a:schemeClr val="dk1"/>
              </a:solidFill>
              <a:effectLst/>
              <a:latin typeface="+mn-lt"/>
              <a:ea typeface="+mn-ea"/>
              <a:cs typeface="+mn-cs"/>
            </a:rPr>
            <a:t>の借入れを行なった</a:t>
          </a:r>
          <a:r>
            <a:rPr lang="ja-JP" altLang="ja-JP" sz="1100">
              <a:solidFill>
                <a:schemeClr val="dk1"/>
              </a:solidFill>
              <a:effectLst/>
              <a:latin typeface="+mn-lt"/>
              <a:ea typeface="+mn-ea"/>
              <a:cs typeface="+mn-cs"/>
            </a:rPr>
            <a:t>が、過去の大型建設事業の元利償還が終了したこと</a:t>
          </a:r>
          <a:r>
            <a:rPr lang="ja-JP" altLang="en-US" sz="1100">
              <a:solidFill>
                <a:schemeClr val="dk1"/>
              </a:solidFill>
              <a:effectLst/>
              <a:latin typeface="+mn-lt"/>
              <a:ea typeface="+mn-ea"/>
              <a:cs typeface="+mn-cs"/>
            </a:rPr>
            <a:t>や、元金償還額を上回らない額の借入れに努めたことによるものである。今後も</a:t>
          </a:r>
          <a:r>
            <a:rPr lang="ja-JP" altLang="ja-JP" sz="1100">
              <a:solidFill>
                <a:schemeClr val="dk1"/>
              </a:solidFill>
              <a:effectLst/>
              <a:latin typeface="+mn-lt"/>
              <a:ea typeface="+mn-ea"/>
              <a:cs typeface="+mn-cs"/>
            </a:rPr>
            <a:t>借入れと償還のバランスを考慮し、計画的な運用に努める。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85090</xdr:rowOff>
    </xdr:to>
    <xdr:cxnSp macro="">
      <xdr:nvCxnSpPr>
        <xdr:cNvPr id="369" name="直線コネクタ 368"/>
        <xdr:cNvCxnSpPr/>
      </xdr:nvCxnSpPr>
      <xdr:spPr>
        <a:xfrm>
          <a:off x="3987800" y="12943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76</xdr:row>
      <xdr:rowOff>66039</xdr:rowOff>
    </xdr:to>
    <xdr:cxnSp macro="">
      <xdr:nvCxnSpPr>
        <xdr:cNvPr id="372" name="直線コネクタ 371"/>
        <xdr:cNvCxnSpPr/>
      </xdr:nvCxnSpPr>
      <xdr:spPr>
        <a:xfrm flipV="1">
          <a:off x="3098800" y="129438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77</xdr:row>
      <xdr:rowOff>77470</xdr:rowOff>
    </xdr:to>
    <xdr:cxnSp macro="">
      <xdr:nvCxnSpPr>
        <xdr:cNvPr id="375" name="直線コネクタ 374"/>
        <xdr:cNvCxnSpPr/>
      </xdr:nvCxnSpPr>
      <xdr:spPr>
        <a:xfrm flipV="1">
          <a:off x="2209800" y="13096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6" name="フローチャート : 判断 375"/>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7" name="テキスト ボックス 376"/>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100330</xdr:rowOff>
    </xdr:to>
    <xdr:cxnSp macro="">
      <xdr:nvCxnSpPr>
        <xdr:cNvPr id="378" name="直線コネクタ 377"/>
        <xdr:cNvCxnSpPr/>
      </xdr:nvCxnSpPr>
      <xdr:spPr>
        <a:xfrm flipV="1">
          <a:off x="1320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79" name="フローチャート : 判断 378"/>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0" name="テキスト ボックス 379"/>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1" name="フローチャート : 判断 380"/>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82" name="テキスト ボックス 381"/>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8" name="円/楕円 387"/>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89"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0" name="円/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91" name="テキスト ボックス 390"/>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92" name="円/楕円 391"/>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93" name="テキスト ボックス 392"/>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4" name="円/楕円 393"/>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95" name="テキスト ボックス 394"/>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96" name="円/楕円 395"/>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97" name="テキスト ボックス 396"/>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前年度比では</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ポイント減少となり類似団体平均</a:t>
          </a:r>
          <a:r>
            <a:rPr lang="ja-JP" altLang="en-US" sz="1100">
              <a:solidFill>
                <a:schemeClr val="dk1"/>
              </a:solidFill>
              <a:effectLst/>
              <a:latin typeface="+mn-lt"/>
              <a:ea typeface="+mn-ea"/>
              <a:cs typeface="+mn-cs"/>
            </a:rPr>
            <a:t>値</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6.6</a:t>
          </a:r>
          <a:r>
            <a:rPr lang="ja-JP" altLang="ja-JP" sz="1100">
              <a:solidFill>
                <a:schemeClr val="dk1"/>
              </a:solidFill>
              <a:effectLst/>
              <a:latin typeface="+mn-lt"/>
              <a:ea typeface="+mn-ea"/>
              <a:cs typeface="+mn-cs"/>
            </a:rPr>
            <a:t>ポイント下回った。観光地特有の行政需要から消防や</a:t>
          </a:r>
          <a:r>
            <a:rPr lang="ja-JP" altLang="en-US" sz="1100">
              <a:solidFill>
                <a:schemeClr val="dk1"/>
              </a:solidFill>
              <a:effectLst/>
              <a:latin typeface="+mn-lt"/>
              <a:ea typeface="+mn-ea"/>
              <a:cs typeface="+mn-cs"/>
            </a:rPr>
            <a:t>ごみ処理</a:t>
          </a:r>
          <a:r>
            <a:rPr lang="ja-JP" altLang="ja-JP" sz="1100">
              <a:solidFill>
                <a:schemeClr val="dk1"/>
              </a:solidFill>
              <a:effectLst/>
              <a:latin typeface="+mn-lt"/>
              <a:ea typeface="+mn-ea"/>
              <a:cs typeface="+mn-cs"/>
            </a:rPr>
            <a:t>業務に職員を確保する必要があり、別荘を</a:t>
          </a:r>
          <a:r>
            <a:rPr lang="ja-JP" altLang="en-US" sz="1100">
              <a:solidFill>
                <a:schemeClr val="dk1"/>
              </a:solidFill>
              <a:effectLst/>
              <a:latin typeface="+mn-lt"/>
              <a:ea typeface="+mn-ea"/>
              <a:cs typeface="+mn-cs"/>
            </a:rPr>
            <a:t>所有</a:t>
          </a:r>
          <a:r>
            <a:rPr lang="ja-JP" altLang="ja-JP" sz="1100">
              <a:solidFill>
                <a:schemeClr val="dk1"/>
              </a:solidFill>
              <a:effectLst/>
              <a:latin typeface="+mn-lt"/>
              <a:ea typeface="+mn-ea"/>
              <a:cs typeface="+mn-cs"/>
            </a:rPr>
            <a:t>している市外納税者</a:t>
          </a:r>
          <a:r>
            <a:rPr lang="ja-JP" altLang="en-US" sz="1100">
              <a:solidFill>
                <a:schemeClr val="dk1"/>
              </a:solidFill>
              <a:effectLst/>
              <a:latin typeface="+mn-lt"/>
              <a:ea typeface="+mn-ea"/>
              <a:cs typeface="+mn-cs"/>
            </a:rPr>
            <a:t>の対応経費を計上していることなどが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人件費を増大させている要因の一つである。</a:t>
          </a:r>
          <a:r>
            <a:rPr lang="ja-JP" altLang="ja-JP" sz="1100">
              <a:solidFill>
                <a:schemeClr val="dk1"/>
              </a:solidFill>
              <a:effectLst/>
              <a:latin typeface="+mn-lt"/>
              <a:ea typeface="+mn-ea"/>
              <a:cs typeface="+mn-cs"/>
            </a:rPr>
            <a:t>今後も職員削減や、業務の委託化等を推進し経常経費の削減に努めていく。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62230</xdr:rowOff>
    </xdr:to>
    <xdr:cxnSp macro="">
      <xdr:nvCxnSpPr>
        <xdr:cNvPr id="430" name="直線コネクタ 429"/>
        <xdr:cNvCxnSpPr/>
      </xdr:nvCxnSpPr>
      <xdr:spPr>
        <a:xfrm flipV="1">
          <a:off x="15671800" y="131800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77</xdr:row>
      <xdr:rowOff>69850</xdr:rowOff>
    </xdr:to>
    <xdr:cxnSp macro="">
      <xdr:nvCxnSpPr>
        <xdr:cNvPr id="433" name="直線コネクタ 432"/>
        <xdr:cNvCxnSpPr/>
      </xdr:nvCxnSpPr>
      <xdr:spPr>
        <a:xfrm flipV="1">
          <a:off x="14782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69850</xdr:rowOff>
    </xdr:to>
    <xdr:cxnSp macro="">
      <xdr:nvCxnSpPr>
        <xdr:cNvPr id="436" name="直線コネクタ 435"/>
        <xdr:cNvCxnSpPr/>
      </xdr:nvCxnSpPr>
      <xdr:spPr>
        <a:xfrm>
          <a:off x="13893800" y="131838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7" name="フローチャート :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153670</xdr:rowOff>
    </xdr:from>
    <xdr:to>
      <xdr:col>20</xdr:col>
      <xdr:colOff>158750</xdr:colOff>
      <xdr:row>76</xdr:row>
      <xdr:rowOff>157480</xdr:rowOff>
    </xdr:to>
    <xdr:cxnSp macro="">
      <xdr:nvCxnSpPr>
        <xdr:cNvPr id="439" name="直線コネクタ 438"/>
        <xdr:cNvCxnSpPr/>
      </xdr:nvCxnSpPr>
      <xdr:spPr>
        <a:xfrm flipV="1">
          <a:off x="13004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0" name="フローチャート : 判断 439"/>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41" name="テキスト ボックス 440"/>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2" name="フローチャート : 判断 441"/>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3" name="テキスト ボックス 442"/>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9" name="円/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50"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xdr:rowOff>
    </xdr:from>
    <xdr:to>
      <xdr:col>22</xdr:col>
      <xdr:colOff>615950</xdr:colOff>
      <xdr:row>77</xdr:row>
      <xdr:rowOff>113030</xdr:rowOff>
    </xdr:to>
    <xdr:sp macro="" textlink="">
      <xdr:nvSpPr>
        <xdr:cNvPr id="451" name="円/楕円 450"/>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52" name="テキスト ボックス 451"/>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3" name="円/楕円 452"/>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130827</xdr:rowOff>
    </xdr:from>
    <xdr:ext cx="762000" cy="259045"/>
    <xdr:sp macro="" textlink="">
      <xdr:nvSpPr>
        <xdr:cNvPr id="454" name="テキスト ボックス 453"/>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5" name="円/楕円 454"/>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6" name="テキスト ボックス 455"/>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7" name="円/楕円 456"/>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8" name="テキスト ボックス 457"/>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静岡県熱海市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85384</xdr:rowOff>
    </xdr:from>
    <xdr:to>
      <xdr:col>4</xdr:col>
      <xdr:colOff>1117600</xdr:colOff>
      <xdr:row>17</xdr:row>
      <xdr:rowOff>88566</xdr:rowOff>
    </xdr:to>
    <xdr:cxnSp macro="">
      <xdr:nvCxnSpPr>
        <xdr:cNvPr id="47" name="直線コネクタ 46"/>
        <xdr:cNvCxnSpPr/>
      </xdr:nvCxnSpPr>
      <xdr:spPr bwMode="auto">
        <a:xfrm>
          <a:off x="5003800" y="3047659"/>
          <a:ext cx="6477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82371</xdr:rowOff>
    </xdr:from>
    <xdr:to>
      <xdr:col>4</xdr:col>
      <xdr:colOff>469900</xdr:colOff>
      <xdr:row>17</xdr:row>
      <xdr:rowOff>85384</xdr:rowOff>
    </xdr:to>
    <xdr:cxnSp macro="">
      <xdr:nvCxnSpPr>
        <xdr:cNvPr id="50" name="直線コネクタ 49"/>
        <xdr:cNvCxnSpPr/>
      </xdr:nvCxnSpPr>
      <xdr:spPr bwMode="auto">
        <a:xfrm>
          <a:off x="4305300" y="3044646"/>
          <a:ext cx="6985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82371</xdr:rowOff>
    </xdr:from>
    <xdr:to>
      <xdr:col>3</xdr:col>
      <xdr:colOff>904875</xdr:colOff>
      <xdr:row>17</xdr:row>
      <xdr:rowOff>90176</xdr:rowOff>
    </xdr:to>
    <xdr:cxnSp macro="">
      <xdr:nvCxnSpPr>
        <xdr:cNvPr id="53" name="直線コネクタ 52"/>
        <xdr:cNvCxnSpPr/>
      </xdr:nvCxnSpPr>
      <xdr:spPr bwMode="auto">
        <a:xfrm flipV="1">
          <a:off x="3606800" y="3044646"/>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2598</xdr:rowOff>
    </xdr:from>
    <xdr:to>
      <xdr:col>3</xdr:col>
      <xdr:colOff>955675</xdr:colOff>
      <xdr:row>17</xdr:row>
      <xdr:rowOff>104198</xdr:rowOff>
    </xdr:to>
    <xdr:sp macro="" textlink="">
      <xdr:nvSpPr>
        <xdr:cNvPr id="54" name="フローチャート : 判断 53"/>
        <xdr:cNvSpPr/>
      </xdr:nvSpPr>
      <xdr:spPr bwMode="auto">
        <a:xfrm>
          <a:off x="4254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114375</xdr:rowOff>
    </xdr:from>
    <xdr:ext cx="762000" cy="259045"/>
    <xdr:sp macro="" textlink="">
      <xdr:nvSpPr>
        <xdr:cNvPr id="55" name="テキスト ボックス 54"/>
        <xdr:cNvSpPr txBox="1"/>
      </xdr:nvSpPr>
      <xdr:spPr>
        <a:xfrm>
          <a:off x="39243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81045</xdr:rowOff>
    </xdr:from>
    <xdr:to>
      <xdr:col>3</xdr:col>
      <xdr:colOff>206375</xdr:colOff>
      <xdr:row>17</xdr:row>
      <xdr:rowOff>90176</xdr:rowOff>
    </xdr:to>
    <xdr:cxnSp macro="">
      <xdr:nvCxnSpPr>
        <xdr:cNvPr id="56" name="直線コネクタ 55"/>
        <xdr:cNvCxnSpPr/>
      </xdr:nvCxnSpPr>
      <xdr:spPr bwMode="auto">
        <a:xfrm>
          <a:off x="2908300" y="3043320"/>
          <a:ext cx="698500" cy="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14028</xdr:rowOff>
    </xdr:from>
    <xdr:to>
      <xdr:col>3</xdr:col>
      <xdr:colOff>257175</xdr:colOff>
      <xdr:row>17</xdr:row>
      <xdr:rowOff>115628</xdr:rowOff>
    </xdr:to>
    <xdr:sp macro="" textlink="">
      <xdr:nvSpPr>
        <xdr:cNvPr id="57" name="フローチャート : 判断 56"/>
        <xdr:cNvSpPr/>
      </xdr:nvSpPr>
      <xdr:spPr bwMode="auto">
        <a:xfrm>
          <a:off x="35560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125805</xdr:rowOff>
    </xdr:from>
    <xdr:ext cx="762000" cy="259045"/>
    <xdr:sp macro="" textlink="">
      <xdr:nvSpPr>
        <xdr:cNvPr id="58" name="テキスト ボックス 57"/>
        <xdr:cNvSpPr txBox="1"/>
      </xdr:nvSpPr>
      <xdr:spPr>
        <a:xfrm>
          <a:off x="32258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1474</xdr:rowOff>
    </xdr:from>
    <xdr:to>
      <xdr:col>2</xdr:col>
      <xdr:colOff>692150</xdr:colOff>
      <xdr:row>17</xdr:row>
      <xdr:rowOff>103074</xdr:rowOff>
    </xdr:to>
    <xdr:sp macro="" textlink="">
      <xdr:nvSpPr>
        <xdr:cNvPr id="59" name="フローチャート : 判断 58"/>
        <xdr:cNvSpPr/>
      </xdr:nvSpPr>
      <xdr:spPr bwMode="auto">
        <a:xfrm>
          <a:off x="28575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113251</xdr:rowOff>
    </xdr:from>
    <xdr:ext cx="762000" cy="259045"/>
    <xdr:sp macro="" textlink="">
      <xdr:nvSpPr>
        <xdr:cNvPr id="60" name="テキスト ボックス 59"/>
        <xdr:cNvSpPr txBox="1"/>
      </xdr:nvSpPr>
      <xdr:spPr>
        <a:xfrm>
          <a:off x="2527300" y="27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37766</xdr:rowOff>
    </xdr:from>
    <xdr:to>
      <xdr:col>5</xdr:col>
      <xdr:colOff>34925</xdr:colOff>
      <xdr:row>17</xdr:row>
      <xdr:rowOff>139366</xdr:rowOff>
    </xdr:to>
    <xdr:sp macro="" textlink="">
      <xdr:nvSpPr>
        <xdr:cNvPr id="66" name="円/楕円 65"/>
        <xdr:cNvSpPr/>
      </xdr:nvSpPr>
      <xdr:spPr bwMode="auto">
        <a:xfrm>
          <a:off x="5600700" y="300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9843</xdr:rowOff>
    </xdr:from>
    <xdr:ext cx="762000" cy="259045"/>
    <xdr:sp macro="" textlink="">
      <xdr:nvSpPr>
        <xdr:cNvPr id="67" name="人口1人当たり決算額の推移該当値テキスト130"/>
        <xdr:cNvSpPr txBox="1"/>
      </xdr:nvSpPr>
      <xdr:spPr>
        <a:xfrm>
          <a:off x="5740400" y="297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93,823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34584</xdr:rowOff>
    </xdr:from>
    <xdr:to>
      <xdr:col>4</xdr:col>
      <xdr:colOff>520700</xdr:colOff>
      <xdr:row>17</xdr:row>
      <xdr:rowOff>136184</xdr:rowOff>
    </xdr:to>
    <xdr:sp macro="" textlink="">
      <xdr:nvSpPr>
        <xdr:cNvPr id="68" name="円/楕円 67"/>
        <xdr:cNvSpPr/>
      </xdr:nvSpPr>
      <xdr:spPr bwMode="auto">
        <a:xfrm>
          <a:off x="4953000" y="299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146361</xdr:rowOff>
    </xdr:from>
    <xdr:ext cx="736600" cy="259045"/>
    <xdr:sp macro="" textlink="">
      <xdr:nvSpPr>
        <xdr:cNvPr id="69" name="テキスト ボックス 68"/>
        <xdr:cNvSpPr txBox="1"/>
      </xdr:nvSpPr>
      <xdr:spPr>
        <a:xfrm>
          <a:off x="4622800" y="276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31571</xdr:rowOff>
    </xdr:from>
    <xdr:to>
      <xdr:col>3</xdr:col>
      <xdr:colOff>955675</xdr:colOff>
      <xdr:row>17</xdr:row>
      <xdr:rowOff>133171</xdr:rowOff>
    </xdr:to>
    <xdr:sp macro="" textlink="">
      <xdr:nvSpPr>
        <xdr:cNvPr id="70" name="円/楕円 69"/>
        <xdr:cNvSpPr/>
      </xdr:nvSpPr>
      <xdr:spPr bwMode="auto">
        <a:xfrm>
          <a:off x="4254500" y="299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117948</xdr:rowOff>
    </xdr:from>
    <xdr:ext cx="762000" cy="259045"/>
    <xdr:sp macro="" textlink="">
      <xdr:nvSpPr>
        <xdr:cNvPr id="71" name="テキスト ボックス 70"/>
        <xdr:cNvSpPr txBox="1"/>
      </xdr:nvSpPr>
      <xdr:spPr>
        <a:xfrm>
          <a:off x="3924300" y="30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39376</xdr:rowOff>
    </xdr:from>
    <xdr:to>
      <xdr:col>3</xdr:col>
      <xdr:colOff>257175</xdr:colOff>
      <xdr:row>17</xdr:row>
      <xdr:rowOff>140976</xdr:rowOff>
    </xdr:to>
    <xdr:sp macro="" textlink="">
      <xdr:nvSpPr>
        <xdr:cNvPr id="72" name="円/楕円 71"/>
        <xdr:cNvSpPr/>
      </xdr:nvSpPr>
      <xdr:spPr bwMode="auto">
        <a:xfrm>
          <a:off x="3556000" y="300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125753</xdr:rowOff>
    </xdr:from>
    <xdr:ext cx="762000" cy="259045"/>
    <xdr:sp macro="" textlink="">
      <xdr:nvSpPr>
        <xdr:cNvPr id="73" name="テキスト ボックス 72"/>
        <xdr:cNvSpPr txBox="1"/>
      </xdr:nvSpPr>
      <xdr:spPr>
        <a:xfrm>
          <a:off x="3225800" y="308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30245</xdr:rowOff>
    </xdr:from>
    <xdr:to>
      <xdr:col>2</xdr:col>
      <xdr:colOff>692150</xdr:colOff>
      <xdr:row>17</xdr:row>
      <xdr:rowOff>131845</xdr:rowOff>
    </xdr:to>
    <xdr:sp macro="" textlink="">
      <xdr:nvSpPr>
        <xdr:cNvPr id="74" name="円/楕円 73"/>
        <xdr:cNvSpPr/>
      </xdr:nvSpPr>
      <xdr:spPr bwMode="auto">
        <a:xfrm>
          <a:off x="2857500" y="2992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116622</xdr:rowOff>
    </xdr:from>
    <xdr:ext cx="762000" cy="259045"/>
    <xdr:sp macro="" textlink="">
      <xdr:nvSpPr>
        <xdr:cNvPr id="75" name="テキスト ボックス 74"/>
        <xdr:cNvSpPr txBox="1"/>
      </xdr:nvSpPr>
      <xdr:spPr>
        <a:xfrm>
          <a:off x="2527300" y="307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72273</xdr:rowOff>
    </xdr:from>
    <xdr:to>
      <xdr:col>4</xdr:col>
      <xdr:colOff>1117600</xdr:colOff>
      <xdr:row>37</xdr:row>
      <xdr:rowOff>105146</xdr:rowOff>
    </xdr:to>
    <xdr:cxnSp macro="">
      <xdr:nvCxnSpPr>
        <xdr:cNvPr id="107" name="直線コネクタ 106"/>
        <xdr:cNvCxnSpPr/>
      </xdr:nvCxnSpPr>
      <xdr:spPr bwMode="auto">
        <a:xfrm flipV="1">
          <a:off x="5003800" y="7196973"/>
          <a:ext cx="647700" cy="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40360</xdr:rowOff>
    </xdr:from>
    <xdr:to>
      <xdr:col>4</xdr:col>
      <xdr:colOff>469900</xdr:colOff>
      <xdr:row>37</xdr:row>
      <xdr:rowOff>105146</xdr:rowOff>
    </xdr:to>
    <xdr:cxnSp macro="">
      <xdr:nvCxnSpPr>
        <xdr:cNvPr id="110" name="直線コネクタ 109"/>
        <xdr:cNvCxnSpPr/>
      </xdr:nvCxnSpPr>
      <xdr:spPr bwMode="auto">
        <a:xfrm>
          <a:off x="4305300" y="7165060"/>
          <a:ext cx="698500" cy="6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83461</xdr:rowOff>
    </xdr:from>
    <xdr:ext cx="736600" cy="259045"/>
    <xdr:sp macro="" textlink="">
      <xdr:nvSpPr>
        <xdr:cNvPr id="112" name="テキスト ボックス 111"/>
        <xdr:cNvSpPr txBox="1"/>
      </xdr:nvSpPr>
      <xdr:spPr>
        <a:xfrm>
          <a:off x="4622800" y="669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84046</xdr:rowOff>
    </xdr:from>
    <xdr:to>
      <xdr:col>3</xdr:col>
      <xdr:colOff>904875</xdr:colOff>
      <xdr:row>37</xdr:row>
      <xdr:rowOff>40360</xdr:rowOff>
    </xdr:to>
    <xdr:cxnSp macro="">
      <xdr:nvCxnSpPr>
        <xdr:cNvPr id="113" name="直線コネクタ 112"/>
        <xdr:cNvCxnSpPr/>
      </xdr:nvCxnSpPr>
      <xdr:spPr bwMode="auto">
        <a:xfrm>
          <a:off x="3606800" y="7037296"/>
          <a:ext cx="698500" cy="12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98397</xdr:rowOff>
    </xdr:from>
    <xdr:to>
      <xdr:col>3</xdr:col>
      <xdr:colOff>955675</xdr:colOff>
      <xdr:row>35</xdr:row>
      <xdr:rowOff>199997</xdr:rowOff>
    </xdr:to>
    <xdr:sp macro="" textlink="">
      <xdr:nvSpPr>
        <xdr:cNvPr id="114" name="フローチャート : 判断 113"/>
        <xdr:cNvSpPr/>
      </xdr:nvSpPr>
      <xdr:spPr bwMode="auto">
        <a:xfrm>
          <a:off x="42545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210174</xdr:rowOff>
    </xdr:from>
    <xdr:ext cx="762000" cy="259045"/>
    <xdr:sp macro="" textlink="">
      <xdr:nvSpPr>
        <xdr:cNvPr id="115" name="テキスト ボックス 114"/>
        <xdr:cNvSpPr txBox="1"/>
      </xdr:nvSpPr>
      <xdr:spPr>
        <a:xfrm>
          <a:off x="3924300" y="64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36588</xdr:rowOff>
    </xdr:from>
    <xdr:to>
      <xdr:col>3</xdr:col>
      <xdr:colOff>206375</xdr:colOff>
      <xdr:row>36</xdr:row>
      <xdr:rowOff>84046</xdr:rowOff>
    </xdr:to>
    <xdr:cxnSp macro="">
      <xdr:nvCxnSpPr>
        <xdr:cNvPr id="116" name="直線コネクタ 115"/>
        <xdr:cNvCxnSpPr/>
      </xdr:nvCxnSpPr>
      <xdr:spPr bwMode="auto">
        <a:xfrm>
          <a:off x="2908300" y="6989838"/>
          <a:ext cx="698500" cy="4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20102</xdr:rowOff>
    </xdr:from>
    <xdr:to>
      <xdr:col>3</xdr:col>
      <xdr:colOff>257175</xdr:colOff>
      <xdr:row>35</xdr:row>
      <xdr:rowOff>121702</xdr:rowOff>
    </xdr:to>
    <xdr:sp macro="" textlink="">
      <xdr:nvSpPr>
        <xdr:cNvPr id="117" name="フローチャート : 判断 116"/>
        <xdr:cNvSpPr/>
      </xdr:nvSpPr>
      <xdr:spPr bwMode="auto">
        <a:xfrm>
          <a:off x="3556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131878</xdr:rowOff>
    </xdr:from>
    <xdr:ext cx="762000" cy="259045"/>
    <xdr:sp macro="" textlink="">
      <xdr:nvSpPr>
        <xdr:cNvPr id="118" name="テキスト ボックス 117"/>
        <xdr:cNvSpPr txBox="1"/>
      </xdr:nvSpPr>
      <xdr:spPr>
        <a:xfrm>
          <a:off x="3225800" y="639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340302</xdr:rowOff>
    </xdr:from>
    <xdr:to>
      <xdr:col>2</xdr:col>
      <xdr:colOff>692150</xdr:colOff>
      <xdr:row>35</xdr:row>
      <xdr:rowOff>99002</xdr:rowOff>
    </xdr:to>
    <xdr:sp macro="" textlink="">
      <xdr:nvSpPr>
        <xdr:cNvPr id="119" name="フローチャート : 判断 118"/>
        <xdr:cNvSpPr/>
      </xdr:nvSpPr>
      <xdr:spPr bwMode="auto">
        <a:xfrm>
          <a:off x="2857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109179</xdr:rowOff>
    </xdr:from>
    <xdr:ext cx="762000" cy="259045"/>
    <xdr:sp macro="" textlink="">
      <xdr:nvSpPr>
        <xdr:cNvPr id="120" name="テキスト ボックス 119"/>
        <xdr:cNvSpPr txBox="1"/>
      </xdr:nvSpPr>
      <xdr:spPr>
        <a:xfrm>
          <a:off x="2527300" y="63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21473</xdr:rowOff>
    </xdr:from>
    <xdr:to>
      <xdr:col>5</xdr:col>
      <xdr:colOff>34925</xdr:colOff>
      <xdr:row>37</xdr:row>
      <xdr:rowOff>123073</xdr:rowOff>
    </xdr:to>
    <xdr:sp macro="" textlink="">
      <xdr:nvSpPr>
        <xdr:cNvPr id="126" name="円/楕円 125"/>
        <xdr:cNvSpPr/>
      </xdr:nvSpPr>
      <xdr:spPr bwMode="auto">
        <a:xfrm>
          <a:off x="5600700" y="714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165000</xdr:rowOff>
    </xdr:from>
    <xdr:ext cx="762000" cy="259045"/>
    <xdr:sp macro="" textlink="">
      <xdr:nvSpPr>
        <xdr:cNvPr id="127" name="人口1人当たり決算額の推移該当値テキスト445"/>
        <xdr:cNvSpPr txBox="1"/>
      </xdr:nvSpPr>
      <xdr:spPr>
        <a:xfrm>
          <a:off x="5740400" y="711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54346</xdr:rowOff>
    </xdr:from>
    <xdr:to>
      <xdr:col>4</xdr:col>
      <xdr:colOff>520700</xdr:colOff>
      <xdr:row>37</xdr:row>
      <xdr:rowOff>155946</xdr:rowOff>
    </xdr:to>
    <xdr:sp macro="" textlink="">
      <xdr:nvSpPr>
        <xdr:cNvPr id="128" name="円/楕円 127"/>
        <xdr:cNvSpPr/>
      </xdr:nvSpPr>
      <xdr:spPr bwMode="auto">
        <a:xfrm>
          <a:off x="4953000" y="717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140723</xdr:rowOff>
    </xdr:from>
    <xdr:ext cx="736600" cy="259045"/>
    <xdr:sp macro="" textlink="">
      <xdr:nvSpPr>
        <xdr:cNvPr id="129" name="テキスト ボックス 128"/>
        <xdr:cNvSpPr txBox="1"/>
      </xdr:nvSpPr>
      <xdr:spPr>
        <a:xfrm>
          <a:off x="4622800" y="72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161010</xdr:rowOff>
    </xdr:from>
    <xdr:to>
      <xdr:col>3</xdr:col>
      <xdr:colOff>955675</xdr:colOff>
      <xdr:row>37</xdr:row>
      <xdr:rowOff>91160</xdr:rowOff>
    </xdr:to>
    <xdr:sp macro="" textlink="">
      <xdr:nvSpPr>
        <xdr:cNvPr id="130" name="円/楕円 129"/>
        <xdr:cNvSpPr/>
      </xdr:nvSpPr>
      <xdr:spPr bwMode="auto">
        <a:xfrm>
          <a:off x="4254500" y="711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75937</xdr:rowOff>
    </xdr:from>
    <xdr:ext cx="762000" cy="259045"/>
    <xdr:sp macro="" textlink="">
      <xdr:nvSpPr>
        <xdr:cNvPr id="131" name="テキスト ボックス 130"/>
        <xdr:cNvSpPr txBox="1"/>
      </xdr:nvSpPr>
      <xdr:spPr>
        <a:xfrm>
          <a:off x="3924300" y="720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33246</xdr:rowOff>
    </xdr:from>
    <xdr:to>
      <xdr:col>3</xdr:col>
      <xdr:colOff>257175</xdr:colOff>
      <xdr:row>36</xdr:row>
      <xdr:rowOff>134846</xdr:rowOff>
    </xdr:to>
    <xdr:sp macro="" textlink="">
      <xdr:nvSpPr>
        <xdr:cNvPr id="132" name="円/楕円 131"/>
        <xdr:cNvSpPr/>
      </xdr:nvSpPr>
      <xdr:spPr bwMode="auto">
        <a:xfrm>
          <a:off x="3556000" y="698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119623</xdr:rowOff>
    </xdr:from>
    <xdr:ext cx="762000" cy="259045"/>
    <xdr:sp macro="" textlink="">
      <xdr:nvSpPr>
        <xdr:cNvPr id="133" name="テキスト ボックス 132"/>
        <xdr:cNvSpPr txBox="1"/>
      </xdr:nvSpPr>
      <xdr:spPr>
        <a:xfrm>
          <a:off x="3225800" y="707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328688</xdr:rowOff>
    </xdr:from>
    <xdr:to>
      <xdr:col>2</xdr:col>
      <xdr:colOff>692150</xdr:colOff>
      <xdr:row>36</xdr:row>
      <xdr:rowOff>87388</xdr:rowOff>
    </xdr:to>
    <xdr:sp macro="" textlink="">
      <xdr:nvSpPr>
        <xdr:cNvPr id="134" name="円/楕円 133"/>
        <xdr:cNvSpPr/>
      </xdr:nvSpPr>
      <xdr:spPr bwMode="auto">
        <a:xfrm>
          <a:off x="2857500" y="693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72165</xdr:rowOff>
    </xdr:from>
    <xdr:ext cx="762000" cy="259045"/>
    <xdr:sp macro="" textlink="">
      <xdr:nvSpPr>
        <xdr:cNvPr id="135" name="テキスト ボックス 134"/>
        <xdr:cNvSpPr txBox="1"/>
      </xdr:nvSpPr>
      <xdr:spPr>
        <a:xfrm>
          <a:off x="2527300" y="70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37,733
37,343
61.78
18,555,325
17,647,374
872,179
9,985,367
16,273,466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35756</xdr:rowOff>
    </xdr:from>
    <xdr:to>
      <xdr:col>6</xdr:col>
      <xdr:colOff>511175</xdr:colOff>
      <xdr:row>36</xdr:row>
      <xdr:rowOff>77534</xdr:rowOff>
    </xdr:to>
    <xdr:cxnSp macro="">
      <xdr:nvCxnSpPr>
        <xdr:cNvPr id="58" name="直線コネクタ 57"/>
        <xdr:cNvCxnSpPr/>
      </xdr:nvCxnSpPr>
      <xdr:spPr>
        <a:xfrm>
          <a:off x="3797300" y="6207956"/>
          <a:ext cx="8382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19292</xdr:rowOff>
    </xdr:from>
    <xdr:to>
      <xdr:col>5</xdr:col>
      <xdr:colOff>358775</xdr:colOff>
      <xdr:row>36</xdr:row>
      <xdr:rowOff>35756</xdr:rowOff>
    </xdr:to>
    <xdr:cxnSp macro="">
      <xdr:nvCxnSpPr>
        <xdr:cNvPr id="61" name="直線コネクタ 60"/>
        <xdr:cNvCxnSpPr/>
      </xdr:nvCxnSpPr>
      <xdr:spPr>
        <a:xfrm>
          <a:off x="2908300" y="6191492"/>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19292</xdr:rowOff>
    </xdr:from>
    <xdr:to>
      <xdr:col>4</xdr:col>
      <xdr:colOff>155575</xdr:colOff>
      <xdr:row>36</xdr:row>
      <xdr:rowOff>35230</xdr:rowOff>
    </xdr:to>
    <xdr:cxnSp macro="">
      <xdr:nvCxnSpPr>
        <xdr:cNvPr id="64" name="直線コネクタ 63"/>
        <xdr:cNvCxnSpPr/>
      </xdr:nvCxnSpPr>
      <xdr:spPr>
        <a:xfrm flipV="1">
          <a:off x="2019300" y="619149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168092</xdr:rowOff>
    </xdr:from>
    <xdr:to>
      <xdr:col>4</xdr:col>
      <xdr:colOff>206375</xdr:colOff>
      <xdr:row>36</xdr:row>
      <xdr:rowOff>98242</xdr:rowOff>
    </xdr:to>
    <xdr:sp macro="" textlink="">
      <xdr:nvSpPr>
        <xdr:cNvPr id="65" name="フローチャート : 判断 64"/>
        <xdr:cNvSpPr/>
      </xdr:nvSpPr>
      <xdr:spPr>
        <a:xfrm>
          <a:off x="2857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89369</xdr:rowOff>
    </xdr:from>
    <xdr:ext cx="534377" cy="259045"/>
    <xdr:sp macro="" textlink="">
      <xdr:nvSpPr>
        <xdr:cNvPr id="66" name="テキスト ボックス 65"/>
        <xdr:cNvSpPr txBox="1"/>
      </xdr:nvSpPr>
      <xdr:spPr>
        <a:xfrm>
          <a:off x="2641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18963</xdr:rowOff>
    </xdr:from>
    <xdr:to>
      <xdr:col>2</xdr:col>
      <xdr:colOff>638175</xdr:colOff>
      <xdr:row>36</xdr:row>
      <xdr:rowOff>35230</xdr:rowOff>
    </xdr:to>
    <xdr:cxnSp macro="">
      <xdr:nvCxnSpPr>
        <xdr:cNvPr id="67" name="直線コネクタ 66"/>
        <xdr:cNvCxnSpPr/>
      </xdr:nvCxnSpPr>
      <xdr:spPr>
        <a:xfrm>
          <a:off x="1130300" y="6191163"/>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7381</xdr:rowOff>
    </xdr:from>
    <xdr:to>
      <xdr:col>3</xdr:col>
      <xdr:colOff>3175</xdr:colOff>
      <xdr:row>36</xdr:row>
      <xdr:rowOff>108981</xdr:rowOff>
    </xdr:to>
    <xdr:sp macro="" textlink="">
      <xdr:nvSpPr>
        <xdr:cNvPr id="68" name="フローチャート : 判断 67"/>
        <xdr:cNvSpPr/>
      </xdr:nvSpPr>
      <xdr:spPr>
        <a:xfrm>
          <a:off x="1968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100108</xdr:rowOff>
    </xdr:from>
    <xdr:ext cx="534377" cy="259045"/>
    <xdr:sp macro="" textlink="">
      <xdr:nvSpPr>
        <xdr:cNvPr id="69" name="テキスト ボックス 68"/>
        <xdr:cNvSpPr txBox="1"/>
      </xdr:nvSpPr>
      <xdr:spPr>
        <a:xfrm>
          <a:off x="1752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161874</xdr:rowOff>
    </xdr:from>
    <xdr:to>
      <xdr:col>1</xdr:col>
      <xdr:colOff>485775</xdr:colOff>
      <xdr:row>36</xdr:row>
      <xdr:rowOff>92024</xdr:rowOff>
    </xdr:to>
    <xdr:sp macro="" textlink="">
      <xdr:nvSpPr>
        <xdr:cNvPr id="70" name="フローチャート : 判断 69"/>
        <xdr:cNvSpPr/>
      </xdr:nvSpPr>
      <xdr:spPr>
        <a:xfrm>
          <a:off x="1079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83151</xdr:rowOff>
    </xdr:from>
    <xdr:ext cx="534377" cy="259045"/>
    <xdr:sp macro="" textlink="">
      <xdr:nvSpPr>
        <xdr:cNvPr id="71" name="テキスト ボックス 70"/>
        <xdr:cNvSpPr txBox="1"/>
      </xdr:nvSpPr>
      <xdr:spPr>
        <a:xfrm>
          <a:off x="863111" y="62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26734</xdr:rowOff>
    </xdr:from>
    <xdr:to>
      <xdr:col>6</xdr:col>
      <xdr:colOff>561975</xdr:colOff>
      <xdr:row>36</xdr:row>
      <xdr:rowOff>128334</xdr:rowOff>
    </xdr:to>
    <xdr:sp macro="" textlink="">
      <xdr:nvSpPr>
        <xdr:cNvPr id="77" name="円/楕円 76"/>
        <xdr:cNvSpPr/>
      </xdr:nvSpPr>
      <xdr:spPr>
        <a:xfrm>
          <a:off x="4584700" y="61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49611</xdr:rowOff>
    </xdr:from>
    <xdr:ext cx="534377" cy="259045"/>
    <xdr:sp macro="" textlink="">
      <xdr:nvSpPr>
        <xdr:cNvPr id="78" name="人件費該当値テキスト"/>
        <xdr:cNvSpPr txBox="1"/>
      </xdr:nvSpPr>
      <xdr:spPr>
        <a:xfrm>
          <a:off x="4686300" y="60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156406</xdr:rowOff>
    </xdr:from>
    <xdr:to>
      <xdr:col>5</xdr:col>
      <xdr:colOff>409575</xdr:colOff>
      <xdr:row>36</xdr:row>
      <xdr:rowOff>86556</xdr:rowOff>
    </xdr:to>
    <xdr:sp macro="" textlink="">
      <xdr:nvSpPr>
        <xdr:cNvPr id="79" name="円/楕円 78"/>
        <xdr:cNvSpPr/>
      </xdr:nvSpPr>
      <xdr:spPr>
        <a:xfrm>
          <a:off x="3746500" y="61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103083</xdr:rowOff>
    </xdr:from>
    <xdr:ext cx="534377" cy="259045"/>
    <xdr:sp macro="" textlink="">
      <xdr:nvSpPr>
        <xdr:cNvPr id="80" name="テキスト ボックス 79"/>
        <xdr:cNvSpPr txBox="1"/>
      </xdr:nvSpPr>
      <xdr:spPr>
        <a:xfrm>
          <a:off x="3530111"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139942</xdr:rowOff>
    </xdr:from>
    <xdr:to>
      <xdr:col>4</xdr:col>
      <xdr:colOff>206375</xdr:colOff>
      <xdr:row>36</xdr:row>
      <xdr:rowOff>70092</xdr:rowOff>
    </xdr:to>
    <xdr:sp macro="" textlink="">
      <xdr:nvSpPr>
        <xdr:cNvPr id="81" name="円/楕円 80"/>
        <xdr:cNvSpPr/>
      </xdr:nvSpPr>
      <xdr:spPr>
        <a:xfrm>
          <a:off x="2857500" y="61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86619</xdr:rowOff>
    </xdr:from>
    <xdr:ext cx="599010" cy="259045"/>
    <xdr:sp macro="" textlink="">
      <xdr:nvSpPr>
        <xdr:cNvPr id="82" name="テキスト ボックス 81"/>
        <xdr:cNvSpPr txBox="1"/>
      </xdr:nvSpPr>
      <xdr:spPr>
        <a:xfrm>
          <a:off x="2608794" y="591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155880</xdr:rowOff>
    </xdr:from>
    <xdr:to>
      <xdr:col>3</xdr:col>
      <xdr:colOff>3175</xdr:colOff>
      <xdr:row>36</xdr:row>
      <xdr:rowOff>86030</xdr:rowOff>
    </xdr:to>
    <xdr:sp macro="" textlink="">
      <xdr:nvSpPr>
        <xdr:cNvPr id="83" name="円/楕円 82"/>
        <xdr:cNvSpPr/>
      </xdr:nvSpPr>
      <xdr:spPr>
        <a:xfrm>
          <a:off x="1968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102557</xdr:rowOff>
    </xdr:from>
    <xdr:ext cx="534377" cy="259045"/>
    <xdr:sp macro="" textlink="">
      <xdr:nvSpPr>
        <xdr:cNvPr id="84" name="テキスト ボックス 83"/>
        <xdr:cNvSpPr txBox="1"/>
      </xdr:nvSpPr>
      <xdr:spPr>
        <a:xfrm>
          <a:off x="1752111" y="5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139613</xdr:rowOff>
    </xdr:from>
    <xdr:to>
      <xdr:col>1</xdr:col>
      <xdr:colOff>485775</xdr:colOff>
      <xdr:row>36</xdr:row>
      <xdr:rowOff>69763</xdr:rowOff>
    </xdr:to>
    <xdr:sp macro="" textlink="">
      <xdr:nvSpPr>
        <xdr:cNvPr id="85" name="円/楕円 84"/>
        <xdr:cNvSpPr/>
      </xdr:nvSpPr>
      <xdr:spPr>
        <a:xfrm>
          <a:off x="1079500" y="61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86290</xdr:rowOff>
    </xdr:from>
    <xdr:ext cx="599010" cy="259045"/>
    <xdr:sp macro="" textlink="">
      <xdr:nvSpPr>
        <xdr:cNvPr id="86" name="テキスト ボックス 85"/>
        <xdr:cNvSpPr txBox="1"/>
      </xdr:nvSpPr>
      <xdr:spPr>
        <a:xfrm>
          <a:off x="830794" y="5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44729</xdr:rowOff>
    </xdr:from>
    <xdr:to>
      <xdr:col>6</xdr:col>
      <xdr:colOff>511175</xdr:colOff>
      <xdr:row>55</xdr:row>
      <xdr:rowOff>158293</xdr:rowOff>
    </xdr:to>
    <xdr:cxnSp macro="">
      <xdr:nvCxnSpPr>
        <xdr:cNvPr id="116" name="直線コネクタ 115"/>
        <xdr:cNvCxnSpPr/>
      </xdr:nvCxnSpPr>
      <xdr:spPr>
        <a:xfrm flipV="1">
          <a:off x="3797300" y="9474479"/>
          <a:ext cx="838200" cy="1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158293</xdr:rowOff>
    </xdr:from>
    <xdr:to>
      <xdr:col>5</xdr:col>
      <xdr:colOff>358775</xdr:colOff>
      <xdr:row>56</xdr:row>
      <xdr:rowOff>27749</xdr:rowOff>
    </xdr:to>
    <xdr:cxnSp macro="">
      <xdr:nvCxnSpPr>
        <xdr:cNvPr id="119" name="直線コネクタ 118"/>
        <xdr:cNvCxnSpPr/>
      </xdr:nvCxnSpPr>
      <xdr:spPr>
        <a:xfrm flipV="1">
          <a:off x="2908300" y="9588043"/>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27749</xdr:rowOff>
    </xdr:from>
    <xdr:to>
      <xdr:col>4</xdr:col>
      <xdr:colOff>155575</xdr:colOff>
      <xdr:row>56</xdr:row>
      <xdr:rowOff>68618</xdr:rowOff>
    </xdr:to>
    <xdr:cxnSp macro="">
      <xdr:nvCxnSpPr>
        <xdr:cNvPr id="122" name="直線コネクタ 121"/>
        <xdr:cNvCxnSpPr/>
      </xdr:nvCxnSpPr>
      <xdr:spPr>
        <a:xfrm flipV="1">
          <a:off x="2019300" y="9628949"/>
          <a:ext cx="8890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129477</xdr:rowOff>
    </xdr:from>
    <xdr:to>
      <xdr:col>4</xdr:col>
      <xdr:colOff>206375</xdr:colOff>
      <xdr:row>57</xdr:row>
      <xdr:rowOff>59627</xdr:rowOff>
    </xdr:to>
    <xdr:sp macro="" textlink="">
      <xdr:nvSpPr>
        <xdr:cNvPr id="123" name="フローチャート : 判断 122"/>
        <xdr:cNvSpPr/>
      </xdr:nvSpPr>
      <xdr:spPr>
        <a:xfrm>
          <a:off x="2857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50754</xdr:rowOff>
    </xdr:from>
    <xdr:ext cx="534377" cy="259045"/>
    <xdr:sp macro="" textlink="">
      <xdr:nvSpPr>
        <xdr:cNvPr id="124" name="テキスト ボックス 123"/>
        <xdr:cNvSpPr txBox="1"/>
      </xdr:nvSpPr>
      <xdr:spPr>
        <a:xfrm>
          <a:off x="2641111" y="98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68618</xdr:rowOff>
    </xdr:from>
    <xdr:to>
      <xdr:col>2</xdr:col>
      <xdr:colOff>638175</xdr:colOff>
      <xdr:row>56</xdr:row>
      <xdr:rowOff>124155</xdr:rowOff>
    </xdr:to>
    <xdr:cxnSp macro="">
      <xdr:nvCxnSpPr>
        <xdr:cNvPr id="125" name="直線コネクタ 124"/>
        <xdr:cNvCxnSpPr/>
      </xdr:nvCxnSpPr>
      <xdr:spPr>
        <a:xfrm flipV="1">
          <a:off x="1130300" y="9669818"/>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2819</xdr:rowOff>
    </xdr:from>
    <xdr:to>
      <xdr:col>3</xdr:col>
      <xdr:colOff>3175</xdr:colOff>
      <xdr:row>57</xdr:row>
      <xdr:rowOff>104419</xdr:rowOff>
    </xdr:to>
    <xdr:sp macro="" textlink="">
      <xdr:nvSpPr>
        <xdr:cNvPr id="126" name="フローチャート : 判断 125"/>
        <xdr:cNvSpPr/>
      </xdr:nvSpPr>
      <xdr:spPr>
        <a:xfrm>
          <a:off x="1968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95546</xdr:rowOff>
    </xdr:from>
    <xdr:ext cx="534377" cy="259045"/>
    <xdr:sp macro="" textlink="">
      <xdr:nvSpPr>
        <xdr:cNvPr id="127" name="テキスト ボックス 126"/>
        <xdr:cNvSpPr txBox="1"/>
      </xdr:nvSpPr>
      <xdr:spPr>
        <a:xfrm>
          <a:off x="1752111" y="98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30442</xdr:rowOff>
    </xdr:from>
    <xdr:to>
      <xdr:col>1</xdr:col>
      <xdr:colOff>485775</xdr:colOff>
      <xdr:row>57</xdr:row>
      <xdr:rowOff>132042</xdr:rowOff>
    </xdr:to>
    <xdr:sp macro="" textlink="">
      <xdr:nvSpPr>
        <xdr:cNvPr id="128" name="フローチャート : 判断 127"/>
        <xdr:cNvSpPr/>
      </xdr:nvSpPr>
      <xdr:spPr>
        <a:xfrm>
          <a:off x="1079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123169</xdr:rowOff>
    </xdr:from>
    <xdr:ext cx="534377" cy="259045"/>
    <xdr:sp macro="" textlink="">
      <xdr:nvSpPr>
        <xdr:cNvPr id="129" name="テキスト ボックス 128"/>
        <xdr:cNvSpPr txBox="1"/>
      </xdr:nvSpPr>
      <xdr:spPr>
        <a:xfrm>
          <a:off x="863111" y="98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165379</xdr:rowOff>
    </xdr:from>
    <xdr:to>
      <xdr:col>6</xdr:col>
      <xdr:colOff>561975</xdr:colOff>
      <xdr:row>55</xdr:row>
      <xdr:rowOff>95529</xdr:rowOff>
    </xdr:to>
    <xdr:sp macro="" textlink="">
      <xdr:nvSpPr>
        <xdr:cNvPr id="135" name="円/楕円 134"/>
        <xdr:cNvSpPr/>
      </xdr:nvSpPr>
      <xdr:spPr>
        <a:xfrm>
          <a:off x="4584700" y="94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16806</xdr:rowOff>
    </xdr:from>
    <xdr:ext cx="534377" cy="259045"/>
    <xdr:sp macro="" textlink="">
      <xdr:nvSpPr>
        <xdr:cNvPr id="136" name="物件費該当値テキスト"/>
        <xdr:cNvSpPr txBox="1"/>
      </xdr:nvSpPr>
      <xdr:spPr>
        <a:xfrm>
          <a:off x="4686300" y="92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83,978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107493</xdr:rowOff>
    </xdr:from>
    <xdr:to>
      <xdr:col>5</xdr:col>
      <xdr:colOff>409575</xdr:colOff>
      <xdr:row>56</xdr:row>
      <xdr:rowOff>37643</xdr:rowOff>
    </xdr:to>
    <xdr:sp macro="" textlink="">
      <xdr:nvSpPr>
        <xdr:cNvPr id="137" name="円/楕円 136"/>
        <xdr:cNvSpPr/>
      </xdr:nvSpPr>
      <xdr:spPr>
        <a:xfrm>
          <a:off x="3746500" y="9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54170</xdr:rowOff>
    </xdr:from>
    <xdr:ext cx="534377" cy="259045"/>
    <xdr:sp macro="" textlink="">
      <xdr:nvSpPr>
        <xdr:cNvPr id="138" name="テキスト ボックス 137"/>
        <xdr:cNvSpPr txBox="1"/>
      </xdr:nvSpPr>
      <xdr:spPr>
        <a:xfrm>
          <a:off x="3530111" y="93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148399</xdr:rowOff>
    </xdr:from>
    <xdr:to>
      <xdr:col>4</xdr:col>
      <xdr:colOff>206375</xdr:colOff>
      <xdr:row>56</xdr:row>
      <xdr:rowOff>78549</xdr:rowOff>
    </xdr:to>
    <xdr:sp macro="" textlink="">
      <xdr:nvSpPr>
        <xdr:cNvPr id="139" name="円/楕円 138"/>
        <xdr:cNvSpPr/>
      </xdr:nvSpPr>
      <xdr:spPr>
        <a:xfrm>
          <a:off x="2857500" y="95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95076</xdr:rowOff>
    </xdr:from>
    <xdr:ext cx="534377" cy="259045"/>
    <xdr:sp macro="" textlink="">
      <xdr:nvSpPr>
        <xdr:cNvPr id="140" name="テキスト ボックス 139"/>
        <xdr:cNvSpPr txBox="1"/>
      </xdr:nvSpPr>
      <xdr:spPr>
        <a:xfrm>
          <a:off x="2641111" y="9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17818</xdr:rowOff>
    </xdr:from>
    <xdr:to>
      <xdr:col>3</xdr:col>
      <xdr:colOff>3175</xdr:colOff>
      <xdr:row>56</xdr:row>
      <xdr:rowOff>119418</xdr:rowOff>
    </xdr:to>
    <xdr:sp macro="" textlink="">
      <xdr:nvSpPr>
        <xdr:cNvPr id="141" name="円/楕円 140"/>
        <xdr:cNvSpPr/>
      </xdr:nvSpPr>
      <xdr:spPr>
        <a:xfrm>
          <a:off x="1968500" y="96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135945</xdr:rowOff>
    </xdr:from>
    <xdr:ext cx="534377" cy="259045"/>
    <xdr:sp macro="" textlink="">
      <xdr:nvSpPr>
        <xdr:cNvPr id="142" name="テキスト ボックス 141"/>
        <xdr:cNvSpPr txBox="1"/>
      </xdr:nvSpPr>
      <xdr:spPr>
        <a:xfrm>
          <a:off x="1752111" y="93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73355</xdr:rowOff>
    </xdr:from>
    <xdr:to>
      <xdr:col>1</xdr:col>
      <xdr:colOff>485775</xdr:colOff>
      <xdr:row>57</xdr:row>
      <xdr:rowOff>3505</xdr:rowOff>
    </xdr:to>
    <xdr:sp macro="" textlink="">
      <xdr:nvSpPr>
        <xdr:cNvPr id="143" name="円/楕円 142"/>
        <xdr:cNvSpPr/>
      </xdr:nvSpPr>
      <xdr:spPr>
        <a:xfrm>
          <a:off x="1079500" y="9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20032</xdr:rowOff>
    </xdr:from>
    <xdr:ext cx="534377" cy="259045"/>
    <xdr:sp macro="" textlink="">
      <xdr:nvSpPr>
        <xdr:cNvPr id="144" name="テキスト ボックス 143"/>
        <xdr:cNvSpPr txBox="1"/>
      </xdr:nvSpPr>
      <xdr:spPr>
        <a:xfrm>
          <a:off x="863111" y="94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152456</xdr:rowOff>
    </xdr:from>
    <xdr:to>
      <xdr:col>6</xdr:col>
      <xdr:colOff>511175</xdr:colOff>
      <xdr:row>78</xdr:row>
      <xdr:rowOff>27504</xdr:rowOff>
    </xdr:to>
    <xdr:cxnSp macro="">
      <xdr:nvCxnSpPr>
        <xdr:cNvPr id="171" name="直線コネクタ 170"/>
        <xdr:cNvCxnSpPr/>
      </xdr:nvCxnSpPr>
      <xdr:spPr>
        <a:xfrm flipV="1">
          <a:off x="3797300" y="13354106"/>
          <a:ext cx="8382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27504</xdr:rowOff>
    </xdr:from>
    <xdr:to>
      <xdr:col>5</xdr:col>
      <xdr:colOff>358775</xdr:colOff>
      <xdr:row>78</xdr:row>
      <xdr:rowOff>41630</xdr:rowOff>
    </xdr:to>
    <xdr:cxnSp macro="">
      <xdr:nvCxnSpPr>
        <xdr:cNvPr id="174" name="直線コネクタ 173"/>
        <xdr:cNvCxnSpPr/>
      </xdr:nvCxnSpPr>
      <xdr:spPr>
        <a:xfrm flipV="1">
          <a:off x="2908300" y="13400604"/>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41630</xdr:rowOff>
    </xdr:from>
    <xdr:to>
      <xdr:col>4</xdr:col>
      <xdr:colOff>155575</xdr:colOff>
      <xdr:row>78</xdr:row>
      <xdr:rowOff>55118</xdr:rowOff>
    </xdr:to>
    <xdr:cxnSp macro="">
      <xdr:nvCxnSpPr>
        <xdr:cNvPr id="177" name="直線コネクタ 176"/>
        <xdr:cNvCxnSpPr/>
      </xdr:nvCxnSpPr>
      <xdr:spPr>
        <a:xfrm flipV="1">
          <a:off x="2019300" y="13414730"/>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168819</xdr:rowOff>
    </xdr:from>
    <xdr:to>
      <xdr:col>4</xdr:col>
      <xdr:colOff>206375</xdr:colOff>
      <xdr:row>76</xdr:row>
      <xdr:rowOff>98969</xdr:rowOff>
    </xdr:to>
    <xdr:sp macro="" textlink="">
      <xdr:nvSpPr>
        <xdr:cNvPr id="178" name="フローチャート : 判断 177"/>
        <xdr:cNvSpPr/>
      </xdr:nvSpPr>
      <xdr:spPr>
        <a:xfrm>
          <a:off x="2857500" y="130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115495</xdr:rowOff>
    </xdr:from>
    <xdr:ext cx="469744" cy="259045"/>
    <xdr:sp macro="" textlink="">
      <xdr:nvSpPr>
        <xdr:cNvPr id="179" name="テキスト ボックス 178"/>
        <xdr:cNvSpPr txBox="1"/>
      </xdr:nvSpPr>
      <xdr:spPr>
        <a:xfrm>
          <a:off x="2673427" y="1280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52284</xdr:rowOff>
    </xdr:from>
    <xdr:to>
      <xdr:col>2</xdr:col>
      <xdr:colOff>638175</xdr:colOff>
      <xdr:row>78</xdr:row>
      <xdr:rowOff>55118</xdr:rowOff>
    </xdr:to>
    <xdr:cxnSp macro="">
      <xdr:nvCxnSpPr>
        <xdr:cNvPr id="180" name="直線コネクタ 179"/>
        <xdr:cNvCxnSpPr/>
      </xdr:nvCxnSpPr>
      <xdr:spPr>
        <a:xfrm>
          <a:off x="1130300" y="13425384"/>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15108</xdr:rowOff>
    </xdr:from>
    <xdr:to>
      <xdr:col>3</xdr:col>
      <xdr:colOff>3175</xdr:colOff>
      <xdr:row>76</xdr:row>
      <xdr:rowOff>116708</xdr:rowOff>
    </xdr:to>
    <xdr:sp macro="" textlink="">
      <xdr:nvSpPr>
        <xdr:cNvPr id="181" name="フローチャート : 判断 180"/>
        <xdr:cNvSpPr/>
      </xdr:nvSpPr>
      <xdr:spPr>
        <a:xfrm>
          <a:off x="1968500" y="1304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133235</xdr:rowOff>
    </xdr:from>
    <xdr:ext cx="469744" cy="259045"/>
    <xdr:sp macro="" textlink="">
      <xdr:nvSpPr>
        <xdr:cNvPr id="182" name="テキスト ボックス 181"/>
        <xdr:cNvSpPr txBox="1"/>
      </xdr:nvSpPr>
      <xdr:spPr>
        <a:xfrm>
          <a:off x="1784427" y="128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37830</xdr:rowOff>
    </xdr:from>
    <xdr:to>
      <xdr:col>1</xdr:col>
      <xdr:colOff>485775</xdr:colOff>
      <xdr:row>76</xdr:row>
      <xdr:rowOff>139430</xdr:rowOff>
    </xdr:to>
    <xdr:sp macro="" textlink="">
      <xdr:nvSpPr>
        <xdr:cNvPr id="183" name="フローチャート : 判断 182"/>
        <xdr:cNvSpPr/>
      </xdr:nvSpPr>
      <xdr:spPr>
        <a:xfrm>
          <a:off x="1079500" y="1306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155958</xdr:rowOff>
    </xdr:from>
    <xdr:ext cx="469744" cy="259045"/>
    <xdr:sp macro="" textlink="">
      <xdr:nvSpPr>
        <xdr:cNvPr id="184" name="テキスト ボックス 183"/>
        <xdr:cNvSpPr txBox="1"/>
      </xdr:nvSpPr>
      <xdr:spPr>
        <a:xfrm>
          <a:off x="895427" y="128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101656</xdr:rowOff>
    </xdr:from>
    <xdr:to>
      <xdr:col>6</xdr:col>
      <xdr:colOff>561975</xdr:colOff>
      <xdr:row>78</xdr:row>
      <xdr:rowOff>31806</xdr:rowOff>
    </xdr:to>
    <xdr:sp macro="" textlink="">
      <xdr:nvSpPr>
        <xdr:cNvPr id="190" name="円/楕円 189"/>
        <xdr:cNvSpPr/>
      </xdr:nvSpPr>
      <xdr:spPr>
        <a:xfrm>
          <a:off x="45847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16583</xdr:rowOff>
    </xdr:from>
    <xdr:ext cx="469744" cy="259045"/>
    <xdr:sp macro="" textlink="">
      <xdr:nvSpPr>
        <xdr:cNvPr id="191" name="維持補修費該当値テキスト"/>
        <xdr:cNvSpPr txBox="1"/>
      </xdr:nvSpPr>
      <xdr:spPr>
        <a:xfrm>
          <a:off x="4686300" y="1321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148154</xdr:rowOff>
    </xdr:from>
    <xdr:to>
      <xdr:col>5</xdr:col>
      <xdr:colOff>409575</xdr:colOff>
      <xdr:row>78</xdr:row>
      <xdr:rowOff>78304</xdr:rowOff>
    </xdr:to>
    <xdr:sp macro="" textlink="">
      <xdr:nvSpPr>
        <xdr:cNvPr id="192" name="円/楕円 191"/>
        <xdr:cNvSpPr/>
      </xdr:nvSpPr>
      <xdr:spPr>
        <a:xfrm>
          <a:off x="3746500" y="133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69431</xdr:rowOff>
    </xdr:from>
    <xdr:ext cx="469744" cy="259045"/>
    <xdr:sp macro="" textlink="">
      <xdr:nvSpPr>
        <xdr:cNvPr id="193" name="テキスト ボックス 192"/>
        <xdr:cNvSpPr txBox="1"/>
      </xdr:nvSpPr>
      <xdr:spPr>
        <a:xfrm>
          <a:off x="3562427" y="1344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162280</xdr:rowOff>
    </xdr:from>
    <xdr:to>
      <xdr:col>4</xdr:col>
      <xdr:colOff>206375</xdr:colOff>
      <xdr:row>78</xdr:row>
      <xdr:rowOff>92430</xdr:rowOff>
    </xdr:to>
    <xdr:sp macro="" textlink="">
      <xdr:nvSpPr>
        <xdr:cNvPr id="194" name="円/楕円 193"/>
        <xdr:cNvSpPr/>
      </xdr:nvSpPr>
      <xdr:spPr>
        <a:xfrm>
          <a:off x="28575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83557</xdr:rowOff>
    </xdr:from>
    <xdr:ext cx="469744" cy="259045"/>
    <xdr:sp macro="" textlink="">
      <xdr:nvSpPr>
        <xdr:cNvPr id="195" name="テキスト ボックス 194"/>
        <xdr:cNvSpPr txBox="1"/>
      </xdr:nvSpPr>
      <xdr:spPr>
        <a:xfrm>
          <a:off x="2673427"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4318</xdr:rowOff>
    </xdr:from>
    <xdr:to>
      <xdr:col>3</xdr:col>
      <xdr:colOff>3175</xdr:colOff>
      <xdr:row>78</xdr:row>
      <xdr:rowOff>105918</xdr:rowOff>
    </xdr:to>
    <xdr:sp macro="" textlink="">
      <xdr:nvSpPr>
        <xdr:cNvPr id="196" name="円/楕円 195"/>
        <xdr:cNvSpPr/>
      </xdr:nvSpPr>
      <xdr:spPr>
        <a:xfrm>
          <a:off x="19685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97045</xdr:rowOff>
    </xdr:from>
    <xdr:ext cx="469744" cy="259045"/>
    <xdr:sp macro="" textlink="">
      <xdr:nvSpPr>
        <xdr:cNvPr id="197" name="テキスト ボックス 196"/>
        <xdr:cNvSpPr txBox="1"/>
      </xdr:nvSpPr>
      <xdr:spPr>
        <a:xfrm>
          <a:off x="1784427"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1484</xdr:rowOff>
    </xdr:from>
    <xdr:to>
      <xdr:col>1</xdr:col>
      <xdr:colOff>485775</xdr:colOff>
      <xdr:row>78</xdr:row>
      <xdr:rowOff>103084</xdr:rowOff>
    </xdr:to>
    <xdr:sp macro="" textlink="">
      <xdr:nvSpPr>
        <xdr:cNvPr id="198" name="円/楕円 197"/>
        <xdr:cNvSpPr/>
      </xdr:nvSpPr>
      <xdr:spPr>
        <a:xfrm>
          <a:off x="1079500" y="133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94211</xdr:rowOff>
    </xdr:from>
    <xdr:ext cx="469744" cy="259045"/>
    <xdr:sp macro="" textlink="">
      <xdr:nvSpPr>
        <xdr:cNvPr id="199" name="テキスト ボックス 198"/>
        <xdr:cNvSpPr txBox="1"/>
      </xdr:nvSpPr>
      <xdr:spPr>
        <a:xfrm>
          <a:off x="895427" y="1346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126724</xdr:rowOff>
    </xdr:from>
    <xdr:to>
      <xdr:col>6</xdr:col>
      <xdr:colOff>511175</xdr:colOff>
      <xdr:row>97</xdr:row>
      <xdr:rowOff>2769</xdr:rowOff>
    </xdr:to>
    <xdr:cxnSp macro="">
      <xdr:nvCxnSpPr>
        <xdr:cNvPr id="227" name="直線コネクタ 226"/>
        <xdr:cNvCxnSpPr/>
      </xdr:nvCxnSpPr>
      <xdr:spPr>
        <a:xfrm flipV="1">
          <a:off x="3797300" y="16585924"/>
          <a:ext cx="8382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2769</xdr:rowOff>
    </xdr:from>
    <xdr:to>
      <xdr:col>5</xdr:col>
      <xdr:colOff>358775</xdr:colOff>
      <xdr:row>97</xdr:row>
      <xdr:rowOff>12159</xdr:rowOff>
    </xdr:to>
    <xdr:cxnSp macro="">
      <xdr:nvCxnSpPr>
        <xdr:cNvPr id="230" name="直線コネクタ 229"/>
        <xdr:cNvCxnSpPr/>
      </xdr:nvCxnSpPr>
      <xdr:spPr>
        <a:xfrm flipV="1">
          <a:off x="2908300" y="16633419"/>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12159</xdr:rowOff>
    </xdr:from>
    <xdr:to>
      <xdr:col>4</xdr:col>
      <xdr:colOff>155575</xdr:colOff>
      <xdr:row>97</xdr:row>
      <xdr:rowOff>65615</xdr:rowOff>
    </xdr:to>
    <xdr:cxnSp macro="">
      <xdr:nvCxnSpPr>
        <xdr:cNvPr id="233" name="直線コネクタ 232"/>
        <xdr:cNvCxnSpPr/>
      </xdr:nvCxnSpPr>
      <xdr:spPr>
        <a:xfrm flipV="1">
          <a:off x="2019300" y="16642809"/>
          <a:ext cx="889000" cy="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103394</xdr:rowOff>
    </xdr:from>
    <xdr:to>
      <xdr:col>4</xdr:col>
      <xdr:colOff>206375</xdr:colOff>
      <xdr:row>95</xdr:row>
      <xdr:rowOff>33544</xdr:rowOff>
    </xdr:to>
    <xdr:sp macro="" textlink="">
      <xdr:nvSpPr>
        <xdr:cNvPr id="234" name="フローチャート : 判断 233"/>
        <xdr:cNvSpPr/>
      </xdr:nvSpPr>
      <xdr:spPr>
        <a:xfrm>
          <a:off x="2857500" y="162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50071</xdr:rowOff>
    </xdr:from>
    <xdr:ext cx="599010" cy="259045"/>
    <xdr:sp macro="" textlink="">
      <xdr:nvSpPr>
        <xdr:cNvPr id="235" name="テキスト ボックス 234"/>
        <xdr:cNvSpPr txBox="1"/>
      </xdr:nvSpPr>
      <xdr:spPr>
        <a:xfrm>
          <a:off x="2608794" y="159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49028</xdr:rowOff>
    </xdr:from>
    <xdr:to>
      <xdr:col>2</xdr:col>
      <xdr:colOff>638175</xdr:colOff>
      <xdr:row>97</xdr:row>
      <xdr:rowOff>65615</xdr:rowOff>
    </xdr:to>
    <xdr:cxnSp macro="">
      <xdr:nvCxnSpPr>
        <xdr:cNvPr id="236" name="直線コネクタ 235"/>
        <xdr:cNvCxnSpPr/>
      </xdr:nvCxnSpPr>
      <xdr:spPr>
        <a:xfrm>
          <a:off x="1130300" y="16679678"/>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160927</xdr:rowOff>
    </xdr:from>
    <xdr:to>
      <xdr:col>3</xdr:col>
      <xdr:colOff>3175</xdr:colOff>
      <xdr:row>95</xdr:row>
      <xdr:rowOff>91077</xdr:rowOff>
    </xdr:to>
    <xdr:sp macro="" textlink="">
      <xdr:nvSpPr>
        <xdr:cNvPr id="237" name="フローチャート : 判断 236"/>
        <xdr:cNvSpPr/>
      </xdr:nvSpPr>
      <xdr:spPr>
        <a:xfrm>
          <a:off x="1968500" y="1627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107604</xdr:rowOff>
    </xdr:from>
    <xdr:ext cx="599010" cy="259045"/>
    <xdr:sp macro="" textlink="">
      <xdr:nvSpPr>
        <xdr:cNvPr id="238" name="テキスト ボックス 237"/>
        <xdr:cNvSpPr txBox="1"/>
      </xdr:nvSpPr>
      <xdr:spPr>
        <a:xfrm>
          <a:off x="1719794" y="160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160589</xdr:rowOff>
    </xdr:from>
    <xdr:to>
      <xdr:col>1</xdr:col>
      <xdr:colOff>485775</xdr:colOff>
      <xdr:row>95</xdr:row>
      <xdr:rowOff>90739</xdr:rowOff>
    </xdr:to>
    <xdr:sp macro="" textlink="">
      <xdr:nvSpPr>
        <xdr:cNvPr id="239" name="フローチャート : 判断 238"/>
        <xdr:cNvSpPr/>
      </xdr:nvSpPr>
      <xdr:spPr>
        <a:xfrm>
          <a:off x="1079500" y="1627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107266</xdr:rowOff>
    </xdr:from>
    <xdr:ext cx="599010" cy="259045"/>
    <xdr:sp macro="" textlink="">
      <xdr:nvSpPr>
        <xdr:cNvPr id="240" name="テキスト ボックス 239"/>
        <xdr:cNvSpPr txBox="1"/>
      </xdr:nvSpPr>
      <xdr:spPr>
        <a:xfrm>
          <a:off x="830794" y="1605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75924</xdr:rowOff>
    </xdr:from>
    <xdr:to>
      <xdr:col>6</xdr:col>
      <xdr:colOff>561975</xdr:colOff>
      <xdr:row>97</xdr:row>
      <xdr:rowOff>6074</xdr:rowOff>
    </xdr:to>
    <xdr:sp macro="" textlink="">
      <xdr:nvSpPr>
        <xdr:cNvPr id="246" name="円/楕円 245"/>
        <xdr:cNvSpPr/>
      </xdr:nvSpPr>
      <xdr:spPr>
        <a:xfrm>
          <a:off x="4584700" y="165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54351</xdr:rowOff>
    </xdr:from>
    <xdr:ext cx="534377" cy="259045"/>
    <xdr:sp macro="" textlink="">
      <xdr:nvSpPr>
        <xdr:cNvPr id="247" name="扶助費該当値テキスト"/>
        <xdr:cNvSpPr txBox="1"/>
      </xdr:nvSpPr>
      <xdr:spPr>
        <a:xfrm>
          <a:off x="4686300" y="165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123419</xdr:rowOff>
    </xdr:from>
    <xdr:to>
      <xdr:col>5</xdr:col>
      <xdr:colOff>409575</xdr:colOff>
      <xdr:row>97</xdr:row>
      <xdr:rowOff>53569</xdr:rowOff>
    </xdr:to>
    <xdr:sp macro="" textlink="">
      <xdr:nvSpPr>
        <xdr:cNvPr id="248" name="円/楕円 247"/>
        <xdr:cNvSpPr/>
      </xdr:nvSpPr>
      <xdr:spPr>
        <a:xfrm>
          <a:off x="3746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44696</xdr:rowOff>
    </xdr:from>
    <xdr:ext cx="534377" cy="259045"/>
    <xdr:sp macro="" textlink="">
      <xdr:nvSpPr>
        <xdr:cNvPr id="249" name="テキスト ボックス 248"/>
        <xdr:cNvSpPr txBox="1"/>
      </xdr:nvSpPr>
      <xdr:spPr>
        <a:xfrm>
          <a:off x="3530111" y="166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132809</xdr:rowOff>
    </xdr:from>
    <xdr:to>
      <xdr:col>4</xdr:col>
      <xdr:colOff>206375</xdr:colOff>
      <xdr:row>97</xdr:row>
      <xdr:rowOff>62959</xdr:rowOff>
    </xdr:to>
    <xdr:sp macro="" textlink="">
      <xdr:nvSpPr>
        <xdr:cNvPr id="250" name="円/楕円 249"/>
        <xdr:cNvSpPr/>
      </xdr:nvSpPr>
      <xdr:spPr>
        <a:xfrm>
          <a:off x="2857500" y="165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54086</xdr:rowOff>
    </xdr:from>
    <xdr:ext cx="534377" cy="259045"/>
    <xdr:sp macro="" textlink="">
      <xdr:nvSpPr>
        <xdr:cNvPr id="251" name="テキスト ボックス 250"/>
        <xdr:cNvSpPr txBox="1"/>
      </xdr:nvSpPr>
      <xdr:spPr>
        <a:xfrm>
          <a:off x="2641111" y="166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14815</xdr:rowOff>
    </xdr:from>
    <xdr:to>
      <xdr:col>3</xdr:col>
      <xdr:colOff>3175</xdr:colOff>
      <xdr:row>97</xdr:row>
      <xdr:rowOff>116415</xdr:rowOff>
    </xdr:to>
    <xdr:sp macro="" textlink="">
      <xdr:nvSpPr>
        <xdr:cNvPr id="252" name="円/楕円 251"/>
        <xdr:cNvSpPr/>
      </xdr:nvSpPr>
      <xdr:spPr>
        <a:xfrm>
          <a:off x="1968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107542</xdr:rowOff>
    </xdr:from>
    <xdr:ext cx="534377" cy="259045"/>
    <xdr:sp macro="" textlink="">
      <xdr:nvSpPr>
        <xdr:cNvPr id="253" name="テキスト ボックス 252"/>
        <xdr:cNvSpPr txBox="1"/>
      </xdr:nvSpPr>
      <xdr:spPr>
        <a:xfrm>
          <a:off x="1752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169678</xdr:rowOff>
    </xdr:from>
    <xdr:to>
      <xdr:col>1</xdr:col>
      <xdr:colOff>485775</xdr:colOff>
      <xdr:row>97</xdr:row>
      <xdr:rowOff>99828</xdr:rowOff>
    </xdr:to>
    <xdr:sp macro="" textlink="">
      <xdr:nvSpPr>
        <xdr:cNvPr id="254" name="円/楕円 253"/>
        <xdr:cNvSpPr/>
      </xdr:nvSpPr>
      <xdr:spPr>
        <a:xfrm>
          <a:off x="1079500" y="166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90955</xdr:rowOff>
    </xdr:from>
    <xdr:ext cx="534377" cy="259045"/>
    <xdr:sp macro="" textlink="">
      <xdr:nvSpPr>
        <xdr:cNvPr id="255" name="テキスト ボックス 254"/>
        <xdr:cNvSpPr txBox="1"/>
      </xdr:nvSpPr>
      <xdr:spPr>
        <a:xfrm>
          <a:off x="863111" y="167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75006</xdr:rowOff>
    </xdr:from>
    <xdr:to>
      <xdr:col>15</xdr:col>
      <xdr:colOff>180975</xdr:colOff>
      <xdr:row>39</xdr:row>
      <xdr:rowOff>95722</xdr:rowOff>
    </xdr:to>
    <xdr:cxnSp macro="">
      <xdr:nvCxnSpPr>
        <xdr:cNvPr id="287" name="直線コネクタ 286"/>
        <xdr:cNvCxnSpPr/>
      </xdr:nvCxnSpPr>
      <xdr:spPr>
        <a:xfrm flipV="1">
          <a:off x="9639300" y="6761556"/>
          <a:ext cx="8382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78272</xdr:rowOff>
    </xdr:from>
    <xdr:to>
      <xdr:col>14</xdr:col>
      <xdr:colOff>28575</xdr:colOff>
      <xdr:row>39</xdr:row>
      <xdr:rowOff>95722</xdr:rowOff>
    </xdr:to>
    <xdr:cxnSp macro="">
      <xdr:nvCxnSpPr>
        <xdr:cNvPr id="290" name="直線コネクタ 289"/>
        <xdr:cNvCxnSpPr/>
      </xdr:nvCxnSpPr>
      <xdr:spPr>
        <a:xfrm>
          <a:off x="8750300" y="676482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78272</xdr:rowOff>
    </xdr:from>
    <xdr:to>
      <xdr:col>12</xdr:col>
      <xdr:colOff>511175</xdr:colOff>
      <xdr:row>39</xdr:row>
      <xdr:rowOff>99662</xdr:rowOff>
    </xdr:to>
    <xdr:cxnSp macro="">
      <xdr:nvCxnSpPr>
        <xdr:cNvPr id="293" name="直線コネクタ 292"/>
        <xdr:cNvCxnSpPr/>
      </xdr:nvCxnSpPr>
      <xdr:spPr>
        <a:xfrm flipV="1">
          <a:off x="7861300" y="6764822"/>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140172</xdr:rowOff>
    </xdr:from>
    <xdr:to>
      <xdr:col>12</xdr:col>
      <xdr:colOff>561975</xdr:colOff>
      <xdr:row>38</xdr:row>
      <xdr:rowOff>70321</xdr:rowOff>
    </xdr:to>
    <xdr:sp macro="" textlink="">
      <xdr:nvSpPr>
        <xdr:cNvPr id="294" name="フローチャート : 判断 293"/>
        <xdr:cNvSpPr/>
      </xdr:nvSpPr>
      <xdr:spPr>
        <a:xfrm>
          <a:off x="8699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86849</xdr:rowOff>
    </xdr:from>
    <xdr:ext cx="534377" cy="259045"/>
    <xdr:sp macro="" textlink="">
      <xdr:nvSpPr>
        <xdr:cNvPr id="295" name="テキスト ボックス 294"/>
        <xdr:cNvSpPr txBox="1"/>
      </xdr:nvSpPr>
      <xdr:spPr>
        <a:xfrm>
          <a:off x="8483111" y="6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99662</xdr:rowOff>
    </xdr:from>
    <xdr:to>
      <xdr:col>11</xdr:col>
      <xdr:colOff>307975</xdr:colOff>
      <xdr:row>39</xdr:row>
      <xdr:rowOff>120922</xdr:rowOff>
    </xdr:to>
    <xdr:cxnSp macro="">
      <xdr:nvCxnSpPr>
        <xdr:cNvPr id="296" name="直線コネクタ 295"/>
        <xdr:cNvCxnSpPr/>
      </xdr:nvCxnSpPr>
      <xdr:spPr>
        <a:xfrm flipV="1">
          <a:off x="6972300" y="678621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32218</xdr:rowOff>
    </xdr:from>
    <xdr:to>
      <xdr:col>11</xdr:col>
      <xdr:colOff>358775</xdr:colOff>
      <xdr:row>38</xdr:row>
      <xdr:rowOff>133818</xdr:rowOff>
    </xdr:to>
    <xdr:sp macro="" textlink="">
      <xdr:nvSpPr>
        <xdr:cNvPr id="297" name="フローチャート : 判断 296"/>
        <xdr:cNvSpPr/>
      </xdr:nvSpPr>
      <xdr:spPr>
        <a:xfrm>
          <a:off x="7810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150345</xdr:rowOff>
    </xdr:from>
    <xdr:ext cx="534377" cy="259045"/>
    <xdr:sp macro="" textlink="">
      <xdr:nvSpPr>
        <xdr:cNvPr id="298" name="テキスト ボックス 297"/>
        <xdr:cNvSpPr txBox="1"/>
      </xdr:nvSpPr>
      <xdr:spPr>
        <a:xfrm>
          <a:off x="7594111" y="63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45128</xdr:rowOff>
    </xdr:from>
    <xdr:to>
      <xdr:col>10</xdr:col>
      <xdr:colOff>155575</xdr:colOff>
      <xdr:row>38</xdr:row>
      <xdr:rowOff>146728</xdr:rowOff>
    </xdr:to>
    <xdr:sp macro="" textlink="">
      <xdr:nvSpPr>
        <xdr:cNvPr id="299" name="フローチャート : 判断 298"/>
        <xdr:cNvSpPr/>
      </xdr:nvSpPr>
      <xdr:spPr>
        <a:xfrm>
          <a:off x="6921500" y="65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163256</xdr:rowOff>
    </xdr:from>
    <xdr:ext cx="534377" cy="259045"/>
    <xdr:sp macro="" textlink="">
      <xdr:nvSpPr>
        <xdr:cNvPr id="300" name="テキスト ボックス 299"/>
        <xdr:cNvSpPr txBox="1"/>
      </xdr:nvSpPr>
      <xdr:spPr>
        <a:xfrm>
          <a:off x="6705111" y="63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24206</xdr:rowOff>
    </xdr:from>
    <xdr:to>
      <xdr:col>15</xdr:col>
      <xdr:colOff>231775</xdr:colOff>
      <xdr:row>39</xdr:row>
      <xdr:rowOff>125806</xdr:rowOff>
    </xdr:to>
    <xdr:sp macro="" textlink="">
      <xdr:nvSpPr>
        <xdr:cNvPr id="306" name="円/楕円 305"/>
        <xdr:cNvSpPr/>
      </xdr:nvSpPr>
      <xdr:spPr>
        <a:xfrm>
          <a:off x="104267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110583</xdr:rowOff>
    </xdr:from>
    <xdr:ext cx="534377" cy="259045"/>
    <xdr:sp macro="" textlink="">
      <xdr:nvSpPr>
        <xdr:cNvPr id="307" name="補助費等該当値テキスト"/>
        <xdr:cNvSpPr txBox="1"/>
      </xdr:nvSpPr>
      <xdr:spPr>
        <a:xfrm>
          <a:off x="10528300" y="66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44922</xdr:rowOff>
    </xdr:from>
    <xdr:to>
      <xdr:col>14</xdr:col>
      <xdr:colOff>79375</xdr:colOff>
      <xdr:row>39</xdr:row>
      <xdr:rowOff>146522</xdr:rowOff>
    </xdr:to>
    <xdr:sp macro="" textlink="">
      <xdr:nvSpPr>
        <xdr:cNvPr id="308" name="円/楕円 307"/>
        <xdr:cNvSpPr/>
      </xdr:nvSpPr>
      <xdr:spPr>
        <a:xfrm>
          <a:off x="9588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137649</xdr:rowOff>
    </xdr:from>
    <xdr:ext cx="534377" cy="259045"/>
    <xdr:sp macro="" textlink="">
      <xdr:nvSpPr>
        <xdr:cNvPr id="309" name="テキスト ボックス 308"/>
        <xdr:cNvSpPr txBox="1"/>
      </xdr:nvSpPr>
      <xdr:spPr>
        <a:xfrm>
          <a:off x="9372111" y="68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27472</xdr:rowOff>
    </xdr:from>
    <xdr:to>
      <xdr:col>12</xdr:col>
      <xdr:colOff>561975</xdr:colOff>
      <xdr:row>39</xdr:row>
      <xdr:rowOff>129072</xdr:rowOff>
    </xdr:to>
    <xdr:sp macro="" textlink="">
      <xdr:nvSpPr>
        <xdr:cNvPr id="310" name="円/楕円 309"/>
        <xdr:cNvSpPr/>
      </xdr:nvSpPr>
      <xdr:spPr>
        <a:xfrm>
          <a:off x="8699500" y="67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120199</xdr:rowOff>
    </xdr:from>
    <xdr:ext cx="534377" cy="259045"/>
    <xdr:sp macro="" textlink="">
      <xdr:nvSpPr>
        <xdr:cNvPr id="311" name="テキスト ボックス 310"/>
        <xdr:cNvSpPr txBox="1"/>
      </xdr:nvSpPr>
      <xdr:spPr>
        <a:xfrm>
          <a:off x="8483111" y="68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48862</xdr:rowOff>
    </xdr:from>
    <xdr:to>
      <xdr:col>11</xdr:col>
      <xdr:colOff>358775</xdr:colOff>
      <xdr:row>39</xdr:row>
      <xdr:rowOff>150462</xdr:rowOff>
    </xdr:to>
    <xdr:sp macro="" textlink="">
      <xdr:nvSpPr>
        <xdr:cNvPr id="312" name="円/楕円 311"/>
        <xdr:cNvSpPr/>
      </xdr:nvSpPr>
      <xdr:spPr>
        <a:xfrm>
          <a:off x="7810500" y="67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141589</xdr:rowOff>
    </xdr:from>
    <xdr:ext cx="534377" cy="259045"/>
    <xdr:sp macro="" textlink="">
      <xdr:nvSpPr>
        <xdr:cNvPr id="313" name="テキスト ボックス 312"/>
        <xdr:cNvSpPr txBox="1"/>
      </xdr:nvSpPr>
      <xdr:spPr>
        <a:xfrm>
          <a:off x="7594111" y="68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70122</xdr:rowOff>
    </xdr:from>
    <xdr:to>
      <xdr:col>10</xdr:col>
      <xdr:colOff>155575</xdr:colOff>
      <xdr:row>40</xdr:row>
      <xdr:rowOff>272</xdr:rowOff>
    </xdr:to>
    <xdr:sp macro="" textlink="">
      <xdr:nvSpPr>
        <xdr:cNvPr id="314" name="円/楕円 313"/>
        <xdr:cNvSpPr/>
      </xdr:nvSpPr>
      <xdr:spPr>
        <a:xfrm>
          <a:off x="6921500" y="67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162849</xdr:rowOff>
    </xdr:from>
    <xdr:ext cx="534377" cy="259045"/>
    <xdr:sp macro="" textlink="">
      <xdr:nvSpPr>
        <xdr:cNvPr id="315" name="テキスト ボックス 314"/>
        <xdr:cNvSpPr txBox="1"/>
      </xdr:nvSpPr>
      <xdr:spPr>
        <a:xfrm>
          <a:off x="6705111" y="68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91308</xdr:rowOff>
    </xdr:from>
    <xdr:to>
      <xdr:col>15</xdr:col>
      <xdr:colOff>180975</xdr:colOff>
      <xdr:row>58</xdr:row>
      <xdr:rowOff>100165</xdr:rowOff>
    </xdr:to>
    <xdr:cxnSp macro="">
      <xdr:nvCxnSpPr>
        <xdr:cNvPr id="346" name="直線コネクタ 345"/>
        <xdr:cNvCxnSpPr/>
      </xdr:nvCxnSpPr>
      <xdr:spPr>
        <a:xfrm flipV="1">
          <a:off x="9639300" y="10035408"/>
          <a:ext cx="8382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89284</xdr:rowOff>
    </xdr:from>
    <xdr:to>
      <xdr:col>14</xdr:col>
      <xdr:colOff>28575</xdr:colOff>
      <xdr:row>58</xdr:row>
      <xdr:rowOff>100165</xdr:rowOff>
    </xdr:to>
    <xdr:cxnSp macro="">
      <xdr:nvCxnSpPr>
        <xdr:cNvPr id="349" name="直線コネクタ 348"/>
        <xdr:cNvCxnSpPr/>
      </xdr:nvCxnSpPr>
      <xdr:spPr>
        <a:xfrm>
          <a:off x="8750300" y="1003338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84777</xdr:rowOff>
    </xdr:from>
    <xdr:to>
      <xdr:col>12</xdr:col>
      <xdr:colOff>511175</xdr:colOff>
      <xdr:row>58</xdr:row>
      <xdr:rowOff>89284</xdr:rowOff>
    </xdr:to>
    <xdr:cxnSp macro="">
      <xdr:nvCxnSpPr>
        <xdr:cNvPr id="352" name="直線コネクタ 351"/>
        <xdr:cNvCxnSpPr/>
      </xdr:nvCxnSpPr>
      <xdr:spPr>
        <a:xfrm>
          <a:off x="7861300" y="9857427"/>
          <a:ext cx="889000" cy="17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31107</xdr:rowOff>
    </xdr:from>
    <xdr:to>
      <xdr:col>12</xdr:col>
      <xdr:colOff>561975</xdr:colOff>
      <xdr:row>58</xdr:row>
      <xdr:rowOff>132707</xdr:rowOff>
    </xdr:to>
    <xdr:sp macro="" textlink="">
      <xdr:nvSpPr>
        <xdr:cNvPr id="353" name="フローチャート : 判断 352"/>
        <xdr:cNvSpPr/>
      </xdr:nvSpPr>
      <xdr:spPr>
        <a:xfrm>
          <a:off x="8699500" y="997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149234</xdr:rowOff>
    </xdr:from>
    <xdr:ext cx="534377" cy="259045"/>
    <xdr:sp macro="" textlink="">
      <xdr:nvSpPr>
        <xdr:cNvPr id="354" name="テキスト ボックス 353"/>
        <xdr:cNvSpPr txBox="1"/>
      </xdr:nvSpPr>
      <xdr:spPr>
        <a:xfrm>
          <a:off x="8483111" y="97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84777</xdr:rowOff>
    </xdr:from>
    <xdr:to>
      <xdr:col>11</xdr:col>
      <xdr:colOff>307975</xdr:colOff>
      <xdr:row>58</xdr:row>
      <xdr:rowOff>66750</xdr:rowOff>
    </xdr:to>
    <xdr:cxnSp macro="">
      <xdr:nvCxnSpPr>
        <xdr:cNvPr id="355" name="直線コネクタ 354"/>
        <xdr:cNvCxnSpPr/>
      </xdr:nvCxnSpPr>
      <xdr:spPr>
        <a:xfrm flipV="1">
          <a:off x="6972300" y="9857427"/>
          <a:ext cx="8890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129235</xdr:rowOff>
    </xdr:from>
    <xdr:to>
      <xdr:col>11</xdr:col>
      <xdr:colOff>358775</xdr:colOff>
      <xdr:row>58</xdr:row>
      <xdr:rowOff>59385</xdr:rowOff>
    </xdr:to>
    <xdr:sp macro="" textlink="">
      <xdr:nvSpPr>
        <xdr:cNvPr id="356" name="フローチャート : 判断 355"/>
        <xdr:cNvSpPr/>
      </xdr:nvSpPr>
      <xdr:spPr>
        <a:xfrm>
          <a:off x="7810500" y="99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50512</xdr:rowOff>
    </xdr:from>
    <xdr:ext cx="534377" cy="259045"/>
    <xdr:sp macro="" textlink="">
      <xdr:nvSpPr>
        <xdr:cNvPr id="357" name="テキスト ボックス 356"/>
        <xdr:cNvSpPr txBox="1"/>
      </xdr:nvSpPr>
      <xdr:spPr>
        <a:xfrm>
          <a:off x="7594111" y="99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15343</xdr:rowOff>
    </xdr:from>
    <xdr:to>
      <xdr:col>10</xdr:col>
      <xdr:colOff>155575</xdr:colOff>
      <xdr:row>58</xdr:row>
      <xdr:rowOff>116943</xdr:rowOff>
    </xdr:to>
    <xdr:sp macro="" textlink="">
      <xdr:nvSpPr>
        <xdr:cNvPr id="358" name="フローチャート : 判断 357"/>
        <xdr:cNvSpPr/>
      </xdr:nvSpPr>
      <xdr:spPr>
        <a:xfrm>
          <a:off x="6921500" y="9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133470</xdr:rowOff>
    </xdr:from>
    <xdr:ext cx="534377" cy="259045"/>
    <xdr:sp macro="" textlink="">
      <xdr:nvSpPr>
        <xdr:cNvPr id="359" name="テキスト ボックス 358"/>
        <xdr:cNvSpPr txBox="1"/>
      </xdr:nvSpPr>
      <xdr:spPr>
        <a:xfrm>
          <a:off x="6705111" y="97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40508</xdr:rowOff>
    </xdr:from>
    <xdr:to>
      <xdr:col>15</xdr:col>
      <xdr:colOff>231775</xdr:colOff>
      <xdr:row>58</xdr:row>
      <xdr:rowOff>142108</xdr:rowOff>
    </xdr:to>
    <xdr:sp macro="" textlink="">
      <xdr:nvSpPr>
        <xdr:cNvPr id="365" name="円/楕円 364"/>
        <xdr:cNvSpPr/>
      </xdr:nvSpPr>
      <xdr:spPr>
        <a:xfrm>
          <a:off x="10426700" y="99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150752</xdr:rowOff>
    </xdr:from>
    <xdr:ext cx="534377" cy="259045"/>
    <xdr:sp macro="" textlink="">
      <xdr:nvSpPr>
        <xdr:cNvPr id="366" name="普通建設事業費該当値テキスト"/>
        <xdr:cNvSpPr txBox="1"/>
      </xdr:nvSpPr>
      <xdr:spPr>
        <a:xfrm>
          <a:off x="10528300" y="99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49365</xdr:rowOff>
    </xdr:from>
    <xdr:to>
      <xdr:col>14</xdr:col>
      <xdr:colOff>79375</xdr:colOff>
      <xdr:row>58</xdr:row>
      <xdr:rowOff>150965</xdr:rowOff>
    </xdr:to>
    <xdr:sp macro="" textlink="">
      <xdr:nvSpPr>
        <xdr:cNvPr id="367" name="円/楕円 366"/>
        <xdr:cNvSpPr/>
      </xdr:nvSpPr>
      <xdr:spPr>
        <a:xfrm>
          <a:off x="9588500" y="99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142092</xdr:rowOff>
    </xdr:from>
    <xdr:ext cx="534377" cy="259045"/>
    <xdr:sp macro="" textlink="">
      <xdr:nvSpPr>
        <xdr:cNvPr id="368" name="テキスト ボックス 367"/>
        <xdr:cNvSpPr txBox="1"/>
      </xdr:nvSpPr>
      <xdr:spPr>
        <a:xfrm>
          <a:off x="9372111" y="100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38484</xdr:rowOff>
    </xdr:from>
    <xdr:to>
      <xdr:col>12</xdr:col>
      <xdr:colOff>561975</xdr:colOff>
      <xdr:row>58</xdr:row>
      <xdr:rowOff>140084</xdr:rowOff>
    </xdr:to>
    <xdr:sp macro="" textlink="">
      <xdr:nvSpPr>
        <xdr:cNvPr id="369" name="円/楕円 368"/>
        <xdr:cNvSpPr/>
      </xdr:nvSpPr>
      <xdr:spPr>
        <a:xfrm>
          <a:off x="8699500" y="99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131211</xdr:rowOff>
    </xdr:from>
    <xdr:ext cx="534377" cy="259045"/>
    <xdr:sp macro="" textlink="">
      <xdr:nvSpPr>
        <xdr:cNvPr id="370" name="テキスト ボックス 369"/>
        <xdr:cNvSpPr txBox="1"/>
      </xdr:nvSpPr>
      <xdr:spPr>
        <a:xfrm>
          <a:off x="8483111" y="1007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33977</xdr:rowOff>
    </xdr:from>
    <xdr:to>
      <xdr:col>11</xdr:col>
      <xdr:colOff>358775</xdr:colOff>
      <xdr:row>57</xdr:row>
      <xdr:rowOff>135577</xdr:rowOff>
    </xdr:to>
    <xdr:sp macro="" textlink="">
      <xdr:nvSpPr>
        <xdr:cNvPr id="371" name="円/楕円 370"/>
        <xdr:cNvSpPr/>
      </xdr:nvSpPr>
      <xdr:spPr>
        <a:xfrm>
          <a:off x="7810500" y="98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152104</xdr:rowOff>
    </xdr:from>
    <xdr:ext cx="599010" cy="259045"/>
    <xdr:sp macro="" textlink="">
      <xdr:nvSpPr>
        <xdr:cNvPr id="372" name="テキスト ボックス 371"/>
        <xdr:cNvSpPr txBox="1"/>
      </xdr:nvSpPr>
      <xdr:spPr>
        <a:xfrm>
          <a:off x="7561794" y="958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15950</xdr:rowOff>
    </xdr:from>
    <xdr:to>
      <xdr:col>10</xdr:col>
      <xdr:colOff>155575</xdr:colOff>
      <xdr:row>58</xdr:row>
      <xdr:rowOff>117550</xdr:rowOff>
    </xdr:to>
    <xdr:sp macro="" textlink="">
      <xdr:nvSpPr>
        <xdr:cNvPr id="373" name="円/楕円 372"/>
        <xdr:cNvSpPr/>
      </xdr:nvSpPr>
      <xdr:spPr>
        <a:xfrm>
          <a:off x="6921500" y="99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108677</xdr:rowOff>
    </xdr:from>
    <xdr:ext cx="534377" cy="259045"/>
    <xdr:sp macro="" textlink="">
      <xdr:nvSpPr>
        <xdr:cNvPr id="374" name="テキスト ボックス 373"/>
        <xdr:cNvSpPr txBox="1"/>
      </xdr:nvSpPr>
      <xdr:spPr>
        <a:xfrm>
          <a:off x="6705111" y="100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112592</xdr:rowOff>
    </xdr:from>
    <xdr:to>
      <xdr:col>15</xdr:col>
      <xdr:colOff>180975</xdr:colOff>
      <xdr:row>78</xdr:row>
      <xdr:rowOff>146044</xdr:rowOff>
    </xdr:to>
    <xdr:cxnSp macro="">
      <xdr:nvCxnSpPr>
        <xdr:cNvPr id="403" name="直線コネクタ 402"/>
        <xdr:cNvCxnSpPr/>
      </xdr:nvCxnSpPr>
      <xdr:spPr>
        <a:xfrm>
          <a:off x="9639300" y="13485692"/>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112592</xdr:rowOff>
    </xdr:from>
    <xdr:to>
      <xdr:col>14</xdr:col>
      <xdr:colOff>28575</xdr:colOff>
      <xdr:row>78</xdr:row>
      <xdr:rowOff>153115</xdr:rowOff>
    </xdr:to>
    <xdr:cxnSp macro="">
      <xdr:nvCxnSpPr>
        <xdr:cNvPr id="406" name="直線コネクタ 405"/>
        <xdr:cNvCxnSpPr/>
      </xdr:nvCxnSpPr>
      <xdr:spPr>
        <a:xfrm flipV="1">
          <a:off x="8750300" y="13485692"/>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85753</xdr:rowOff>
    </xdr:from>
    <xdr:to>
      <xdr:col>12</xdr:col>
      <xdr:colOff>561975</xdr:colOff>
      <xdr:row>79</xdr:row>
      <xdr:rowOff>15903</xdr:rowOff>
    </xdr:to>
    <xdr:sp macro="" textlink="">
      <xdr:nvSpPr>
        <xdr:cNvPr id="409" name="フローチャート : 判断 408"/>
        <xdr:cNvSpPr/>
      </xdr:nvSpPr>
      <xdr:spPr>
        <a:xfrm>
          <a:off x="8699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32430</xdr:rowOff>
    </xdr:from>
    <xdr:ext cx="534377" cy="259045"/>
    <xdr:sp macro="" textlink="">
      <xdr:nvSpPr>
        <xdr:cNvPr id="410" name="テキスト ボックス 409"/>
        <xdr:cNvSpPr txBox="1"/>
      </xdr:nvSpPr>
      <xdr:spPr>
        <a:xfrm>
          <a:off x="8483111" y="1323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95244</xdr:rowOff>
    </xdr:from>
    <xdr:to>
      <xdr:col>15</xdr:col>
      <xdr:colOff>231775</xdr:colOff>
      <xdr:row>79</xdr:row>
      <xdr:rowOff>25394</xdr:rowOff>
    </xdr:to>
    <xdr:sp macro="" textlink="">
      <xdr:nvSpPr>
        <xdr:cNvPr id="416" name="円/楕円 415"/>
        <xdr:cNvSpPr/>
      </xdr:nvSpPr>
      <xdr:spPr>
        <a:xfrm>
          <a:off x="10426700" y="134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54621</xdr:rowOff>
    </xdr:from>
    <xdr:ext cx="534377" cy="259045"/>
    <xdr:sp macro="" textlink="">
      <xdr:nvSpPr>
        <xdr:cNvPr id="417" name="普通建設事業費 （ うち新規整備　）該当値テキスト"/>
        <xdr:cNvSpPr txBox="1"/>
      </xdr:nvSpPr>
      <xdr:spPr>
        <a:xfrm>
          <a:off x="10528300" y="13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61792</xdr:rowOff>
    </xdr:from>
    <xdr:to>
      <xdr:col>14</xdr:col>
      <xdr:colOff>79375</xdr:colOff>
      <xdr:row>78</xdr:row>
      <xdr:rowOff>163392</xdr:rowOff>
    </xdr:to>
    <xdr:sp macro="" textlink="">
      <xdr:nvSpPr>
        <xdr:cNvPr id="418" name="円/楕円 417"/>
        <xdr:cNvSpPr/>
      </xdr:nvSpPr>
      <xdr:spPr>
        <a:xfrm>
          <a:off x="9588500" y="134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154519</xdr:rowOff>
    </xdr:from>
    <xdr:ext cx="534377" cy="259045"/>
    <xdr:sp macro="" textlink="">
      <xdr:nvSpPr>
        <xdr:cNvPr id="419" name="テキスト ボックス 418"/>
        <xdr:cNvSpPr txBox="1"/>
      </xdr:nvSpPr>
      <xdr:spPr>
        <a:xfrm>
          <a:off x="9372111" y="135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102315</xdr:rowOff>
    </xdr:from>
    <xdr:to>
      <xdr:col>12</xdr:col>
      <xdr:colOff>561975</xdr:colOff>
      <xdr:row>79</xdr:row>
      <xdr:rowOff>32465</xdr:rowOff>
    </xdr:to>
    <xdr:sp macro="" textlink="">
      <xdr:nvSpPr>
        <xdr:cNvPr id="420" name="円/楕円 419"/>
        <xdr:cNvSpPr/>
      </xdr:nvSpPr>
      <xdr:spPr>
        <a:xfrm>
          <a:off x="8699500" y="134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23592</xdr:rowOff>
    </xdr:from>
    <xdr:ext cx="534377" cy="259045"/>
    <xdr:sp macro="" textlink="">
      <xdr:nvSpPr>
        <xdr:cNvPr id="421" name="テキスト ボックス 420"/>
        <xdr:cNvSpPr txBox="1"/>
      </xdr:nvSpPr>
      <xdr:spPr>
        <a:xfrm>
          <a:off x="8483111" y="135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17385</xdr:rowOff>
    </xdr:from>
    <xdr:to>
      <xdr:col>15</xdr:col>
      <xdr:colOff>180975</xdr:colOff>
      <xdr:row>97</xdr:row>
      <xdr:rowOff>160431</xdr:rowOff>
    </xdr:to>
    <xdr:cxnSp macro="">
      <xdr:nvCxnSpPr>
        <xdr:cNvPr id="454" name="直線コネクタ 453"/>
        <xdr:cNvCxnSpPr/>
      </xdr:nvCxnSpPr>
      <xdr:spPr>
        <a:xfrm flipV="1">
          <a:off x="9639300" y="16648035"/>
          <a:ext cx="838200" cy="1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100538</xdr:rowOff>
    </xdr:from>
    <xdr:to>
      <xdr:col>14</xdr:col>
      <xdr:colOff>28575</xdr:colOff>
      <xdr:row>97</xdr:row>
      <xdr:rowOff>160431</xdr:rowOff>
    </xdr:to>
    <xdr:cxnSp macro="">
      <xdr:nvCxnSpPr>
        <xdr:cNvPr id="457" name="直線コネクタ 456"/>
        <xdr:cNvCxnSpPr/>
      </xdr:nvCxnSpPr>
      <xdr:spPr>
        <a:xfrm>
          <a:off x="8750300" y="16731188"/>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168067</xdr:rowOff>
    </xdr:from>
    <xdr:to>
      <xdr:col>12</xdr:col>
      <xdr:colOff>561975</xdr:colOff>
      <xdr:row>97</xdr:row>
      <xdr:rowOff>98217</xdr:rowOff>
    </xdr:to>
    <xdr:sp macro="" textlink="">
      <xdr:nvSpPr>
        <xdr:cNvPr id="460" name="フローチャート : 判断 459"/>
        <xdr:cNvSpPr/>
      </xdr:nvSpPr>
      <xdr:spPr>
        <a:xfrm>
          <a:off x="8699500" y="1662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114744</xdr:rowOff>
    </xdr:from>
    <xdr:ext cx="534377" cy="259045"/>
    <xdr:sp macro="" textlink="">
      <xdr:nvSpPr>
        <xdr:cNvPr id="461" name="テキスト ボックス 460"/>
        <xdr:cNvSpPr txBox="1"/>
      </xdr:nvSpPr>
      <xdr:spPr>
        <a:xfrm>
          <a:off x="8483111" y="1640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138035</xdr:rowOff>
    </xdr:from>
    <xdr:to>
      <xdr:col>15</xdr:col>
      <xdr:colOff>231775</xdr:colOff>
      <xdr:row>97</xdr:row>
      <xdr:rowOff>68185</xdr:rowOff>
    </xdr:to>
    <xdr:sp macro="" textlink="">
      <xdr:nvSpPr>
        <xdr:cNvPr id="467" name="円/楕円 466"/>
        <xdr:cNvSpPr/>
      </xdr:nvSpPr>
      <xdr:spPr>
        <a:xfrm>
          <a:off x="10426700" y="165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116462</xdr:rowOff>
    </xdr:from>
    <xdr:ext cx="534377" cy="259045"/>
    <xdr:sp macro="" textlink="">
      <xdr:nvSpPr>
        <xdr:cNvPr id="468" name="普通建設事業費 （ うち更新整備　）該当値テキスト"/>
        <xdr:cNvSpPr txBox="1"/>
      </xdr:nvSpPr>
      <xdr:spPr>
        <a:xfrm>
          <a:off x="10528300" y="165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109631</xdr:rowOff>
    </xdr:from>
    <xdr:to>
      <xdr:col>14</xdr:col>
      <xdr:colOff>79375</xdr:colOff>
      <xdr:row>98</xdr:row>
      <xdr:rowOff>39781</xdr:rowOff>
    </xdr:to>
    <xdr:sp macro="" textlink="">
      <xdr:nvSpPr>
        <xdr:cNvPr id="469" name="円/楕円 468"/>
        <xdr:cNvSpPr/>
      </xdr:nvSpPr>
      <xdr:spPr>
        <a:xfrm>
          <a:off x="9588500" y="167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30908</xdr:rowOff>
    </xdr:from>
    <xdr:ext cx="534377" cy="259045"/>
    <xdr:sp macro="" textlink="">
      <xdr:nvSpPr>
        <xdr:cNvPr id="470" name="テキスト ボックス 469"/>
        <xdr:cNvSpPr txBox="1"/>
      </xdr:nvSpPr>
      <xdr:spPr>
        <a:xfrm>
          <a:off x="9372111" y="168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49738</xdr:rowOff>
    </xdr:from>
    <xdr:to>
      <xdr:col>12</xdr:col>
      <xdr:colOff>561975</xdr:colOff>
      <xdr:row>97</xdr:row>
      <xdr:rowOff>151338</xdr:rowOff>
    </xdr:to>
    <xdr:sp macro="" textlink="">
      <xdr:nvSpPr>
        <xdr:cNvPr id="471" name="円/楕円 470"/>
        <xdr:cNvSpPr/>
      </xdr:nvSpPr>
      <xdr:spPr>
        <a:xfrm>
          <a:off x="8699500" y="166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142465</xdr:rowOff>
    </xdr:from>
    <xdr:ext cx="534377" cy="259045"/>
    <xdr:sp macro="" textlink="">
      <xdr:nvSpPr>
        <xdr:cNvPr id="472" name="テキスト ボックス 471"/>
        <xdr:cNvSpPr txBox="1"/>
      </xdr:nvSpPr>
      <xdr:spPr>
        <a:xfrm>
          <a:off x="8483111" y="167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80835</xdr:rowOff>
    </xdr:from>
    <xdr:to>
      <xdr:col>23</xdr:col>
      <xdr:colOff>517525</xdr:colOff>
      <xdr:row>39</xdr:row>
      <xdr:rowOff>98878</xdr:rowOff>
    </xdr:to>
    <xdr:cxnSp macro="">
      <xdr:nvCxnSpPr>
        <xdr:cNvPr id="503" name="直線コネクタ 502"/>
        <xdr:cNvCxnSpPr/>
      </xdr:nvCxnSpPr>
      <xdr:spPr>
        <a:xfrm>
          <a:off x="15481300" y="6767385"/>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72998</xdr:rowOff>
    </xdr:from>
    <xdr:to>
      <xdr:col>22</xdr:col>
      <xdr:colOff>365125</xdr:colOff>
      <xdr:row>39</xdr:row>
      <xdr:rowOff>80835</xdr:rowOff>
    </xdr:to>
    <xdr:cxnSp macro="">
      <xdr:nvCxnSpPr>
        <xdr:cNvPr id="506" name="直線コネクタ 505"/>
        <xdr:cNvCxnSpPr/>
      </xdr:nvCxnSpPr>
      <xdr:spPr>
        <a:xfrm>
          <a:off x="14592300" y="6759548"/>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72998</xdr:rowOff>
    </xdr:from>
    <xdr:to>
      <xdr:col>21</xdr:col>
      <xdr:colOff>161925</xdr:colOff>
      <xdr:row>39</xdr:row>
      <xdr:rowOff>86599</xdr:rowOff>
    </xdr:to>
    <xdr:cxnSp macro="">
      <xdr:nvCxnSpPr>
        <xdr:cNvPr id="509" name="直線コネクタ 508"/>
        <xdr:cNvCxnSpPr/>
      </xdr:nvCxnSpPr>
      <xdr:spPr>
        <a:xfrm flipV="1">
          <a:off x="13703300" y="6759548"/>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16744</xdr:rowOff>
    </xdr:from>
    <xdr:to>
      <xdr:col>21</xdr:col>
      <xdr:colOff>212725</xdr:colOff>
      <xdr:row>39</xdr:row>
      <xdr:rowOff>118344</xdr:rowOff>
    </xdr:to>
    <xdr:sp macro="" textlink="">
      <xdr:nvSpPr>
        <xdr:cNvPr id="510" name="フローチャート : 判断 509"/>
        <xdr:cNvSpPr/>
      </xdr:nvSpPr>
      <xdr:spPr>
        <a:xfrm>
          <a:off x="14541500" y="67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134871</xdr:rowOff>
    </xdr:from>
    <xdr:ext cx="469744" cy="259045"/>
    <xdr:sp macro="" textlink="">
      <xdr:nvSpPr>
        <xdr:cNvPr id="511" name="テキスト ボックス 510"/>
        <xdr:cNvSpPr txBox="1"/>
      </xdr:nvSpPr>
      <xdr:spPr>
        <a:xfrm>
          <a:off x="14357427" y="647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86599</xdr:rowOff>
    </xdr:from>
    <xdr:to>
      <xdr:col>19</xdr:col>
      <xdr:colOff>644525</xdr:colOff>
      <xdr:row>39</xdr:row>
      <xdr:rowOff>98878</xdr:rowOff>
    </xdr:to>
    <xdr:cxnSp macro="">
      <xdr:nvCxnSpPr>
        <xdr:cNvPr id="512" name="直線コネクタ 511"/>
        <xdr:cNvCxnSpPr/>
      </xdr:nvCxnSpPr>
      <xdr:spPr>
        <a:xfrm flipV="1">
          <a:off x="12814300" y="677314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8613</xdr:rowOff>
    </xdr:from>
    <xdr:to>
      <xdr:col>20</xdr:col>
      <xdr:colOff>9525</xdr:colOff>
      <xdr:row>39</xdr:row>
      <xdr:rowOff>110213</xdr:rowOff>
    </xdr:to>
    <xdr:sp macro="" textlink="">
      <xdr:nvSpPr>
        <xdr:cNvPr id="513" name="フローチャート : 判断 512"/>
        <xdr:cNvSpPr/>
      </xdr:nvSpPr>
      <xdr:spPr>
        <a:xfrm>
          <a:off x="13652500" y="669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126740</xdr:rowOff>
    </xdr:from>
    <xdr:ext cx="469744" cy="259045"/>
    <xdr:sp macro="" textlink="">
      <xdr:nvSpPr>
        <xdr:cNvPr id="514" name="テキスト ボックス 513"/>
        <xdr:cNvSpPr txBox="1"/>
      </xdr:nvSpPr>
      <xdr:spPr>
        <a:xfrm>
          <a:off x="13468427" y="64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115140</xdr:rowOff>
    </xdr:from>
    <xdr:to>
      <xdr:col>18</xdr:col>
      <xdr:colOff>492125</xdr:colOff>
      <xdr:row>39</xdr:row>
      <xdr:rowOff>45290</xdr:rowOff>
    </xdr:to>
    <xdr:sp macro="" textlink="">
      <xdr:nvSpPr>
        <xdr:cNvPr id="515" name="フローチャート : 判断 514"/>
        <xdr:cNvSpPr/>
      </xdr:nvSpPr>
      <xdr:spPr>
        <a:xfrm>
          <a:off x="12763500" y="66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61817</xdr:rowOff>
    </xdr:from>
    <xdr:ext cx="469744" cy="259045"/>
    <xdr:sp macro="" textlink="">
      <xdr:nvSpPr>
        <xdr:cNvPr id="516" name="テキスト ボックス 515"/>
        <xdr:cNvSpPr txBox="1"/>
      </xdr:nvSpPr>
      <xdr:spPr>
        <a:xfrm>
          <a:off x="12579427" y="64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30035</xdr:rowOff>
    </xdr:from>
    <xdr:to>
      <xdr:col>22</xdr:col>
      <xdr:colOff>415925</xdr:colOff>
      <xdr:row>39</xdr:row>
      <xdr:rowOff>131635</xdr:rowOff>
    </xdr:to>
    <xdr:sp macro="" textlink="">
      <xdr:nvSpPr>
        <xdr:cNvPr id="524" name="円/楕円 523"/>
        <xdr:cNvSpPr/>
      </xdr:nvSpPr>
      <xdr:spPr>
        <a:xfrm>
          <a:off x="15430500" y="67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122762</xdr:rowOff>
    </xdr:from>
    <xdr:ext cx="469744" cy="259045"/>
    <xdr:sp macro="" textlink="">
      <xdr:nvSpPr>
        <xdr:cNvPr id="525" name="テキスト ボックス 524"/>
        <xdr:cNvSpPr txBox="1"/>
      </xdr:nvSpPr>
      <xdr:spPr>
        <a:xfrm>
          <a:off x="15246427" y="680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22198</xdr:rowOff>
    </xdr:from>
    <xdr:to>
      <xdr:col>21</xdr:col>
      <xdr:colOff>212725</xdr:colOff>
      <xdr:row>39</xdr:row>
      <xdr:rowOff>123798</xdr:rowOff>
    </xdr:to>
    <xdr:sp macro="" textlink="">
      <xdr:nvSpPr>
        <xdr:cNvPr id="526" name="円/楕円 525"/>
        <xdr:cNvSpPr/>
      </xdr:nvSpPr>
      <xdr:spPr>
        <a:xfrm>
          <a:off x="14541500" y="670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114925</xdr:rowOff>
    </xdr:from>
    <xdr:ext cx="469744" cy="259045"/>
    <xdr:sp macro="" textlink="">
      <xdr:nvSpPr>
        <xdr:cNvPr id="527" name="テキスト ボックス 526"/>
        <xdr:cNvSpPr txBox="1"/>
      </xdr:nvSpPr>
      <xdr:spPr>
        <a:xfrm>
          <a:off x="14357427" y="680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35799</xdr:rowOff>
    </xdr:from>
    <xdr:to>
      <xdr:col>20</xdr:col>
      <xdr:colOff>9525</xdr:colOff>
      <xdr:row>39</xdr:row>
      <xdr:rowOff>137399</xdr:rowOff>
    </xdr:to>
    <xdr:sp macro="" textlink="">
      <xdr:nvSpPr>
        <xdr:cNvPr id="528" name="円/楕円 527"/>
        <xdr:cNvSpPr/>
      </xdr:nvSpPr>
      <xdr:spPr>
        <a:xfrm>
          <a:off x="13652500" y="67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128526</xdr:rowOff>
    </xdr:from>
    <xdr:ext cx="378565" cy="259045"/>
    <xdr:sp macro="" textlink="">
      <xdr:nvSpPr>
        <xdr:cNvPr id="529" name="テキスト ボックス 528"/>
        <xdr:cNvSpPr txBox="1"/>
      </xdr:nvSpPr>
      <xdr:spPr>
        <a:xfrm>
          <a:off x="13514017" y="681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0" name="円/楕円 52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1" name="テキスト ボックス 530"/>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9" name="フローチャート : 判断 56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70" name="テキスト ボックス 569"/>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48078</xdr:rowOff>
    </xdr:from>
    <xdr:to>
      <xdr:col>20</xdr:col>
      <xdr:colOff>9525</xdr:colOff>
      <xdr:row>59</xdr:row>
      <xdr:rowOff>149678</xdr:rowOff>
    </xdr:to>
    <xdr:sp macro="" textlink="">
      <xdr:nvSpPr>
        <xdr:cNvPr id="572" name="フローチャート : 判断 571"/>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3" name="テキスト ボックス 57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4" name="フローチャート : 判断 573"/>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5" name="テキスト ボックス 57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6" name="テキスト ボックス 585"/>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166205</xdr:rowOff>
    </xdr:from>
    <xdr:ext cx="249299" cy="259045"/>
    <xdr:sp macro="" textlink="">
      <xdr:nvSpPr>
        <xdr:cNvPr id="588" name="テキスト ボックス 587"/>
        <xdr:cNvSpPr txBox="1"/>
      </xdr:nvSpPr>
      <xdr:spPr>
        <a:xfrm>
          <a:off x="1357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166205</xdr:rowOff>
    </xdr:from>
    <xdr:ext cx="249299" cy="259045"/>
    <xdr:sp macro="" textlink="">
      <xdr:nvSpPr>
        <xdr:cNvPr id="590" name="テキスト ボックス 589"/>
        <xdr:cNvSpPr txBox="1"/>
      </xdr:nvSpPr>
      <xdr:spPr>
        <a:xfrm>
          <a:off x="1268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44968</xdr:rowOff>
    </xdr:from>
    <xdr:to>
      <xdr:col>23</xdr:col>
      <xdr:colOff>517525</xdr:colOff>
      <xdr:row>77</xdr:row>
      <xdr:rowOff>50287</xdr:rowOff>
    </xdr:to>
    <xdr:cxnSp macro="">
      <xdr:nvCxnSpPr>
        <xdr:cNvPr id="619" name="直線コネクタ 618"/>
        <xdr:cNvCxnSpPr/>
      </xdr:nvCxnSpPr>
      <xdr:spPr>
        <a:xfrm>
          <a:off x="15481300" y="13246618"/>
          <a:ext cx="8382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7066</xdr:rowOff>
    </xdr:from>
    <xdr:to>
      <xdr:col>22</xdr:col>
      <xdr:colOff>365125</xdr:colOff>
      <xdr:row>77</xdr:row>
      <xdr:rowOff>44968</xdr:rowOff>
    </xdr:to>
    <xdr:cxnSp macro="">
      <xdr:nvCxnSpPr>
        <xdr:cNvPr id="622" name="直線コネクタ 621"/>
        <xdr:cNvCxnSpPr/>
      </xdr:nvCxnSpPr>
      <xdr:spPr>
        <a:xfrm>
          <a:off x="14592300" y="13208716"/>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4" name="テキスト ボックス 623"/>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133497</xdr:rowOff>
    </xdr:from>
    <xdr:to>
      <xdr:col>21</xdr:col>
      <xdr:colOff>161925</xdr:colOff>
      <xdr:row>77</xdr:row>
      <xdr:rowOff>7066</xdr:rowOff>
    </xdr:to>
    <xdr:cxnSp macro="">
      <xdr:nvCxnSpPr>
        <xdr:cNvPr id="625" name="直線コネクタ 624"/>
        <xdr:cNvCxnSpPr/>
      </xdr:nvCxnSpPr>
      <xdr:spPr>
        <a:xfrm>
          <a:off x="13703300" y="13163697"/>
          <a:ext cx="8890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126954</xdr:rowOff>
    </xdr:from>
    <xdr:to>
      <xdr:col>21</xdr:col>
      <xdr:colOff>212725</xdr:colOff>
      <xdr:row>76</xdr:row>
      <xdr:rowOff>57103</xdr:rowOff>
    </xdr:to>
    <xdr:sp macro="" textlink="">
      <xdr:nvSpPr>
        <xdr:cNvPr id="626" name="フローチャート : 判断 625"/>
        <xdr:cNvSpPr/>
      </xdr:nvSpPr>
      <xdr:spPr>
        <a:xfrm>
          <a:off x="14541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73631</xdr:rowOff>
    </xdr:from>
    <xdr:ext cx="534377" cy="259045"/>
    <xdr:sp macro="" textlink="">
      <xdr:nvSpPr>
        <xdr:cNvPr id="627" name="テキスト ボックス 626"/>
        <xdr:cNvSpPr txBox="1"/>
      </xdr:nvSpPr>
      <xdr:spPr>
        <a:xfrm>
          <a:off x="14325111" y="127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115148</xdr:rowOff>
    </xdr:from>
    <xdr:to>
      <xdr:col>19</xdr:col>
      <xdr:colOff>644525</xdr:colOff>
      <xdr:row>76</xdr:row>
      <xdr:rowOff>133497</xdr:rowOff>
    </xdr:to>
    <xdr:cxnSp macro="">
      <xdr:nvCxnSpPr>
        <xdr:cNvPr id="628" name="直線コネクタ 627"/>
        <xdr:cNvCxnSpPr/>
      </xdr:nvCxnSpPr>
      <xdr:spPr>
        <a:xfrm>
          <a:off x="12814300" y="13145348"/>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113902</xdr:rowOff>
    </xdr:from>
    <xdr:to>
      <xdr:col>20</xdr:col>
      <xdr:colOff>9525</xdr:colOff>
      <xdr:row>76</xdr:row>
      <xdr:rowOff>44052</xdr:rowOff>
    </xdr:to>
    <xdr:sp macro="" textlink="">
      <xdr:nvSpPr>
        <xdr:cNvPr id="629" name="フローチャート : 判断 628"/>
        <xdr:cNvSpPr/>
      </xdr:nvSpPr>
      <xdr:spPr>
        <a:xfrm>
          <a:off x="13652500" y="1297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60579</xdr:rowOff>
    </xdr:from>
    <xdr:ext cx="534377" cy="259045"/>
    <xdr:sp macro="" textlink="">
      <xdr:nvSpPr>
        <xdr:cNvPr id="630" name="テキスト ボックス 629"/>
        <xdr:cNvSpPr txBox="1"/>
      </xdr:nvSpPr>
      <xdr:spPr>
        <a:xfrm>
          <a:off x="13436111" y="127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101282</xdr:rowOff>
    </xdr:from>
    <xdr:to>
      <xdr:col>18</xdr:col>
      <xdr:colOff>492125</xdr:colOff>
      <xdr:row>76</xdr:row>
      <xdr:rowOff>31432</xdr:rowOff>
    </xdr:to>
    <xdr:sp macro="" textlink="">
      <xdr:nvSpPr>
        <xdr:cNvPr id="631" name="フローチャート : 判断 630"/>
        <xdr:cNvSpPr/>
      </xdr:nvSpPr>
      <xdr:spPr>
        <a:xfrm>
          <a:off x="12763500" y="1296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47959</xdr:rowOff>
    </xdr:from>
    <xdr:ext cx="534377" cy="259045"/>
    <xdr:sp macro="" textlink="">
      <xdr:nvSpPr>
        <xdr:cNvPr id="632" name="テキスト ボックス 631"/>
        <xdr:cNvSpPr txBox="1"/>
      </xdr:nvSpPr>
      <xdr:spPr>
        <a:xfrm>
          <a:off x="12547111" y="127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170937</xdr:rowOff>
    </xdr:from>
    <xdr:to>
      <xdr:col>23</xdr:col>
      <xdr:colOff>568325</xdr:colOff>
      <xdr:row>77</xdr:row>
      <xdr:rowOff>101087</xdr:rowOff>
    </xdr:to>
    <xdr:sp macro="" textlink="">
      <xdr:nvSpPr>
        <xdr:cNvPr id="638" name="円/楕円 637"/>
        <xdr:cNvSpPr/>
      </xdr:nvSpPr>
      <xdr:spPr>
        <a:xfrm>
          <a:off x="16268700" y="132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149364</xdr:rowOff>
    </xdr:from>
    <xdr:ext cx="534377" cy="259045"/>
    <xdr:sp macro="" textlink="">
      <xdr:nvSpPr>
        <xdr:cNvPr id="639" name="公債費該当値テキスト"/>
        <xdr:cNvSpPr txBox="1"/>
      </xdr:nvSpPr>
      <xdr:spPr>
        <a:xfrm>
          <a:off x="16370300" y="131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165618</xdr:rowOff>
    </xdr:from>
    <xdr:to>
      <xdr:col>22</xdr:col>
      <xdr:colOff>415925</xdr:colOff>
      <xdr:row>77</xdr:row>
      <xdr:rowOff>95768</xdr:rowOff>
    </xdr:to>
    <xdr:sp macro="" textlink="">
      <xdr:nvSpPr>
        <xdr:cNvPr id="640" name="円/楕円 639"/>
        <xdr:cNvSpPr/>
      </xdr:nvSpPr>
      <xdr:spPr>
        <a:xfrm>
          <a:off x="15430500" y="131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86895</xdr:rowOff>
    </xdr:from>
    <xdr:ext cx="534377" cy="259045"/>
    <xdr:sp macro="" textlink="">
      <xdr:nvSpPr>
        <xdr:cNvPr id="641" name="テキスト ボックス 640"/>
        <xdr:cNvSpPr txBox="1"/>
      </xdr:nvSpPr>
      <xdr:spPr>
        <a:xfrm>
          <a:off x="15214111" y="132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127716</xdr:rowOff>
    </xdr:from>
    <xdr:to>
      <xdr:col>21</xdr:col>
      <xdr:colOff>212725</xdr:colOff>
      <xdr:row>77</xdr:row>
      <xdr:rowOff>57866</xdr:rowOff>
    </xdr:to>
    <xdr:sp macro="" textlink="">
      <xdr:nvSpPr>
        <xdr:cNvPr id="642" name="円/楕円 641"/>
        <xdr:cNvSpPr/>
      </xdr:nvSpPr>
      <xdr:spPr>
        <a:xfrm>
          <a:off x="14541500" y="13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48993</xdr:rowOff>
    </xdr:from>
    <xdr:ext cx="534377" cy="259045"/>
    <xdr:sp macro="" textlink="">
      <xdr:nvSpPr>
        <xdr:cNvPr id="643" name="テキスト ボックス 642"/>
        <xdr:cNvSpPr txBox="1"/>
      </xdr:nvSpPr>
      <xdr:spPr>
        <a:xfrm>
          <a:off x="14325111" y="1325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82697</xdr:rowOff>
    </xdr:from>
    <xdr:to>
      <xdr:col>20</xdr:col>
      <xdr:colOff>9525</xdr:colOff>
      <xdr:row>77</xdr:row>
      <xdr:rowOff>12847</xdr:rowOff>
    </xdr:to>
    <xdr:sp macro="" textlink="">
      <xdr:nvSpPr>
        <xdr:cNvPr id="644" name="円/楕円 643"/>
        <xdr:cNvSpPr/>
      </xdr:nvSpPr>
      <xdr:spPr>
        <a:xfrm>
          <a:off x="13652500" y="131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3974</xdr:rowOff>
    </xdr:from>
    <xdr:ext cx="534377" cy="259045"/>
    <xdr:sp macro="" textlink="">
      <xdr:nvSpPr>
        <xdr:cNvPr id="645" name="テキスト ボックス 644"/>
        <xdr:cNvSpPr txBox="1"/>
      </xdr:nvSpPr>
      <xdr:spPr>
        <a:xfrm>
          <a:off x="13436111" y="132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64348</xdr:rowOff>
    </xdr:from>
    <xdr:to>
      <xdr:col>18</xdr:col>
      <xdr:colOff>492125</xdr:colOff>
      <xdr:row>76</xdr:row>
      <xdr:rowOff>165948</xdr:rowOff>
    </xdr:to>
    <xdr:sp macro="" textlink="">
      <xdr:nvSpPr>
        <xdr:cNvPr id="646" name="円/楕円 645"/>
        <xdr:cNvSpPr/>
      </xdr:nvSpPr>
      <xdr:spPr>
        <a:xfrm>
          <a:off x="12763500" y="130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157075</xdr:rowOff>
    </xdr:from>
    <xdr:ext cx="534377" cy="259045"/>
    <xdr:sp macro="" textlink="">
      <xdr:nvSpPr>
        <xdr:cNvPr id="647" name="テキスト ボックス 646"/>
        <xdr:cNvSpPr txBox="1"/>
      </xdr:nvSpPr>
      <xdr:spPr>
        <a:xfrm>
          <a:off x="12547111" y="131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110744</xdr:rowOff>
    </xdr:from>
    <xdr:to>
      <xdr:col>23</xdr:col>
      <xdr:colOff>517525</xdr:colOff>
      <xdr:row>99</xdr:row>
      <xdr:rowOff>5893</xdr:rowOff>
    </xdr:to>
    <xdr:cxnSp macro="">
      <xdr:nvCxnSpPr>
        <xdr:cNvPr id="678" name="直線コネクタ 677"/>
        <xdr:cNvCxnSpPr/>
      </xdr:nvCxnSpPr>
      <xdr:spPr>
        <a:xfrm>
          <a:off x="15481300" y="16912844"/>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110744</xdr:rowOff>
    </xdr:from>
    <xdr:to>
      <xdr:col>22</xdr:col>
      <xdr:colOff>365125</xdr:colOff>
      <xdr:row>98</xdr:row>
      <xdr:rowOff>140615</xdr:rowOff>
    </xdr:to>
    <xdr:cxnSp macro="">
      <xdr:nvCxnSpPr>
        <xdr:cNvPr id="681" name="直線コネクタ 680"/>
        <xdr:cNvCxnSpPr/>
      </xdr:nvCxnSpPr>
      <xdr:spPr>
        <a:xfrm flipV="1">
          <a:off x="14592300" y="1691284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17672</xdr:rowOff>
    </xdr:from>
    <xdr:to>
      <xdr:col>21</xdr:col>
      <xdr:colOff>161925</xdr:colOff>
      <xdr:row>98</xdr:row>
      <xdr:rowOff>140615</xdr:rowOff>
    </xdr:to>
    <xdr:cxnSp macro="">
      <xdr:nvCxnSpPr>
        <xdr:cNvPr id="684" name="直線コネクタ 683"/>
        <xdr:cNvCxnSpPr/>
      </xdr:nvCxnSpPr>
      <xdr:spPr>
        <a:xfrm>
          <a:off x="13703300" y="16819772"/>
          <a:ext cx="889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12494</xdr:rowOff>
    </xdr:from>
    <xdr:to>
      <xdr:col>21</xdr:col>
      <xdr:colOff>212725</xdr:colOff>
      <xdr:row>98</xdr:row>
      <xdr:rowOff>114094</xdr:rowOff>
    </xdr:to>
    <xdr:sp macro="" textlink="">
      <xdr:nvSpPr>
        <xdr:cNvPr id="685" name="フローチャート : 判断 684"/>
        <xdr:cNvSpPr/>
      </xdr:nvSpPr>
      <xdr:spPr>
        <a:xfrm>
          <a:off x="14541500" y="1681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130621</xdr:rowOff>
    </xdr:from>
    <xdr:ext cx="534377" cy="259045"/>
    <xdr:sp macro="" textlink="">
      <xdr:nvSpPr>
        <xdr:cNvPr id="686" name="テキスト ボックス 685"/>
        <xdr:cNvSpPr txBox="1"/>
      </xdr:nvSpPr>
      <xdr:spPr>
        <a:xfrm>
          <a:off x="14325111" y="165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17672</xdr:rowOff>
    </xdr:from>
    <xdr:to>
      <xdr:col>19</xdr:col>
      <xdr:colOff>644525</xdr:colOff>
      <xdr:row>99</xdr:row>
      <xdr:rowOff>38725</xdr:rowOff>
    </xdr:to>
    <xdr:cxnSp macro="">
      <xdr:nvCxnSpPr>
        <xdr:cNvPr id="687" name="直線コネクタ 686"/>
        <xdr:cNvCxnSpPr/>
      </xdr:nvCxnSpPr>
      <xdr:spPr>
        <a:xfrm flipV="1">
          <a:off x="12814300" y="16819772"/>
          <a:ext cx="889000" cy="1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150927</xdr:rowOff>
    </xdr:from>
    <xdr:to>
      <xdr:col>20</xdr:col>
      <xdr:colOff>9525</xdr:colOff>
      <xdr:row>98</xdr:row>
      <xdr:rowOff>81077</xdr:rowOff>
    </xdr:to>
    <xdr:sp macro="" textlink="">
      <xdr:nvSpPr>
        <xdr:cNvPr id="688" name="フローチャート : 判断 687"/>
        <xdr:cNvSpPr/>
      </xdr:nvSpPr>
      <xdr:spPr>
        <a:xfrm>
          <a:off x="13652500" y="167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72204</xdr:rowOff>
    </xdr:from>
    <xdr:ext cx="534377" cy="259045"/>
    <xdr:sp macro="" textlink="">
      <xdr:nvSpPr>
        <xdr:cNvPr id="689" name="テキスト ボックス 688"/>
        <xdr:cNvSpPr txBox="1"/>
      </xdr:nvSpPr>
      <xdr:spPr>
        <a:xfrm>
          <a:off x="13436111" y="168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14322</xdr:rowOff>
    </xdr:from>
    <xdr:to>
      <xdr:col>18</xdr:col>
      <xdr:colOff>492125</xdr:colOff>
      <xdr:row>98</xdr:row>
      <xdr:rowOff>115922</xdr:rowOff>
    </xdr:to>
    <xdr:sp macro="" textlink="">
      <xdr:nvSpPr>
        <xdr:cNvPr id="690" name="フローチャート : 判断 689"/>
        <xdr:cNvSpPr/>
      </xdr:nvSpPr>
      <xdr:spPr>
        <a:xfrm>
          <a:off x="12763500" y="168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132449</xdr:rowOff>
    </xdr:from>
    <xdr:ext cx="534377" cy="259045"/>
    <xdr:sp macro="" textlink="">
      <xdr:nvSpPr>
        <xdr:cNvPr id="691" name="テキスト ボックス 690"/>
        <xdr:cNvSpPr txBox="1"/>
      </xdr:nvSpPr>
      <xdr:spPr>
        <a:xfrm>
          <a:off x="12547111" y="165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126543</xdr:rowOff>
    </xdr:from>
    <xdr:to>
      <xdr:col>23</xdr:col>
      <xdr:colOff>568325</xdr:colOff>
      <xdr:row>99</xdr:row>
      <xdr:rowOff>56693</xdr:rowOff>
    </xdr:to>
    <xdr:sp macro="" textlink="">
      <xdr:nvSpPr>
        <xdr:cNvPr id="697" name="円/楕円 696"/>
        <xdr:cNvSpPr/>
      </xdr:nvSpPr>
      <xdr:spPr>
        <a:xfrm>
          <a:off x="16268700" y="16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41470</xdr:rowOff>
    </xdr:from>
    <xdr:ext cx="469744" cy="259045"/>
    <xdr:sp macro="" textlink="">
      <xdr:nvSpPr>
        <xdr:cNvPr id="698" name="積立金該当値テキスト"/>
        <xdr:cNvSpPr txBox="1"/>
      </xdr:nvSpPr>
      <xdr:spPr>
        <a:xfrm>
          <a:off x="16370300" y="1684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59944</xdr:rowOff>
    </xdr:from>
    <xdr:to>
      <xdr:col>22</xdr:col>
      <xdr:colOff>415925</xdr:colOff>
      <xdr:row>98</xdr:row>
      <xdr:rowOff>161544</xdr:rowOff>
    </xdr:to>
    <xdr:sp macro="" textlink="">
      <xdr:nvSpPr>
        <xdr:cNvPr id="699" name="円/楕円 698"/>
        <xdr:cNvSpPr/>
      </xdr:nvSpPr>
      <xdr:spPr>
        <a:xfrm>
          <a:off x="15430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6621</xdr:rowOff>
    </xdr:from>
    <xdr:ext cx="534377" cy="259045"/>
    <xdr:sp macro="" textlink="">
      <xdr:nvSpPr>
        <xdr:cNvPr id="700" name="テキスト ボックス 699"/>
        <xdr:cNvSpPr txBox="1"/>
      </xdr:nvSpPr>
      <xdr:spPr>
        <a:xfrm>
          <a:off x="15214111" y="166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89815</xdr:rowOff>
    </xdr:from>
    <xdr:to>
      <xdr:col>21</xdr:col>
      <xdr:colOff>212725</xdr:colOff>
      <xdr:row>99</xdr:row>
      <xdr:rowOff>19965</xdr:rowOff>
    </xdr:to>
    <xdr:sp macro="" textlink="">
      <xdr:nvSpPr>
        <xdr:cNvPr id="701" name="円/楕円 700"/>
        <xdr:cNvSpPr/>
      </xdr:nvSpPr>
      <xdr:spPr>
        <a:xfrm>
          <a:off x="14541500" y="168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11092</xdr:rowOff>
    </xdr:from>
    <xdr:ext cx="534377" cy="259045"/>
    <xdr:sp macro="" textlink="">
      <xdr:nvSpPr>
        <xdr:cNvPr id="702" name="テキスト ボックス 701"/>
        <xdr:cNvSpPr txBox="1"/>
      </xdr:nvSpPr>
      <xdr:spPr>
        <a:xfrm>
          <a:off x="14325111" y="169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138322</xdr:rowOff>
    </xdr:from>
    <xdr:to>
      <xdr:col>20</xdr:col>
      <xdr:colOff>9525</xdr:colOff>
      <xdr:row>98</xdr:row>
      <xdr:rowOff>68472</xdr:rowOff>
    </xdr:to>
    <xdr:sp macro="" textlink="">
      <xdr:nvSpPr>
        <xdr:cNvPr id="703" name="円/楕円 702"/>
        <xdr:cNvSpPr/>
      </xdr:nvSpPr>
      <xdr:spPr>
        <a:xfrm>
          <a:off x="13652500" y="16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84999</xdr:rowOff>
    </xdr:from>
    <xdr:ext cx="534377" cy="259045"/>
    <xdr:sp macro="" textlink="">
      <xdr:nvSpPr>
        <xdr:cNvPr id="704" name="テキスト ボックス 703"/>
        <xdr:cNvSpPr txBox="1"/>
      </xdr:nvSpPr>
      <xdr:spPr>
        <a:xfrm>
          <a:off x="13436111" y="165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159375</xdr:rowOff>
    </xdr:from>
    <xdr:to>
      <xdr:col>18</xdr:col>
      <xdr:colOff>492125</xdr:colOff>
      <xdr:row>99</xdr:row>
      <xdr:rowOff>89525</xdr:rowOff>
    </xdr:to>
    <xdr:sp macro="" textlink="">
      <xdr:nvSpPr>
        <xdr:cNvPr id="705" name="円/楕円 704"/>
        <xdr:cNvSpPr/>
      </xdr:nvSpPr>
      <xdr:spPr>
        <a:xfrm>
          <a:off x="12763500" y="169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80652</xdr:rowOff>
    </xdr:from>
    <xdr:ext cx="469744" cy="259045"/>
    <xdr:sp macro="" textlink="">
      <xdr:nvSpPr>
        <xdr:cNvPr id="706" name="テキスト ボックス 705"/>
        <xdr:cNvSpPr txBox="1"/>
      </xdr:nvSpPr>
      <xdr:spPr>
        <a:xfrm>
          <a:off x="12579427" y="170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62509</xdr:rowOff>
    </xdr:from>
    <xdr:to>
      <xdr:col>32</xdr:col>
      <xdr:colOff>187325</xdr:colOff>
      <xdr:row>36</xdr:row>
      <xdr:rowOff>125870</xdr:rowOff>
    </xdr:to>
    <xdr:cxnSp macro="">
      <xdr:nvCxnSpPr>
        <xdr:cNvPr id="735" name="直線コネクタ 734"/>
        <xdr:cNvCxnSpPr/>
      </xdr:nvCxnSpPr>
      <xdr:spPr>
        <a:xfrm flipV="1">
          <a:off x="21323300" y="6234709"/>
          <a:ext cx="8382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23893</xdr:rowOff>
    </xdr:from>
    <xdr:ext cx="469744" cy="259045"/>
    <xdr:sp macro="" textlink="">
      <xdr:nvSpPr>
        <xdr:cNvPr id="736" name="投資及び出資金平均値テキスト"/>
        <xdr:cNvSpPr txBox="1"/>
      </xdr:nvSpPr>
      <xdr:spPr>
        <a:xfrm>
          <a:off x="22212300" y="653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125870</xdr:rowOff>
    </xdr:from>
    <xdr:to>
      <xdr:col>31</xdr:col>
      <xdr:colOff>34925</xdr:colOff>
      <xdr:row>38</xdr:row>
      <xdr:rowOff>34277</xdr:rowOff>
    </xdr:to>
    <xdr:cxnSp macro="">
      <xdr:nvCxnSpPr>
        <xdr:cNvPr id="738" name="直線コネクタ 737"/>
        <xdr:cNvCxnSpPr/>
      </xdr:nvCxnSpPr>
      <xdr:spPr>
        <a:xfrm flipV="1">
          <a:off x="20434300" y="6298070"/>
          <a:ext cx="8890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152137</xdr:rowOff>
    </xdr:from>
    <xdr:ext cx="469744" cy="259045"/>
    <xdr:sp macro="" textlink="">
      <xdr:nvSpPr>
        <xdr:cNvPr id="740" name="テキスト ボックス 739"/>
        <xdr:cNvSpPr txBox="1"/>
      </xdr:nvSpPr>
      <xdr:spPr>
        <a:xfrm>
          <a:off x="21088427"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10693</xdr:rowOff>
    </xdr:from>
    <xdr:to>
      <xdr:col>29</xdr:col>
      <xdr:colOff>517525</xdr:colOff>
      <xdr:row>38</xdr:row>
      <xdr:rowOff>34277</xdr:rowOff>
    </xdr:to>
    <xdr:cxnSp macro="">
      <xdr:nvCxnSpPr>
        <xdr:cNvPr id="741" name="直線コネクタ 740"/>
        <xdr:cNvCxnSpPr/>
      </xdr:nvCxnSpPr>
      <xdr:spPr>
        <a:xfrm>
          <a:off x="19545300" y="6525793"/>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171120</xdr:rowOff>
    </xdr:from>
    <xdr:to>
      <xdr:col>29</xdr:col>
      <xdr:colOff>568325</xdr:colOff>
      <xdr:row>38</xdr:row>
      <xdr:rowOff>101270</xdr:rowOff>
    </xdr:to>
    <xdr:sp macro="" textlink="">
      <xdr:nvSpPr>
        <xdr:cNvPr id="742" name="フローチャート : 判断 741"/>
        <xdr:cNvSpPr/>
      </xdr:nvSpPr>
      <xdr:spPr>
        <a:xfrm>
          <a:off x="20383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92397</xdr:rowOff>
    </xdr:from>
    <xdr:ext cx="469744" cy="259045"/>
    <xdr:sp macro="" textlink="">
      <xdr:nvSpPr>
        <xdr:cNvPr id="743" name="テキスト ボックス 742"/>
        <xdr:cNvSpPr txBox="1"/>
      </xdr:nvSpPr>
      <xdr:spPr>
        <a:xfrm>
          <a:off x="20199427"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10693</xdr:rowOff>
    </xdr:from>
    <xdr:to>
      <xdr:col>28</xdr:col>
      <xdr:colOff>314325</xdr:colOff>
      <xdr:row>38</xdr:row>
      <xdr:rowOff>12903</xdr:rowOff>
    </xdr:to>
    <xdr:cxnSp macro="">
      <xdr:nvCxnSpPr>
        <xdr:cNvPr id="744" name="直線コネクタ 743"/>
        <xdr:cNvCxnSpPr/>
      </xdr:nvCxnSpPr>
      <xdr:spPr>
        <a:xfrm flipV="1">
          <a:off x="18656300" y="652579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150203</xdr:rowOff>
    </xdr:from>
    <xdr:to>
      <xdr:col>28</xdr:col>
      <xdr:colOff>365125</xdr:colOff>
      <xdr:row>38</xdr:row>
      <xdr:rowOff>80353</xdr:rowOff>
    </xdr:to>
    <xdr:sp macro="" textlink="">
      <xdr:nvSpPr>
        <xdr:cNvPr id="745" name="フローチャート : 判断 744"/>
        <xdr:cNvSpPr/>
      </xdr:nvSpPr>
      <xdr:spPr>
        <a:xfrm>
          <a:off x="19494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71480</xdr:rowOff>
    </xdr:from>
    <xdr:ext cx="469744" cy="259045"/>
    <xdr:sp macro="" textlink="">
      <xdr:nvSpPr>
        <xdr:cNvPr id="746" name="テキスト ボックス 745"/>
        <xdr:cNvSpPr txBox="1"/>
      </xdr:nvSpPr>
      <xdr:spPr>
        <a:xfrm>
          <a:off x="19310427" y="65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165176</xdr:rowOff>
    </xdr:from>
    <xdr:to>
      <xdr:col>27</xdr:col>
      <xdr:colOff>161925</xdr:colOff>
      <xdr:row>38</xdr:row>
      <xdr:rowOff>95326</xdr:rowOff>
    </xdr:to>
    <xdr:sp macro="" textlink="">
      <xdr:nvSpPr>
        <xdr:cNvPr id="747" name="フローチャート : 判断 746"/>
        <xdr:cNvSpPr/>
      </xdr:nvSpPr>
      <xdr:spPr>
        <a:xfrm>
          <a:off x="18605500" y="65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86453</xdr:rowOff>
    </xdr:from>
    <xdr:ext cx="469744" cy="259045"/>
    <xdr:sp macro="" textlink="">
      <xdr:nvSpPr>
        <xdr:cNvPr id="748" name="テキスト ボックス 747"/>
        <xdr:cNvSpPr txBox="1"/>
      </xdr:nvSpPr>
      <xdr:spPr>
        <a:xfrm>
          <a:off x="18421427" y="66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11709</xdr:rowOff>
    </xdr:from>
    <xdr:to>
      <xdr:col>32</xdr:col>
      <xdr:colOff>238125</xdr:colOff>
      <xdr:row>36</xdr:row>
      <xdr:rowOff>113309</xdr:rowOff>
    </xdr:to>
    <xdr:sp macro="" textlink="">
      <xdr:nvSpPr>
        <xdr:cNvPr id="754" name="円/楕円 753"/>
        <xdr:cNvSpPr/>
      </xdr:nvSpPr>
      <xdr:spPr>
        <a:xfrm>
          <a:off x="22110700" y="61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34586</xdr:rowOff>
    </xdr:from>
    <xdr:ext cx="534377" cy="259045"/>
    <xdr:sp macro="" textlink="">
      <xdr:nvSpPr>
        <xdr:cNvPr id="755" name="投資及び出資金該当値テキスト"/>
        <xdr:cNvSpPr txBox="1"/>
      </xdr:nvSpPr>
      <xdr:spPr>
        <a:xfrm>
          <a:off x="22212300" y="603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75070</xdr:rowOff>
    </xdr:from>
    <xdr:to>
      <xdr:col>31</xdr:col>
      <xdr:colOff>85725</xdr:colOff>
      <xdr:row>37</xdr:row>
      <xdr:rowOff>5220</xdr:rowOff>
    </xdr:to>
    <xdr:sp macro="" textlink="">
      <xdr:nvSpPr>
        <xdr:cNvPr id="756" name="円/楕円 755"/>
        <xdr:cNvSpPr/>
      </xdr:nvSpPr>
      <xdr:spPr>
        <a:xfrm>
          <a:off x="21272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21747</xdr:rowOff>
    </xdr:from>
    <xdr:ext cx="534377" cy="259045"/>
    <xdr:sp macro="" textlink="">
      <xdr:nvSpPr>
        <xdr:cNvPr id="757" name="テキスト ボックス 756"/>
        <xdr:cNvSpPr txBox="1"/>
      </xdr:nvSpPr>
      <xdr:spPr>
        <a:xfrm>
          <a:off x="21056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154927</xdr:rowOff>
    </xdr:from>
    <xdr:to>
      <xdr:col>29</xdr:col>
      <xdr:colOff>568325</xdr:colOff>
      <xdr:row>38</xdr:row>
      <xdr:rowOff>85077</xdr:rowOff>
    </xdr:to>
    <xdr:sp macro="" textlink="">
      <xdr:nvSpPr>
        <xdr:cNvPr id="758" name="円/楕円 757"/>
        <xdr:cNvSpPr/>
      </xdr:nvSpPr>
      <xdr:spPr>
        <a:xfrm>
          <a:off x="20383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101604</xdr:rowOff>
    </xdr:from>
    <xdr:ext cx="469744" cy="259045"/>
    <xdr:sp macro="" textlink="">
      <xdr:nvSpPr>
        <xdr:cNvPr id="759" name="テキスト ボックス 758"/>
        <xdr:cNvSpPr txBox="1"/>
      </xdr:nvSpPr>
      <xdr:spPr>
        <a:xfrm>
          <a:off x="20199427" y="62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131344</xdr:rowOff>
    </xdr:from>
    <xdr:to>
      <xdr:col>28</xdr:col>
      <xdr:colOff>365125</xdr:colOff>
      <xdr:row>38</xdr:row>
      <xdr:rowOff>61494</xdr:rowOff>
    </xdr:to>
    <xdr:sp macro="" textlink="">
      <xdr:nvSpPr>
        <xdr:cNvPr id="760" name="円/楕円 759"/>
        <xdr:cNvSpPr/>
      </xdr:nvSpPr>
      <xdr:spPr>
        <a:xfrm>
          <a:off x="19494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78021</xdr:rowOff>
    </xdr:from>
    <xdr:ext cx="469744" cy="259045"/>
    <xdr:sp macro="" textlink="">
      <xdr:nvSpPr>
        <xdr:cNvPr id="761" name="テキスト ボックス 760"/>
        <xdr:cNvSpPr txBox="1"/>
      </xdr:nvSpPr>
      <xdr:spPr>
        <a:xfrm>
          <a:off x="19310427" y="62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133553</xdr:rowOff>
    </xdr:from>
    <xdr:to>
      <xdr:col>27</xdr:col>
      <xdr:colOff>161925</xdr:colOff>
      <xdr:row>38</xdr:row>
      <xdr:rowOff>63703</xdr:rowOff>
    </xdr:to>
    <xdr:sp macro="" textlink="">
      <xdr:nvSpPr>
        <xdr:cNvPr id="762" name="円/楕円 761"/>
        <xdr:cNvSpPr/>
      </xdr:nvSpPr>
      <xdr:spPr>
        <a:xfrm>
          <a:off x="18605500" y="64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80230</xdr:rowOff>
    </xdr:from>
    <xdr:ext cx="469744" cy="259045"/>
    <xdr:sp macro="" textlink="">
      <xdr:nvSpPr>
        <xdr:cNvPr id="763" name="テキスト ボックス 762"/>
        <xdr:cNvSpPr txBox="1"/>
      </xdr:nvSpPr>
      <xdr:spPr>
        <a:xfrm>
          <a:off x="18421427" y="625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96770</xdr:rowOff>
    </xdr:from>
    <xdr:to>
      <xdr:col>29</xdr:col>
      <xdr:colOff>568325</xdr:colOff>
      <xdr:row>58</xdr:row>
      <xdr:rowOff>26920</xdr:rowOff>
    </xdr:to>
    <xdr:sp macro="" textlink="">
      <xdr:nvSpPr>
        <xdr:cNvPr id="801" name="フローチャート : 判断 800"/>
        <xdr:cNvSpPr/>
      </xdr:nvSpPr>
      <xdr:spPr>
        <a:xfrm>
          <a:off x="20383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43447</xdr:rowOff>
    </xdr:from>
    <xdr:ext cx="469744" cy="259045"/>
    <xdr:sp macro="" textlink="">
      <xdr:nvSpPr>
        <xdr:cNvPr id="802" name="テキスト ボックス 801"/>
        <xdr:cNvSpPr txBox="1"/>
      </xdr:nvSpPr>
      <xdr:spPr>
        <a:xfrm>
          <a:off x="20199427"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156028</xdr:rowOff>
    </xdr:from>
    <xdr:to>
      <xdr:col>28</xdr:col>
      <xdr:colOff>314325</xdr:colOff>
      <xdr:row>59</xdr:row>
      <xdr:rowOff>98878</xdr:rowOff>
    </xdr:to>
    <xdr:cxnSp macro="">
      <xdr:nvCxnSpPr>
        <xdr:cNvPr id="803" name="直線コネクタ 802"/>
        <xdr:cNvCxnSpPr/>
      </xdr:nvCxnSpPr>
      <xdr:spPr>
        <a:xfrm>
          <a:off x="18656300" y="97572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120348</xdr:rowOff>
    </xdr:from>
    <xdr:to>
      <xdr:col>28</xdr:col>
      <xdr:colOff>365125</xdr:colOff>
      <xdr:row>58</xdr:row>
      <xdr:rowOff>50498</xdr:rowOff>
    </xdr:to>
    <xdr:sp macro="" textlink="">
      <xdr:nvSpPr>
        <xdr:cNvPr id="804" name="フローチャート : 判断 803"/>
        <xdr:cNvSpPr/>
      </xdr:nvSpPr>
      <xdr:spPr>
        <a:xfrm>
          <a:off x="19494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67025</xdr:rowOff>
    </xdr:from>
    <xdr:ext cx="469744" cy="259045"/>
    <xdr:sp macro="" textlink="">
      <xdr:nvSpPr>
        <xdr:cNvPr id="805" name="テキスト ボックス 804"/>
        <xdr:cNvSpPr txBox="1"/>
      </xdr:nvSpPr>
      <xdr:spPr>
        <a:xfrm>
          <a:off x="19310427" y="9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35734</xdr:rowOff>
    </xdr:from>
    <xdr:to>
      <xdr:col>27</xdr:col>
      <xdr:colOff>161925</xdr:colOff>
      <xdr:row>57</xdr:row>
      <xdr:rowOff>137334</xdr:rowOff>
    </xdr:to>
    <xdr:sp macro="" textlink="">
      <xdr:nvSpPr>
        <xdr:cNvPr id="806" name="フローチャート : 判断 805"/>
        <xdr:cNvSpPr/>
      </xdr:nvSpPr>
      <xdr:spPr>
        <a:xfrm>
          <a:off x="18605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128461</xdr:rowOff>
    </xdr:from>
    <xdr:ext cx="534377" cy="259045"/>
    <xdr:sp macro="" textlink="">
      <xdr:nvSpPr>
        <xdr:cNvPr id="807" name="テキスト ボックス 806"/>
        <xdr:cNvSpPr txBox="1"/>
      </xdr:nvSpPr>
      <xdr:spPr>
        <a:xfrm>
          <a:off x="18389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1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105228</xdr:rowOff>
    </xdr:from>
    <xdr:to>
      <xdr:col>27</xdr:col>
      <xdr:colOff>161925</xdr:colOff>
      <xdr:row>57</xdr:row>
      <xdr:rowOff>35378</xdr:rowOff>
    </xdr:to>
    <xdr:sp macro="" textlink="">
      <xdr:nvSpPr>
        <xdr:cNvPr id="821" name="円/楕円 820"/>
        <xdr:cNvSpPr/>
      </xdr:nvSpPr>
      <xdr:spPr>
        <a:xfrm>
          <a:off x="186055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51905</xdr:rowOff>
    </xdr:from>
    <xdr:ext cx="534377" cy="259045"/>
    <xdr:sp macro="" textlink="">
      <xdr:nvSpPr>
        <xdr:cNvPr id="822" name="テキスト ボックス 821"/>
        <xdr:cNvSpPr txBox="1"/>
      </xdr:nvSpPr>
      <xdr:spPr>
        <a:xfrm>
          <a:off x="18389111" y="948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41337</xdr:rowOff>
    </xdr:from>
    <xdr:to>
      <xdr:col>32</xdr:col>
      <xdr:colOff>187325</xdr:colOff>
      <xdr:row>78</xdr:row>
      <xdr:rowOff>53550</xdr:rowOff>
    </xdr:to>
    <xdr:cxnSp macro="">
      <xdr:nvCxnSpPr>
        <xdr:cNvPr id="854" name="直線コネクタ 853"/>
        <xdr:cNvCxnSpPr/>
      </xdr:nvCxnSpPr>
      <xdr:spPr>
        <a:xfrm>
          <a:off x="21323300" y="13414437"/>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41337</xdr:rowOff>
    </xdr:from>
    <xdr:to>
      <xdr:col>31</xdr:col>
      <xdr:colOff>34925</xdr:colOff>
      <xdr:row>78</xdr:row>
      <xdr:rowOff>91759</xdr:rowOff>
    </xdr:to>
    <xdr:cxnSp macro="">
      <xdr:nvCxnSpPr>
        <xdr:cNvPr id="857" name="直線コネクタ 856"/>
        <xdr:cNvCxnSpPr/>
      </xdr:nvCxnSpPr>
      <xdr:spPr>
        <a:xfrm flipV="1">
          <a:off x="20434300" y="13414437"/>
          <a:ext cx="8890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91759</xdr:rowOff>
    </xdr:from>
    <xdr:to>
      <xdr:col>29</xdr:col>
      <xdr:colOff>517525</xdr:colOff>
      <xdr:row>78</xdr:row>
      <xdr:rowOff>119844</xdr:rowOff>
    </xdr:to>
    <xdr:cxnSp macro="">
      <xdr:nvCxnSpPr>
        <xdr:cNvPr id="860" name="直線コネクタ 859"/>
        <xdr:cNvCxnSpPr/>
      </xdr:nvCxnSpPr>
      <xdr:spPr>
        <a:xfrm flipV="1">
          <a:off x="19545300" y="1346485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165133</xdr:rowOff>
    </xdr:from>
    <xdr:to>
      <xdr:col>29</xdr:col>
      <xdr:colOff>568325</xdr:colOff>
      <xdr:row>77</xdr:row>
      <xdr:rowOff>95283</xdr:rowOff>
    </xdr:to>
    <xdr:sp macro="" textlink="">
      <xdr:nvSpPr>
        <xdr:cNvPr id="861" name="フローチャート : 判断 860"/>
        <xdr:cNvSpPr/>
      </xdr:nvSpPr>
      <xdr:spPr>
        <a:xfrm>
          <a:off x="20383500" y="131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111810</xdr:rowOff>
    </xdr:from>
    <xdr:ext cx="534377" cy="259045"/>
    <xdr:sp macro="" textlink="">
      <xdr:nvSpPr>
        <xdr:cNvPr id="862" name="テキスト ボックス 861"/>
        <xdr:cNvSpPr txBox="1"/>
      </xdr:nvSpPr>
      <xdr:spPr>
        <a:xfrm>
          <a:off x="20167111" y="129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119844</xdr:rowOff>
    </xdr:from>
    <xdr:to>
      <xdr:col>28</xdr:col>
      <xdr:colOff>314325</xdr:colOff>
      <xdr:row>78</xdr:row>
      <xdr:rowOff>133550</xdr:rowOff>
    </xdr:to>
    <xdr:cxnSp macro="">
      <xdr:nvCxnSpPr>
        <xdr:cNvPr id="863" name="直線コネクタ 862"/>
        <xdr:cNvCxnSpPr/>
      </xdr:nvCxnSpPr>
      <xdr:spPr>
        <a:xfrm flipV="1">
          <a:off x="18656300" y="13492944"/>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35049</xdr:rowOff>
    </xdr:from>
    <xdr:to>
      <xdr:col>28</xdr:col>
      <xdr:colOff>365125</xdr:colOff>
      <xdr:row>77</xdr:row>
      <xdr:rowOff>136649</xdr:rowOff>
    </xdr:to>
    <xdr:sp macro="" textlink="">
      <xdr:nvSpPr>
        <xdr:cNvPr id="864" name="フローチャート : 判断 863"/>
        <xdr:cNvSpPr/>
      </xdr:nvSpPr>
      <xdr:spPr>
        <a:xfrm>
          <a:off x="19494500" y="1323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153176</xdr:rowOff>
    </xdr:from>
    <xdr:ext cx="534377" cy="259045"/>
    <xdr:sp macro="" textlink="">
      <xdr:nvSpPr>
        <xdr:cNvPr id="865" name="テキスト ボックス 864"/>
        <xdr:cNvSpPr txBox="1"/>
      </xdr:nvSpPr>
      <xdr:spPr>
        <a:xfrm>
          <a:off x="19278111" y="130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38184</xdr:rowOff>
    </xdr:from>
    <xdr:to>
      <xdr:col>27</xdr:col>
      <xdr:colOff>161925</xdr:colOff>
      <xdr:row>77</xdr:row>
      <xdr:rowOff>139784</xdr:rowOff>
    </xdr:to>
    <xdr:sp macro="" textlink="">
      <xdr:nvSpPr>
        <xdr:cNvPr id="866" name="フローチャート : 判断 865"/>
        <xdr:cNvSpPr/>
      </xdr:nvSpPr>
      <xdr:spPr>
        <a:xfrm>
          <a:off x="18605500" y="13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156311</xdr:rowOff>
    </xdr:from>
    <xdr:ext cx="534377" cy="259045"/>
    <xdr:sp macro="" textlink="">
      <xdr:nvSpPr>
        <xdr:cNvPr id="867" name="テキスト ボックス 866"/>
        <xdr:cNvSpPr txBox="1"/>
      </xdr:nvSpPr>
      <xdr:spPr>
        <a:xfrm>
          <a:off x="18389111" y="130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2750</xdr:rowOff>
    </xdr:from>
    <xdr:to>
      <xdr:col>32</xdr:col>
      <xdr:colOff>238125</xdr:colOff>
      <xdr:row>78</xdr:row>
      <xdr:rowOff>104350</xdr:rowOff>
    </xdr:to>
    <xdr:sp macro="" textlink="">
      <xdr:nvSpPr>
        <xdr:cNvPr id="873" name="円/楕円 872"/>
        <xdr:cNvSpPr/>
      </xdr:nvSpPr>
      <xdr:spPr>
        <a:xfrm>
          <a:off x="221107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89127</xdr:rowOff>
    </xdr:from>
    <xdr:ext cx="534377" cy="259045"/>
    <xdr:sp macro="" textlink="">
      <xdr:nvSpPr>
        <xdr:cNvPr id="874" name="繰出金該当値テキスト"/>
        <xdr:cNvSpPr txBox="1"/>
      </xdr:nvSpPr>
      <xdr:spPr>
        <a:xfrm>
          <a:off x="22212300" y="132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49,914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161987</xdr:rowOff>
    </xdr:from>
    <xdr:to>
      <xdr:col>31</xdr:col>
      <xdr:colOff>85725</xdr:colOff>
      <xdr:row>78</xdr:row>
      <xdr:rowOff>92137</xdr:rowOff>
    </xdr:to>
    <xdr:sp macro="" textlink="">
      <xdr:nvSpPr>
        <xdr:cNvPr id="875" name="円/楕円 874"/>
        <xdr:cNvSpPr/>
      </xdr:nvSpPr>
      <xdr:spPr>
        <a:xfrm>
          <a:off x="21272500" y="133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83264</xdr:rowOff>
    </xdr:from>
    <xdr:ext cx="534377" cy="259045"/>
    <xdr:sp macro="" textlink="">
      <xdr:nvSpPr>
        <xdr:cNvPr id="876" name="テキスト ボックス 875"/>
        <xdr:cNvSpPr txBox="1"/>
      </xdr:nvSpPr>
      <xdr:spPr>
        <a:xfrm>
          <a:off x="21056111" y="1345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40959</xdr:rowOff>
    </xdr:from>
    <xdr:to>
      <xdr:col>29</xdr:col>
      <xdr:colOff>568325</xdr:colOff>
      <xdr:row>78</xdr:row>
      <xdr:rowOff>142559</xdr:rowOff>
    </xdr:to>
    <xdr:sp macro="" textlink="">
      <xdr:nvSpPr>
        <xdr:cNvPr id="877" name="円/楕円 876"/>
        <xdr:cNvSpPr/>
      </xdr:nvSpPr>
      <xdr:spPr>
        <a:xfrm>
          <a:off x="20383500" y="134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133686</xdr:rowOff>
    </xdr:from>
    <xdr:ext cx="534377" cy="259045"/>
    <xdr:sp macro="" textlink="">
      <xdr:nvSpPr>
        <xdr:cNvPr id="878" name="テキスト ボックス 877"/>
        <xdr:cNvSpPr txBox="1"/>
      </xdr:nvSpPr>
      <xdr:spPr>
        <a:xfrm>
          <a:off x="20167111" y="135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69044</xdr:rowOff>
    </xdr:from>
    <xdr:to>
      <xdr:col>28</xdr:col>
      <xdr:colOff>365125</xdr:colOff>
      <xdr:row>78</xdr:row>
      <xdr:rowOff>170644</xdr:rowOff>
    </xdr:to>
    <xdr:sp macro="" textlink="">
      <xdr:nvSpPr>
        <xdr:cNvPr id="879" name="円/楕円 878"/>
        <xdr:cNvSpPr/>
      </xdr:nvSpPr>
      <xdr:spPr>
        <a:xfrm>
          <a:off x="19494500" y="134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161771</xdr:rowOff>
    </xdr:from>
    <xdr:ext cx="534377" cy="259045"/>
    <xdr:sp macro="" textlink="">
      <xdr:nvSpPr>
        <xdr:cNvPr id="880" name="テキスト ボックス 879"/>
        <xdr:cNvSpPr txBox="1"/>
      </xdr:nvSpPr>
      <xdr:spPr>
        <a:xfrm>
          <a:off x="19278111" y="135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82750</xdr:rowOff>
    </xdr:from>
    <xdr:to>
      <xdr:col>27</xdr:col>
      <xdr:colOff>161925</xdr:colOff>
      <xdr:row>79</xdr:row>
      <xdr:rowOff>12900</xdr:rowOff>
    </xdr:to>
    <xdr:sp macro="" textlink="">
      <xdr:nvSpPr>
        <xdr:cNvPr id="881" name="円/楕円 880"/>
        <xdr:cNvSpPr/>
      </xdr:nvSpPr>
      <xdr:spPr>
        <a:xfrm>
          <a:off x="18605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4027</xdr:rowOff>
    </xdr:from>
    <xdr:ext cx="534377" cy="259045"/>
    <xdr:sp macro="" textlink="">
      <xdr:nvSpPr>
        <xdr:cNvPr id="882" name="テキスト ボックス 881"/>
        <xdr:cNvSpPr txBox="1"/>
      </xdr:nvSpPr>
      <xdr:spPr>
        <a:xfrm>
          <a:off x="18389111" y="135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フローチャート :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7" name="フローチャート :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8" name="テキスト ボックス 90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10" name="フローチャート :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11" name="テキスト ボックス 91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13" name="フローチャート :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4" name="テキスト ボックス 91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フローチャート :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6" name="テキスト ボックス 91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22" name="円/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4" name="円/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5" name="テキスト ボックス 92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6" name="円/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7" name="テキスト ボックス 92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8" name="円/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9" name="テキスト ボックス 92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30" name="円/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31" name="テキスト ボックス 93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投資及び出資金は、</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を上回っているが、それ以外の費目については</a:t>
          </a:r>
          <a:r>
            <a:rPr kumimoji="1" lang="ja-JP" altLang="ja-JP" sz="1100">
              <a:solidFill>
                <a:schemeClr val="dk1"/>
              </a:solidFill>
              <a:effectLst/>
              <a:latin typeface="+mn-lt"/>
              <a:ea typeface="+mn-ea"/>
              <a:cs typeface="+mn-cs"/>
            </a:rPr>
            <a:t>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88,597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。前年度より減少。</a:t>
          </a:r>
          <a:r>
            <a:rPr kumimoji="1" lang="ja-JP" altLang="ja-JP" sz="1100">
              <a:solidFill>
                <a:schemeClr val="dk1"/>
              </a:solidFill>
              <a:effectLst/>
              <a:latin typeface="+mn-lt"/>
              <a:ea typeface="+mn-ea"/>
              <a:cs typeface="+mn-cs"/>
            </a:rPr>
            <a:t>退職者</a:t>
          </a:r>
          <a:r>
            <a:rPr kumimoji="1" lang="ja-JP" altLang="en-US" sz="1100">
              <a:solidFill>
                <a:schemeClr val="dk1"/>
              </a:solidFill>
              <a:effectLst/>
              <a:latin typeface="+mn-lt"/>
              <a:ea typeface="+mn-ea"/>
              <a:cs typeface="+mn-cs"/>
            </a:rPr>
            <a:t>が減少したことにより減少しているが、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83,978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。前年度より増加。</a:t>
          </a:r>
          <a:r>
            <a:rPr kumimoji="1" lang="ja-JP" altLang="ja-JP" sz="1100">
              <a:solidFill>
                <a:schemeClr val="dk1"/>
              </a:solidFill>
              <a:effectLst/>
              <a:latin typeface="+mn-lt"/>
              <a:ea typeface="+mn-ea"/>
              <a:cs typeface="+mn-cs"/>
            </a:rPr>
            <a:t>主に</a:t>
          </a:r>
          <a:r>
            <a:rPr kumimoji="1" lang="ja-JP" altLang="en-US" sz="1100">
              <a:solidFill>
                <a:schemeClr val="dk1"/>
              </a:solidFill>
              <a:effectLst/>
              <a:latin typeface="+mn-lt"/>
              <a:ea typeface="+mn-ea"/>
              <a:cs typeface="+mn-cs"/>
            </a:rPr>
            <a:t>自治体情報セキュリティ対策業務</a:t>
          </a:r>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類似団体と比較して高い状況である。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88,919</a:t>
          </a:r>
          <a:r>
            <a:rPr kumimoji="1" lang="ja-JP" altLang="en-US" sz="1100">
              <a:solidFill>
                <a:schemeClr val="dk1"/>
              </a:solidFill>
              <a:effectLst/>
              <a:latin typeface="+mn-lt"/>
              <a:ea typeface="+mn-ea"/>
              <a:cs typeface="+mn-cs"/>
            </a:rPr>
            <a:t>円。前年度より増加。類似団体平均値と比較して低いが、国の経済対策臨時福祉給付金等により増加。</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普通建設事業費、維持補修費は類似団体と比較して住民一人当たりの金額が低く推移してい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投資及び出資金は、住民一人当たり</a:t>
          </a:r>
          <a:r>
            <a:rPr kumimoji="1" lang="en-US" altLang="ja-JP" sz="1100">
              <a:solidFill>
                <a:schemeClr val="dk1"/>
              </a:solidFill>
              <a:effectLst/>
              <a:latin typeface="+mn-lt"/>
              <a:ea typeface="+mn-ea"/>
              <a:cs typeface="+mn-cs"/>
            </a:rPr>
            <a:t>13,026</a:t>
          </a:r>
          <a:r>
            <a:rPr kumimoji="1" lang="ja-JP" altLang="ja-JP" sz="1100">
              <a:solidFill>
                <a:schemeClr val="dk1"/>
              </a:solidFill>
              <a:effectLst/>
              <a:latin typeface="+mn-lt"/>
              <a:ea typeface="+mn-ea"/>
              <a:cs typeface="+mn-cs"/>
            </a:rPr>
            <a:t>円で前年</a:t>
          </a:r>
          <a:r>
            <a:rPr kumimoji="1" lang="ja-JP" altLang="en-US" sz="1100">
              <a:solidFill>
                <a:schemeClr val="dk1"/>
              </a:solidFill>
              <a:effectLst/>
              <a:latin typeface="+mn-lt"/>
              <a:ea typeface="+mn-ea"/>
              <a:cs typeface="+mn-cs"/>
            </a:rPr>
            <a:t>度並み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類似団体平均値を上回っているのは、平成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水道事業会計へ基準内繰出（施設の安全対策事業等）が増加し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en-US"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44,234</a:t>
          </a:r>
          <a:r>
            <a:rPr kumimoji="1" lang="ja-JP" altLang="en-US" sz="1100">
              <a:solidFill>
                <a:schemeClr val="dk1"/>
              </a:solidFill>
              <a:effectLst/>
              <a:latin typeface="+mn-lt"/>
              <a:ea typeface="+mn-ea"/>
              <a:cs typeface="+mn-cs"/>
            </a:rPr>
            <a:t>円。前年度並み。</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8,542</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大幅に減少した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下水道貸付金元金償還を繰延べしたことによる積立額が減少したため。</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37,733
37,343
61.78
18,555,325
17,647,374
872,179
9,985,367
16,273,466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130048</xdr:rowOff>
    </xdr:from>
    <xdr:to>
      <xdr:col>6</xdr:col>
      <xdr:colOff>511175</xdr:colOff>
      <xdr:row>37</xdr:row>
      <xdr:rowOff>168402</xdr:rowOff>
    </xdr:to>
    <xdr:cxnSp macro="">
      <xdr:nvCxnSpPr>
        <xdr:cNvPr id="61" name="直線コネクタ 60"/>
        <xdr:cNvCxnSpPr/>
      </xdr:nvCxnSpPr>
      <xdr:spPr>
        <a:xfrm>
          <a:off x="3797300" y="6473698"/>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93726</xdr:rowOff>
    </xdr:from>
    <xdr:to>
      <xdr:col>5</xdr:col>
      <xdr:colOff>358775</xdr:colOff>
      <xdr:row>37</xdr:row>
      <xdr:rowOff>130048</xdr:rowOff>
    </xdr:to>
    <xdr:cxnSp macro="">
      <xdr:nvCxnSpPr>
        <xdr:cNvPr id="64" name="直線コネクタ 63"/>
        <xdr:cNvCxnSpPr/>
      </xdr:nvCxnSpPr>
      <xdr:spPr>
        <a:xfrm>
          <a:off x="2908300" y="6437376"/>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93726</xdr:rowOff>
    </xdr:from>
    <xdr:to>
      <xdr:col>4</xdr:col>
      <xdr:colOff>155575</xdr:colOff>
      <xdr:row>37</xdr:row>
      <xdr:rowOff>94234</xdr:rowOff>
    </xdr:to>
    <xdr:cxnSp macro="">
      <xdr:nvCxnSpPr>
        <xdr:cNvPr id="67" name="直線コネクタ 66"/>
        <xdr:cNvCxnSpPr/>
      </xdr:nvCxnSpPr>
      <xdr:spPr>
        <a:xfrm flipV="1">
          <a:off x="2019300" y="643737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34798</xdr:rowOff>
    </xdr:from>
    <xdr:to>
      <xdr:col>4</xdr:col>
      <xdr:colOff>206375</xdr:colOff>
      <xdr:row>37</xdr:row>
      <xdr:rowOff>136398</xdr:rowOff>
    </xdr:to>
    <xdr:sp macro="" textlink="">
      <xdr:nvSpPr>
        <xdr:cNvPr id="68" name="フローチャート : 判断 67"/>
        <xdr:cNvSpPr/>
      </xdr:nvSpPr>
      <xdr:spPr>
        <a:xfrm>
          <a:off x="2857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152925</xdr:rowOff>
    </xdr:from>
    <xdr:ext cx="469744" cy="259045"/>
    <xdr:sp macro="" textlink="">
      <xdr:nvSpPr>
        <xdr:cNvPr id="69" name="テキスト ボックス 68"/>
        <xdr:cNvSpPr txBox="1"/>
      </xdr:nvSpPr>
      <xdr:spPr>
        <a:xfrm>
          <a:off x="2673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92583</xdr:rowOff>
    </xdr:from>
    <xdr:to>
      <xdr:col>2</xdr:col>
      <xdr:colOff>638175</xdr:colOff>
      <xdr:row>37</xdr:row>
      <xdr:rowOff>94234</xdr:rowOff>
    </xdr:to>
    <xdr:cxnSp macro="">
      <xdr:nvCxnSpPr>
        <xdr:cNvPr id="70" name="直線コネクタ 69"/>
        <xdr:cNvCxnSpPr/>
      </xdr:nvCxnSpPr>
      <xdr:spPr>
        <a:xfrm>
          <a:off x="1130300" y="6436233"/>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62357</xdr:rowOff>
    </xdr:from>
    <xdr:to>
      <xdr:col>3</xdr:col>
      <xdr:colOff>3175</xdr:colOff>
      <xdr:row>37</xdr:row>
      <xdr:rowOff>163957</xdr:rowOff>
    </xdr:to>
    <xdr:sp macro="" textlink="">
      <xdr:nvSpPr>
        <xdr:cNvPr id="71" name="フローチャート : 判断 70"/>
        <xdr:cNvSpPr/>
      </xdr:nvSpPr>
      <xdr:spPr>
        <a:xfrm>
          <a:off x="1968500" y="64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155084</xdr:rowOff>
    </xdr:from>
    <xdr:ext cx="469744" cy="259045"/>
    <xdr:sp macro="" textlink="">
      <xdr:nvSpPr>
        <xdr:cNvPr id="72" name="テキスト ボックス 71"/>
        <xdr:cNvSpPr txBox="1"/>
      </xdr:nvSpPr>
      <xdr:spPr>
        <a:xfrm>
          <a:off x="1784427" y="64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37084</xdr:rowOff>
    </xdr:from>
    <xdr:to>
      <xdr:col>1</xdr:col>
      <xdr:colOff>485775</xdr:colOff>
      <xdr:row>37</xdr:row>
      <xdr:rowOff>138684</xdr:rowOff>
    </xdr:to>
    <xdr:sp macro="" textlink="">
      <xdr:nvSpPr>
        <xdr:cNvPr id="73" name="フローチャート : 判断 72"/>
        <xdr:cNvSpPr/>
      </xdr:nvSpPr>
      <xdr:spPr>
        <a:xfrm>
          <a:off x="1079500" y="63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155211</xdr:rowOff>
    </xdr:from>
    <xdr:ext cx="469744" cy="259045"/>
    <xdr:sp macro="" textlink="">
      <xdr:nvSpPr>
        <xdr:cNvPr id="74" name="テキスト ボックス 73"/>
        <xdr:cNvSpPr txBox="1"/>
      </xdr:nvSpPr>
      <xdr:spPr>
        <a:xfrm>
          <a:off x="895427" y="61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117602</xdr:rowOff>
    </xdr:from>
    <xdr:to>
      <xdr:col>6</xdr:col>
      <xdr:colOff>561975</xdr:colOff>
      <xdr:row>38</xdr:row>
      <xdr:rowOff>47752</xdr:rowOff>
    </xdr:to>
    <xdr:sp macro="" textlink="">
      <xdr:nvSpPr>
        <xdr:cNvPr id="80" name="円/楕円 79"/>
        <xdr:cNvSpPr/>
      </xdr:nvSpPr>
      <xdr:spPr>
        <a:xfrm>
          <a:off x="45847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96029</xdr:rowOff>
    </xdr:from>
    <xdr:ext cx="469744" cy="259045"/>
    <xdr:sp macro="" textlink="">
      <xdr:nvSpPr>
        <xdr:cNvPr id="81" name="議会費該当値テキスト"/>
        <xdr:cNvSpPr txBox="1"/>
      </xdr:nvSpPr>
      <xdr:spPr>
        <a:xfrm>
          <a:off x="4686300" y="643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79248</xdr:rowOff>
    </xdr:from>
    <xdr:to>
      <xdr:col>5</xdr:col>
      <xdr:colOff>409575</xdr:colOff>
      <xdr:row>38</xdr:row>
      <xdr:rowOff>9398</xdr:rowOff>
    </xdr:to>
    <xdr:sp macro="" textlink="">
      <xdr:nvSpPr>
        <xdr:cNvPr id="82" name="円/楕円 81"/>
        <xdr:cNvSpPr/>
      </xdr:nvSpPr>
      <xdr:spPr>
        <a:xfrm>
          <a:off x="3746500" y="64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525</xdr:rowOff>
    </xdr:from>
    <xdr:ext cx="469744" cy="259045"/>
    <xdr:sp macro="" textlink="">
      <xdr:nvSpPr>
        <xdr:cNvPr id="83" name="テキスト ボックス 82"/>
        <xdr:cNvSpPr txBox="1"/>
      </xdr:nvSpPr>
      <xdr:spPr>
        <a:xfrm>
          <a:off x="3562427" y="65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42926</xdr:rowOff>
    </xdr:from>
    <xdr:to>
      <xdr:col>4</xdr:col>
      <xdr:colOff>206375</xdr:colOff>
      <xdr:row>37</xdr:row>
      <xdr:rowOff>144526</xdr:rowOff>
    </xdr:to>
    <xdr:sp macro="" textlink="">
      <xdr:nvSpPr>
        <xdr:cNvPr id="84" name="円/楕円 83"/>
        <xdr:cNvSpPr/>
      </xdr:nvSpPr>
      <xdr:spPr>
        <a:xfrm>
          <a:off x="2857500" y="6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135653</xdr:rowOff>
    </xdr:from>
    <xdr:ext cx="469744" cy="259045"/>
    <xdr:sp macro="" textlink="">
      <xdr:nvSpPr>
        <xdr:cNvPr id="85" name="テキスト ボックス 84"/>
        <xdr:cNvSpPr txBox="1"/>
      </xdr:nvSpPr>
      <xdr:spPr>
        <a:xfrm>
          <a:off x="2673427" y="64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43434</xdr:rowOff>
    </xdr:from>
    <xdr:to>
      <xdr:col>3</xdr:col>
      <xdr:colOff>3175</xdr:colOff>
      <xdr:row>37</xdr:row>
      <xdr:rowOff>145034</xdr:rowOff>
    </xdr:to>
    <xdr:sp macro="" textlink="">
      <xdr:nvSpPr>
        <xdr:cNvPr id="86" name="円/楕円 85"/>
        <xdr:cNvSpPr/>
      </xdr:nvSpPr>
      <xdr:spPr>
        <a:xfrm>
          <a:off x="19685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161561</xdr:rowOff>
    </xdr:from>
    <xdr:ext cx="469744" cy="259045"/>
    <xdr:sp macro="" textlink="">
      <xdr:nvSpPr>
        <xdr:cNvPr id="87" name="テキスト ボックス 86"/>
        <xdr:cNvSpPr txBox="1"/>
      </xdr:nvSpPr>
      <xdr:spPr>
        <a:xfrm>
          <a:off x="1784427" y="61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41783</xdr:rowOff>
    </xdr:from>
    <xdr:to>
      <xdr:col>1</xdr:col>
      <xdr:colOff>485775</xdr:colOff>
      <xdr:row>37</xdr:row>
      <xdr:rowOff>143383</xdr:rowOff>
    </xdr:to>
    <xdr:sp macro="" textlink="">
      <xdr:nvSpPr>
        <xdr:cNvPr id="88" name="円/楕円 87"/>
        <xdr:cNvSpPr/>
      </xdr:nvSpPr>
      <xdr:spPr>
        <a:xfrm>
          <a:off x="1079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134510</xdr:rowOff>
    </xdr:from>
    <xdr:ext cx="469744" cy="259045"/>
    <xdr:sp macro="" textlink="">
      <xdr:nvSpPr>
        <xdr:cNvPr id="89" name="テキスト ボックス 88"/>
        <xdr:cNvSpPr txBox="1"/>
      </xdr:nvSpPr>
      <xdr:spPr>
        <a:xfrm>
          <a:off x="895427"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5535</xdr:rowOff>
    </xdr:from>
    <xdr:to>
      <xdr:col>6</xdr:col>
      <xdr:colOff>511175</xdr:colOff>
      <xdr:row>57</xdr:row>
      <xdr:rowOff>60115</xdr:rowOff>
    </xdr:to>
    <xdr:cxnSp macro="">
      <xdr:nvCxnSpPr>
        <xdr:cNvPr id="116" name="直線コネクタ 115"/>
        <xdr:cNvCxnSpPr/>
      </xdr:nvCxnSpPr>
      <xdr:spPr>
        <a:xfrm>
          <a:off x="3797300" y="9778185"/>
          <a:ext cx="838200" cy="5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127141</xdr:rowOff>
    </xdr:from>
    <xdr:to>
      <xdr:col>5</xdr:col>
      <xdr:colOff>358775</xdr:colOff>
      <xdr:row>57</xdr:row>
      <xdr:rowOff>5535</xdr:rowOff>
    </xdr:to>
    <xdr:cxnSp macro="">
      <xdr:nvCxnSpPr>
        <xdr:cNvPr id="119" name="直線コネクタ 118"/>
        <xdr:cNvCxnSpPr/>
      </xdr:nvCxnSpPr>
      <xdr:spPr>
        <a:xfrm>
          <a:off x="2908300" y="9728341"/>
          <a:ext cx="889000" cy="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105908</xdr:rowOff>
    </xdr:from>
    <xdr:to>
      <xdr:col>4</xdr:col>
      <xdr:colOff>155575</xdr:colOff>
      <xdr:row>56</xdr:row>
      <xdr:rowOff>127141</xdr:rowOff>
    </xdr:to>
    <xdr:cxnSp macro="">
      <xdr:nvCxnSpPr>
        <xdr:cNvPr id="122" name="直線コネクタ 121"/>
        <xdr:cNvCxnSpPr/>
      </xdr:nvCxnSpPr>
      <xdr:spPr>
        <a:xfrm>
          <a:off x="2019300" y="9707108"/>
          <a:ext cx="8890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61024</xdr:rowOff>
    </xdr:from>
    <xdr:to>
      <xdr:col>4</xdr:col>
      <xdr:colOff>206375</xdr:colOff>
      <xdr:row>56</xdr:row>
      <xdr:rowOff>162624</xdr:rowOff>
    </xdr:to>
    <xdr:sp macro="" textlink="">
      <xdr:nvSpPr>
        <xdr:cNvPr id="123" name="フローチャート : 判断 122"/>
        <xdr:cNvSpPr/>
      </xdr:nvSpPr>
      <xdr:spPr>
        <a:xfrm>
          <a:off x="2857500" y="9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7701</xdr:rowOff>
    </xdr:from>
    <xdr:ext cx="534377" cy="259045"/>
    <xdr:sp macro="" textlink="">
      <xdr:nvSpPr>
        <xdr:cNvPr id="124" name="テキスト ボックス 123"/>
        <xdr:cNvSpPr txBox="1"/>
      </xdr:nvSpPr>
      <xdr:spPr>
        <a:xfrm>
          <a:off x="2641111" y="9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105908</xdr:rowOff>
    </xdr:from>
    <xdr:to>
      <xdr:col>2</xdr:col>
      <xdr:colOff>638175</xdr:colOff>
      <xdr:row>57</xdr:row>
      <xdr:rowOff>21715</xdr:rowOff>
    </xdr:to>
    <xdr:cxnSp macro="">
      <xdr:nvCxnSpPr>
        <xdr:cNvPr id="125" name="直線コネクタ 124"/>
        <xdr:cNvCxnSpPr/>
      </xdr:nvCxnSpPr>
      <xdr:spPr>
        <a:xfrm flipV="1">
          <a:off x="1130300" y="9707108"/>
          <a:ext cx="889000" cy="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61413</xdr:rowOff>
    </xdr:from>
    <xdr:to>
      <xdr:col>3</xdr:col>
      <xdr:colOff>3175</xdr:colOff>
      <xdr:row>56</xdr:row>
      <xdr:rowOff>163013</xdr:rowOff>
    </xdr:to>
    <xdr:sp macro="" textlink="">
      <xdr:nvSpPr>
        <xdr:cNvPr id="126" name="フローチャート : 判断 125"/>
        <xdr:cNvSpPr/>
      </xdr:nvSpPr>
      <xdr:spPr>
        <a:xfrm>
          <a:off x="1968500" y="966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154140</xdr:rowOff>
    </xdr:from>
    <xdr:ext cx="534377" cy="259045"/>
    <xdr:sp macro="" textlink="">
      <xdr:nvSpPr>
        <xdr:cNvPr id="127" name="テキスト ボックス 126"/>
        <xdr:cNvSpPr txBox="1"/>
      </xdr:nvSpPr>
      <xdr:spPr>
        <a:xfrm>
          <a:off x="1752111" y="975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75815</xdr:rowOff>
    </xdr:from>
    <xdr:to>
      <xdr:col>1</xdr:col>
      <xdr:colOff>485775</xdr:colOff>
      <xdr:row>57</xdr:row>
      <xdr:rowOff>5965</xdr:rowOff>
    </xdr:to>
    <xdr:sp macro="" textlink="">
      <xdr:nvSpPr>
        <xdr:cNvPr id="128" name="フローチャート : 判断 127"/>
        <xdr:cNvSpPr/>
      </xdr:nvSpPr>
      <xdr:spPr>
        <a:xfrm>
          <a:off x="1079500" y="967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22492</xdr:rowOff>
    </xdr:from>
    <xdr:ext cx="534377" cy="259045"/>
    <xdr:sp macro="" textlink="">
      <xdr:nvSpPr>
        <xdr:cNvPr id="129" name="テキスト ボックス 128"/>
        <xdr:cNvSpPr txBox="1"/>
      </xdr:nvSpPr>
      <xdr:spPr>
        <a:xfrm>
          <a:off x="863111" y="94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9315</xdr:rowOff>
    </xdr:from>
    <xdr:to>
      <xdr:col>6</xdr:col>
      <xdr:colOff>561975</xdr:colOff>
      <xdr:row>57</xdr:row>
      <xdr:rowOff>110915</xdr:rowOff>
    </xdr:to>
    <xdr:sp macro="" textlink="">
      <xdr:nvSpPr>
        <xdr:cNvPr id="135" name="円/楕円 134"/>
        <xdr:cNvSpPr/>
      </xdr:nvSpPr>
      <xdr:spPr>
        <a:xfrm>
          <a:off x="4584700" y="97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95692</xdr:rowOff>
    </xdr:from>
    <xdr:ext cx="534377" cy="259045"/>
    <xdr:sp macro="" textlink="">
      <xdr:nvSpPr>
        <xdr:cNvPr id="136" name="総務費該当値テキスト"/>
        <xdr:cNvSpPr txBox="1"/>
      </xdr:nvSpPr>
      <xdr:spPr>
        <a:xfrm>
          <a:off x="4686300" y="96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126185</xdr:rowOff>
    </xdr:from>
    <xdr:to>
      <xdr:col>5</xdr:col>
      <xdr:colOff>409575</xdr:colOff>
      <xdr:row>57</xdr:row>
      <xdr:rowOff>56335</xdr:rowOff>
    </xdr:to>
    <xdr:sp macro="" textlink="">
      <xdr:nvSpPr>
        <xdr:cNvPr id="137" name="円/楕円 136"/>
        <xdr:cNvSpPr/>
      </xdr:nvSpPr>
      <xdr:spPr>
        <a:xfrm>
          <a:off x="3746500" y="97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47462</xdr:rowOff>
    </xdr:from>
    <xdr:ext cx="534377" cy="259045"/>
    <xdr:sp macro="" textlink="">
      <xdr:nvSpPr>
        <xdr:cNvPr id="138" name="テキスト ボックス 137"/>
        <xdr:cNvSpPr txBox="1"/>
      </xdr:nvSpPr>
      <xdr:spPr>
        <a:xfrm>
          <a:off x="3530111" y="98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76341</xdr:rowOff>
    </xdr:from>
    <xdr:to>
      <xdr:col>4</xdr:col>
      <xdr:colOff>206375</xdr:colOff>
      <xdr:row>57</xdr:row>
      <xdr:rowOff>6491</xdr:rowOff>
    </xdr:to>
    <xdr:sp macro="" textlink="">
      <xdr:nvSpPr>
        <xdr:cNvPr id="139" name="円/楕円 138"/>
        <xdr:cNvSpPr/>
      </xdr:nvSpPr>
      <xdr:spPr>
        <a:xfrm>
          <a:off x="2857500" y="96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169068</xdr:rowOff>
    </xdr:from>
    <xdr:ext cx="534377" cy="259045"/>
    <xdr:sp macro="" textlink="">
      <xdr:nvSpPr>
        <xdr:cNvPr id="140" name="テキスト ボックス 139"/>
        <xdr:cNvSpPr txBox="1"/>
      </xdr:nvSpPr>
      <xdr:spPr>
        <a:xfrm>
          <a:off x="2641111" y="97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55108</xdr:rowOff>
    </xdr:from>
    <xdr:to>
      <xdr:col>3</xdr:col>
      <xdr:colOff>3175</xdr:colOff>
      <xdr:row>56</xdr:row>
      <xdr:rowOff>156708</xdr:rowOff>
    </xdr:to>
    <xdr:sp macro="" textlink="">
      <xdr:nvSpPr>
        <xdr:cNvPr id="141" name="円/楕円 140"/>
        <xdr:cNvSpPr/>
      </xdr:nvSpPr>
      <xdr:spPr>
        <a:xfrm>
          <a:off x="1968500" y="96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1785</xdr:rowOff>
    </xdr:from>
    <xdr:ext cx="534377" cy="259045"/>
    <xdr:sp macro="" textlink="">
      <xdr:nvSpPr>
        <xdr:cNvPr id="142" name="テキスト ボックス 141"/>
        <xdr:cNvSpPr txBox="1"/>
      </xdr:nvSpPr>
      <xdr:spPr>
        <a:xfrm>
          <a:off x="1752111" y="943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142365</xdr:rowOff>
    </xdr:from>
    <xdr:to>
      <xdr:col>1</xdr:col>
      <xdr:colOff>485775</xdr:colOff>
      <xdr:row>57</xdr:row>
      <xdr:rowOff>72515</xdr:rowOff>
    </xdr:to>
    <xdr:sp macro="" textlink="">
      <xdr:nvSpPr>
        <xdr:cNvPr id="143" name="円/楕円 142"/>
        <xdr:cNvSpPr/>
      </xdr:nvSpPr>
      <xdr:spPr>
        <a:xfrm>
          <a:off x="1079500" y="9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63642</xdr:rowOff>
    </xdr:from>
    <xdr:ext cx="534377" cy="259045"/>
    <xdr:sp macro="" textlink="">
      <xdr:nvSpPr>
        <xdr:cNvPr id="144" name="テキスト ボックス 143"/>
        <xdr:cNvSpPr txBox="1"/>
      </xdr:nvSpPr>
      <xdr:spPr>
        <a:xfrm>
          <a:off x="863111" y="98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46847</xdr:rowOff>
    </xdr:from>
    <xdr:to>
      <xdr:col>6</xdr:col>
      <xdr:colOff>511175</xdr:colOff>
      <xdr:row>77</xdr:row>
      <xdr:rowOff>61308</xdr:rowOff>
    </xdr:to>
    <xdr:cxnSp macro="">
      <xdr:nvCxnSpPr>
        <xdr:cNvPr id="172" name="直線コネクタ 171"/>
        <xdr:cNvCxnSpPr/>
      </xdr:nvCxnSpPr>
      <xdr:spPr>
        <a:xfrm flipV="1">
          <a:off x="3797300" y="13248497"/>
          <a:ext cx="8382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61308</xdr:rowOff>
    </xdr:from>
    <xdr:to>
      <xdr:col>5</xdr:col>
      <xdr:colOff>358775</xdr:colOff>
      <xdr:row>77</xdr:row>
      <xdr:rowOff>90542</xdr:rowOff>
    </xdr:to>
    <xdr:cxnSp macro="">
      <xdr:nvCxnSpPr>
        <xdr:cNvPr id="175" name="直線コネクタ 174"/>
        <xdr:cNvCxnSpPr/>
      </xdr:nvCxnSpPr>
      <xdr:spPr>
        <a:xfrm flipV="1">
          <a:off x="2908300" y="13262958"/>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90542</xdr:rowOff>
    </xdr:from>
    <xdr:to>
      <xdr:col>4</xdr:col>
      <xdr:colOff>155575</xdr:colOff>
      <xdr:row>77</xdr:row>
      <xdr:rowOff>119222</xdr:rowOff>
    </xdr:to>
    <xdr:cxnSp macro="">
      <xdr:nvCxnSpPr>
        <xdr:cNvPr id="178" name="直線コネクタ 177"/>
        <xdr:cNvCxnSpPr/>
      </xdr:nvCxnSpPr>
      <xdr:spPr>
        <a:xfrm flipV="1">
          <a:off x="2019300" y="13292192"/>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162674</xdr:rowOff>
    </xdr:from>
    <xdr:to>
      <xdr:col>4</xdr:col>
      <xdr:colOff>206375</xdr:colOff>
      <xdr:row>76</xdr:row>
      <xdr:rowOff>92824</xdr:rowOff>
    </xdr:to>
    <xdr:sp macro="" textlink="">
      <xdr:nvSpPr>
        <xdr:cNvPr id="179" name="フローチャート : 判断 178"/>
        <xdr:cNvSpPr/>
      </xdr:nvSpPr>
      <xdr:spPr>
        <a:xfrm>
          <a:off x="2857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109351</xdr:rowOff>
    </xdr:from>
    <xdr:ext cx="599010" cy="259045"/>
    <xdr:sp macro="" textlink="">
      <xdr:nvSpPr>
        <xdr:cNvPr id="180" name="テキスト ボックス 179"/>
        <xdr:cNvSpPr txBox="1"/>
      </xdr:nvSpPr>
      <xdr:spPr>
        <a:xfrm>
          <a:off x="2608794" y="127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115171</xdr:rowOff>
    </xdr:from>
    <xdr:to>
      <xdr:col>2</xdr:col>
      <xdr:colOff>638175</xdr:colOff>
      <xdr:row>77</xdr:row>
      <xdr:rowOff>119222</xdr:rowOff>
    </xdr:to>
    <xdr:cxnSp macro="">
      <xdr:nvCxnSpPr>
        <xdr:cNvPr id="181" name="直線コネクタ 180"/>
        <xdr:cNvCxnSpPr/>
      </xdr:nvCxnSpPr>
      <xdr:spPr>
        <a:xfrm>
          <a:off x="1130300" y="13316821"/>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23786</xdr:rowOff>
    </xdr:from>
    <xdr:to>
      <xdr:col>3</xdr:col>
      <xdr:colOff>3175</xdr:colOff>
      <xdr:row>76</xdr:row>
      <xdr:rowOff>125386</xdr:rowOff>
    </xdr:to>
    <xdr:sp macro="" textlink="">
      <xdr:nvSpPr>
        <xdr:cNvPr id="182" name="フローチャート : 判断 181"/>
        <xdr:cNvSpPr/>
      </xdr:nvSpPr>
      <xdr:spPr>
        <a:xfrm>
          <a:off x="1968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141912</xdr:rowOff>
    </xdr:from>
    <xdr:ext cx="599010" cy="259045"/>
    <xdr:sp macro="" textlink="">
      <xdr:nvSpPr>
        <xdr:cNvPr id="183" name="テキスト ボックス 182"/>
        <xdr:cNvSpPr txBox="1"/>
      </xdr:nvSpPr>
      <xdr:spPr>
        <a:xfrm>
          <a:off x="1719794" y="12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44323</xdr:rowOff>
    </xdr:from>
    <xdr:to>
      <xdr:col>1</xdr:col>
      <xdr:colOff>485775</xdr:colOff>
      <xdr:row>76</xdr:row>
      <xdr:rowOff>145923</xdr:rowOff>
    </xdr:to>
    <xdr:sp macro="" textlink="">
      <xdr:nvSpPr>
        <xdr:cNvPr id="184" name="フローチャート : 判断 183"/>
        <xdr:cNvSpPr/>
      </xdr:nvSpPr>
      <xdr:spPr>
        <a:xfrm>
          <a:off x="1079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162450</xdr:rowOff>
    </xdr:from>
    <xdr:ext cx="599010" cy="259045"/>
    <xdr:sp macro="" textlink="">
      <xdr:nvSpPr>
        <xdr:cNvPr id="185" name="テキスト ボックス 184"/>
        <xdr:cNvSpPr txBox="1"/>
      </xdr:nvSpPr>
      <xdr:spPr>
        <a:xfrm>
          <a:off x="830794" y="1284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167497</xdr:rowOff>
    </xdr:from>
    <xdr:to>
      <xdr:col>6</xdr:col>
      <xdr:colOff>561975</xdr:colOff>
      <xdr:row>77</xdr:row>
      <xdr:rowOff>97647</xdr:rowOff>
    </xdr:to>
    <xdr:sp macro="" textlink="">
      <xdr:nvSpPr>
        <xdr:cNvPr id="191" name="円/楕円 190"/>
        <xdr:cNvSpPr/>
      </xdr:nvSpPr>
      <xdr:spPr>
        <a:xfrm>
          <a:off x="4584700" y="131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82424</xdr:rowOff>
    </xdr:from>
    <xdr:ext cx="599010" cy="259045"/>
    <xdr:sp macro="" textlink="">
      <xdr:nvSpPr>
        <xdr:cNvPr id="192" name="民生費該当値テキスト"/>
        <xdr:cNvSpPr txBox="1"/>
      </xdr:nvSpPr>
      <xdr:spPr>
        <a:xfrm>
          <a:off x="4686300" y="1311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10508</xdr:rowOff>
    </xdr:from>
    <xdr:to>
      <xdr:col>5</xdr:col>
      <xdr:colOff>409575</xdr:colOff>
      <xdr:row>77</xdr:row>
      <xdr:rowOff>112108</xdr:rowOff>
    </xdr:to>
    <xdr:sp macro="" textlink="">
      <xdr:nvSpPr>
        <xdr:cNvPr id="193" name="円/楕円 192"/>
        <xdr:cNvSpPr/>
      </xdr:nvSpPr>
      <xdr:spPr>
        <a:xfrm>
          <a:off x="3746500" y="132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103235</xdr:rowOff>
    </xdr:from>
    <xdr:ext cx="599010" cy="259045"/>
    <xdr:sp macro="" textlink="">
      <xdr:nvSpPr>
        <xdr:cNvPr id="194" name="テキスト ボックス 193"/>
        <xdr:cNvSpPr txBox="1"/>
      </xdr:nvSpPr>
      <xdr:spPr>
        <a:xfrm>
          <a:off x="3497794" y="1330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39742</xdr:rowOff>
    </xdr:from>
    <xdr:to>
      <xdr:col>4</xdr:col>
      <xdr:colOff>206375</xdr:colOff>
      <xdr:row>77</xdr:row>
      <xdr:rowOff>141342</xdr:rowOff>
    </xdr:to>
    <xdr:sp macro="" textlink="">
      <xdr:nvSpPr>
        <xdr:cNvPr id="195" name="円/楕円 194"/>
        <xdr:cNvSpPr/>
      </xdr:nvSpPr>
      <xdr:spPr>
        <a:xfrm>
          <a:off x="2857500" y="132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132469</xdr:rowOff>
    </xdr:from>
    <xdr:ext cx="599010" cy="259045"/>
    <xdr:sp macro="" textlink="">
      <xdr:nvSpPr>
        <xdr:cNvPr id="196" name="テキスト ボックス 195"/>
        <xdr:cNvSpPr txBox="1"/>
      </xdr:nvSpPr>
      <xdr:spPr>
        <a:xfrm>
          <a:off x="2608794" y="1333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68422</xdr:rowOff>
    </xdr:from>
    <xdr:to>
      <xdr:col>3</xdr:col>
      <xdr:colOff>3175</xdr:colOff>
      <xdr:row>77</xdr:row>
      <xdr:rowOff>170022</xdr:rowOff>
    </xdr:to>
    <xdr:sp macro="" textlink="">
      <xdr:nvSpPr>
        <xdr:cNvPr id="197" name="円/楕円 196"/>
        <xdr:cNvSpPr/>
      </xdr:nvSpPr>
      <xdr:spPr>
        <a:xfrm>
          <a:off x="1968500" y="132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161149</xdr:rowOff>
    </xdr:from>
    <xdr:ext cx="599010" cy="259045"/>
    <xdr:sp macro="" textlink="">
      <xdr:nvSpPr>
        <xdr:cNvPr id="198" name="テキスト ボックス 197"/>
        <xdr:cNvSpPr txBox="1"/>
      </xdr:nvSpPr>
      <xdr:spPr>
        <a:xfrm>
          <a:off x="1719794" y="1336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64371</xdr:rowOff>
    </xdr:from>
    <xdr:to>
      <xdr:col>1</xdr:col>
      <xdr:colOff>485775</xdr:colOff>
      <xdr:row>77</xdr:row>
      <xdr:rowOff>165971</xdr:rowOff>
    </xdr:to>
    <xdr:sp macro="" textlink="">
      <xdr:nvSpPr>
        <xdr:cNvPr id="199" name="円/楕円 198"/>
        <xdr:cNvSpPr/>
      </xdr:nvSpPr>
      <xdr:spPr>
        <a:xfrm>
          <a:off x="1079500" y="132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157098</xdr:rowOff>
    </xdr:from>
    <xdr:ext cx="599010" cy="259045"/>
    <xdr:sp macro="" textlink="">
      <xdr:nvSpPr>
        <xdr:cNvPr id="200" name="テキスト ボックス 199"/>
        <xdr:cNvSpPr txBox="1"/>
      </xdr:nvSpPr>
      <xdr:spPr>
        <a:xfrm>
          <a:off x="830794" y="133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115224</xdr:rowOff>
    </xdr:from>
    <xdr:to>
      <xdr:col>6</xdr:col>
      <xdr:colOff>511175</xdr:colOff>
      <xdr:row>97</xdr:row>
      <xdr:rowOff>39261</xdr:rowOff>
    </xdr:to>
    <xdr:cxnSp macro="">
      <xdr:nvCxnSpPr>
        <xdr:cNvPr id="229" name="直線コネクタ 228"/>
        <xdr:cNvCxnSpPr/>
      </xdr:nvCxnSpPr>
      <xdr:spPr>
        <a:xfrm flipV="1">
          <a:off x="3797300" y="16574424"/>
          <a:ext cx="838200" cy="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39261</xdr:rowOff>
    </xdr:from>
    <xdr:to>
      <xdr:col>5</xdr:col>
      <xdr:colOff>358775</xdr:colOff>
      <xdr:row>97</xdr:row>
      <xdr:rowOff>50705</xdr:rowOff>
    </xdr:to>
    <xdr:cxnSp macro="">
      <xdr:nvCxnSpPr>
        <xdr:cNvPr id="232" name="直線コネクタ 231"/>
        <xdr:cNvCxnSpPr/>
      </xdr:nvCxnSpPr>
      <xdr:spPr>
        <a:xfrm flipV="1">
          <a:off x="2908300" y="16669911"/>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152288</xdr:rowOff>
    </xdr:from>
    <xdr:to>
      <xdr:col>4</xdr:col>
      <xdr:colOff>155575</xdr:colOff>
      <xdr:row>97</xdr:row>
      <xdr:rowOff>50705</xdr:rowOff>
    </xdr:to>
    <xdr:cxnSp macro="">
      <xdr:nvCxnSpPr>
        <xdr:cNvPr id="235" name="直線コネクタ 234"/>
        <xdr:cNvCxnSpPr/>
      </xdr:nvCxnSpPr>
      <xdr:spPr>
        <a:xfrm>
          <a:off x="2019300" y="16611488"/>
          <a:ext cx="889000" cy="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127755</xdr:rowOff>
    </xdr:from>
    <xdr:to>
      <xdr:col>4</xdr:col>
      <xdr:colOff>206375</xdr:colOff>
      <xdr:row>97</xdr:row>
      <xdr:rowOff>57905</xdr:rowOff>
    </xdr:to>
    <xdr:sp macro="" textlink="">
      <xdr:nvSpPr>
        <xdr:cNvPr id="236" name="フローチャート : 判断 235"/>
        <xdr:cNvSpPr/>
      </xdr:nvSpPr>
      <xdr:spPr>
        <a:xfrm>
          <a:off x="2857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74432</xdr:rowOff>
    </xdr:from>
    <xdr:ext cx="534377" cy="259045"/>
    <xdr:sp macro="" textlink="">
      <xdr:nvSpPr>
        <xdr:cNvPr id="237" name="テキスト ボックス 236"/>
        <xdr:cNvSpPr txBox="1"/>
      </xdr:nvSpPr>
      <xdr:spPr>
        <a:xfrm>
          <a:off x="2641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152288</xdr:rowOff>
    </xdr:from>
    <xdr:to>
      <xdr:col>2</xdr:col>
      <xdr:colOff>638175</xdr:colOff>
      <xdr:row>97</xdr:row>
      <xdr:rowOff>119469</xdr:rowOff>
    </xdr:to>
    <xdr:cxnSp macro="">
      <xdr:nvCxnSpPr>
        <xdr:cNvPr id="238" name="直線コネクタ 237"/>
        <xdr:cNvCxnSpPr/>
      </xdr:nvCxnSpPr>
      <xdr:spPr>
        <a:xfrm flipV="1">
          <a:off x="1130300" y="16611488"/>
          <a:ext cx="889000" cy="13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117208</xdr:rowOff>
    </xdr:from>
    <xdr:to>
      <xdr:col>3</xdr:col>
      <xdr:colOff>3175</xdr:colOff>
      <xdr:row>97</xdr:row>
      <xdr:rowOff>47358</xdr:rowOff>
    </xdr:to>
    <xdr:sp macro="" textlink="">
      <xdr:nvSpPr>
        <xdr:cNvPr id="239" name="フローチャート : 判断 238"/>
        <xdr:cNvSpPr/>
      </xdr:nvSpPr>
      <xdr:spPr>
        <a:xfrm>
          <a:off x="1968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38485</xdr:rowOff>
    </xdr:from>
    <xdr:ext cx="534377" cy="259045"/>
    <xdr:sp macro="" textlink="">
      <xdr:nvSpPr>
        <xdr:cNvPr id="240" name="テキスト ボックス 239"/>
        <xdr:cNvSpPr txBox="1"/>
      </xdr:nvSpPr>
      <xdr:spPr>
        <a:xfrm>
          <a:off x="1752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144571</xdr:rowOff>
    </xdr:from>
    <xdr:to>
      <xdr:col>1</xdr:col>
      <xdr:colOff>485775</xdr:colOff>
      <xdr:row>97</xdr:row>
      <xdr:rowOff>74721</xdr:rowOff>
    </xdr:to>
    <xdr:sp macro="" textlink="">
      <xdr:nvSpPr>
        <xdr:cNvPr id="241" name="フローチャート : 判断 240"/>
        <xdr:cNvSpPr/>
      </xdr:nvSpPr>
      <xdr:spPr>
        <a:xfrm>
          <a:off x="1079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91248</xdr:rowOff>
    </xdr:from>
    <xdr:ext cx="534377" cy="259045"/>
    <xdr:sp macro="" textlink="">
      <xdr:nvSpPr>
        <xdr:cNvPr id="242" name="テキスト ボックス 241"/>
        <xdr:cNvSpPr txBox="1"/>
      </xdr:nvSpPr>
      <xdr:spPr>
        <a:xfrm>
          <a:off x="863111" y="16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64424</xdr:rowOff>
    </xdr:from>
    <xdr:to>
      <xdr:col>6</xdr:col>
      <xdr:colOff>561975</xdr:colOff>
      <xdr:row>96</xdr:row>
      <xdr:rowOff>166024</xdr:rowOff>
    </xdr:to>
    <xdr:sp macro="" textlink="">
      <xdr:nvSpPr>
        <xdr:cNvPr id="248" name="円/楕円 247"/>
        <xdr:cNvSpPr/>
      </xdr:nvSpPr>
      <xdr:spPr>
        <a:xfrm>
          <a:off x="4584700" y="1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87301</xdr:rowOff>
    </xdr:from>
    <xdr:ext cx="534377" cy="259045"/>
    <xdr:sp macro="" textlink="">
      <xdr:nvSpPr>
        <xdr:cNvPr id="249" name="衛生費該当値テキスト"/>
        <xdr:cNvSpPr txBox="1"/>
      </xdr:nvSpPr>
      <xdr:spPr>
        <a:xfrm>
          <a:off x="4686300" y="163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159911</xdr:rowOff>
    </xdr:from>
    <xdr:to>
      <xdr:col>5</xdr:col>
      <xdr:colOff>409575</xdr:colOff>
      <xdr:row>97</xdr:row>
      <xdr:rowOff>90061</xdr:rowOff>
    </xdr:to>
    <xdr:sp macro="" textlink="">
      <xdr:nvSpPr>
        <xdr:cNvPr id="250" name="円/楕円 249"/>
        <xdr:cNvSpPr/>
      </xdr:nvSpPr>
      <xdr:spPr>
        <a:xfrm>
          <a:off x="3746500" y="166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81188</xdr:rowOff>
    </xdr:from>
    <xdr:ext cx="534377" cy="259045"/>
    <xdr:sp macro="" textlink="">
      <xdr:nvSpPr>
        <xdr:cNvPr id="251" name="テキスト ボックス 250"/>
        <xdr:cNvSpPr txBox="1"/>
      </xdr:nvSpPr>
      <xdr:spPr>
        <a:xfrm>
          <a:off x="3530111" y="16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171355</xdr:rowOff>
    </xdr:from>
    <xdr:to>
      <xdr:col>4</xdr:col>
      <xdr:colOff>206375</xdr:colOff>
      <xdr:row>97</xdr:row>
      <xdr:rowOff>101505</xdr:rowOff>
    </xdr:to>
    <xdr:sp macro="" textlink="">
      <xdr:nvSpPr>
        <xdr:cNvPr id="252" name="円/楕円 251"/>
        <xdr:cNvSpPr/>
      </xdr:nvSpPr>
      <xdr:spPr>
        <a:xfrm>
          <a:off x="2857500" y="166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92632</xdr:rowOff>
    </xdr:from>
    <xdr:ext cx="534377" cy="259045"/>
    <xdr:sp macro="" textlink="">
      <xdr:nvSpPr>
        <xdr:cNvPr id="253" name="テキスト ボックス 252"/>
        <xdr:cNvSpPr txBox="1"/>
      </xdr:nvSpPr>
      <xdr:spPr>
        <a:xfrm>
          <a:off x="2641111" y="167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101488</xdr:rowOff>
    </xdr:from>
    <xdr:to>
      <xdr:col>3</xdr:col>
      <xdr:colOff>3175</xdr:colOff>
      <xdr:row>97</xdr:row>
      <xdr:rowOff>31638</xdr:rowOff>
    </xdr:to>
    <xdr:sp macro="" textlink="">
      <xdr:nvSpPr>
        <xdr:cNvPr id="254" name="円/楕円 253"/>
        <xdr:cNvSpPr/>
      </xdr:nvSpPr>
      <xdr:spPr>
        <a:xfrm>
          <a:off x="1968500" y="1656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48165</xdr:rowOff>
    </xdr:from>
    <xdr:ext cx="534377" cy="259045"/>
    <xdr:sp macro="" textlink="">
      <xdr:nvSpPr>
        <xdr:cNvPr id="255" name="テキスト ボックス 254"/>
        <xdr:cNvSpPr txBox="1"/>
      </xdr:nvSpPr>
      <xdr:spPr>
        <a:xfrm>
          <a:off x="1752111" y="1633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68669</xdr:rowOff>
    </xdr:from>
    <xdr:to>
      <xdr:col>1</xdr:col>
      <xdr:colOff>485775</xdr:colOff>
      <xdr:row>97</xdr:row>
      <xdr:rowOff>170269</xdr:rowOff>
    </xdr:to>
    <xdr:sp macro="" textlink="">
      <xdr:nvSpPr>
        <xdr:cNvPr id="256" name="円/楕円 255"/>
        <xdr:cNvSpPr/>
      </xdr:nvSpPr>
      <xdr:spPr>
        <a:xfrm>
          <a:off x="1079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161396</xdr:rowOff>
    </xdr:from>
    <xdr:ext cx="534377" cy="259045"/>
    <xdr:sp macro="" textlink="">
      <xdr:nvSpPr>
        <xdr:cNvPr id="257" name="テキスト ボックス 256"/>
        <xdr:cNvSpPr txBox="1"/>
      </xdr:nvSpPr>
      <xdr:spPr>
        <a:xfrm>
          <a:off x="863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133528</xdr:rowOff>
    </xdr:from>
    <xdr:to>
      <xdr:col>15</xdr:col>
      <xdr:colOff>180975</xdr:colOff>
      <xdr:row>38</xdr:row>
      <xdr:rowOff>133756</xdr:rowOff>
    </xdr:to>
    <xdr:cxnSp macro="">
      <xdr:nvCxnSpPr>
        <xdr:cNvPr id="284" name="直線コネクタ 283"/>
        <xdr:cNvCxnSpPr/>
      </xdr:nvCxnSpPr>
      <xdr:spPr>
        <a:xfrm>
          <a:off x="9639300" y="66486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133528</xdr:rowOff>
    </xdr:from>
    <xdr:to>
      <xdr:col>14</xdr:col>
      <xdr:colOff>28575</xdr:colOff>
      <xdr:row>38</xdr:row>
      <xdr:rowOff>139700</xdr:rowOff>
    </xdr:to>
    <xdr:cxnSp macro="">
      <xdr:nvCxnSpPr>
        <xdr:cNvPr id="287" name="直線コネクタ 286"/>
        <xdr:cNvCxnSpPr/>
      </xdr:nvCxnSpPr>
      <xdr:spPr>
        <a:xfrm flipV="1">
          <a:off x="8750300" y="66486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135128</xdr:rowOff>
    </xdr:from>
    <xdr:to>
      <xdr:col>12</xdr:col>
      <xdr:colOff>511175</xdr:colOff>
      <xdr:row>38</xdr:row>
      <xdr:rowOff>139700</xdr:rowOff>
    </xdr:to>
    <xdr:cxnSp macro="">
      <xdr:nvCxnSpPr>
        <xdr:cNvPr id="290" name="直線コネクタ 289"/>
        <xdr:cNvCxnSpPr/>
      </xdr:nvCxnSpPr>
      <xdr:spPr>
        <a:xfrm>
          <a:off x="7861300" y="647877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170281</xdr:rowOff>
    </xdr:from>
    <xdr:to>
      <xdr:col>12</xdr:col>
      <xdr:colOff>561975</xdr:colOff>
      <xdr:row>37</xdr:row>
      <xdr:rowOff>100431</xdr:rowOff>
    </xdr:to>
    <xdr:sp macro="" textlink="">
      <xdr:nvSpPr>
        <xdr:cNvPr id="291" name="フローチャート : 判断 290"/>
        <xdr:cNvSpPr/>
      </xdr:nvSpPr>
      <xdr:spPr>
        <a:xfrm>
          <a:off x="8699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116958</xdr:rowOff>
    </xdr:from>
    <xdr:ext cx="469744" cy="259045"/>
    <xdr:sp macro="" textlink="">
      <xdr:nvSpPr>
        <xdr:cNvPr id="292" name="テキスト ボックス 291"/>
        <xdr:cNvSpPr txBox="1"/>
      </xdr:nvSpPr>
      <xdr:spPr>
        <a:xfrm>
          <a:off x="8515427"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94209</xdr:rowOff>
    </xdr:from>
    <xdr:to>
      <xdr:col>11</xdr:col>
      <xdr:colOff>307975</xdr:colOff>
      <xdr:row>37</xdr:row>
      <xdr:rowOff>135128</xdr:rowOff>
    </xdr:to>
    <xdr:cxnSp macro="">
      <xdr:nvCxnSpPr>
        <xdr:cNvPr id="293" name="直線コネクタ 292"/>
        <xdr:cNvCxnSpPr/>
      </xdr:nvCxnSpPr>
      <xdr:spPr>
        <a:xfrm>
          <a:off x="6972300" y="6437859"/>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3404</xdr:rowOff>
    </xdr:from>
    <xdr:to>
      <xdr:col>11</xdr:col>
      <xdr:colOff>358775</xdr:colOff>
      <xdr:row>36</xdr:row>
      <xdr:rowOff>105004</xdr:rowOff>
    </xdr:to>
    <xdr:sp macro="" textlink="">
      <xdr:nvSpPr>
        <xdr:cNvPr id="294" name="フローチャート : 判断 293"/>
        <xdr:cNvSpPr/>
      </xdr:nvSpPr>
      <xdr:spPr>
        <a:xfrm>
          <a:off x="7810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121531</xdr:rowOff>
    </xdr:from>
    <xdr:ext cx="469744" cy="259045"/>
    <xdr:sp macro="" textlink="">
      <xdr:nvSpPr>
        <xdr:cNvPr id="295" name="テキスト ボックス 294"/>
        <xdr:cNvSpPr txBox="1"/>
      </xdr:nvSpPr>
      <xdr:spPr>
        <a:xfrm>
          <a:off x="7626427"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93929</xdr:rowOff>
    </xdr:from>
    <xdr:to>
      <xdr:col>10</xdr:col>
      <xdr:colOff>155575</xdr:colOff>
      <xdr:row>36</xdr:row>
      <xdr:rowOff>24079</xdr:rowOff>
    </xdr:to>
    <xdr:sp macro="" textlink="">
      <xdr:nvSpPr>
        <xdr:cNvPr id="296" name="フローチャート : 判断 295"/>
        <xdr:cNvSpPr/>
      </xdr:nvSpPr>
      <xdr:spPr>
        <a:xfrm>
          <a:off x="6921500" y="60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40606</xdr:rowOff>
    </xdr:from>
    <xdr:ext cx="469744" cy="259045"/>
    <xdr:sp macro="" textlink="">
      <xdr:nvSpPr>
        <xdr:cNvPr id="297" name="テキスト ボックス 296"/>
        <xdr:cNvSpPr txBox="1"/>
      </xdr:nvSpPr>
      <xdr:spPr>
        <a:xfrm>
          <a:off x="6737427" y="586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82956</xdr:rowOff>
    </xdr:from>
    <xdr:to>
      <xdr:col>15</xdr:col>
      <xdr:colOff>231775</xdr:colOff>
      <xdr:row>39</xdr:row>
      <xdr:rowOff>13106</xdr:rowOff>
    </xdr:to>
    <xdr:sp macro="" textlink="">
      <xdr:nvSpPr>
        <xdr:cNvPr id="303" name="円/楕円 302"/>
        <xdr:cNvSpPr/>
      </xdr:nvSpPr>
      <xdr:spPr>
        <a:xfrm>
          <a:off x="104267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169333</xdr:rowOff>
    </xdr:from>
    <xdr:ext cx="313932" cy="259045"/>
    <xdr:sp macro="" textlink="">
      <xdr:nvSpPr>
        <xdr:cNvPr id="304" name="労働費該当値テキスト"/>
        <xdr:cNvSpPr txBox="1"/>
      </xdr:nvSpPr>
      <xdr:spPr>
        <a:xfrm>
          <a:off x="10528300" y="6512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82728</xdr:rowOff>
    </xdr:from>
    <xdr:to>
      <xdr:col>14</xdr:col>
      <xdr:colOff>79375</xdr:colOff>
      <xdr:row>39</xdr:row>
      <xdr:rowOff>12878</xdr:rowOff>
    </xdr:to>
    <xdr:sp macro="" textlink="">
      <xdr:nvSpPr>
        <xdr:cNvPr id="305" name="円/楕円 304"/>
        <xdr:cNvSpPr/>
      </xdr:nvSpPr>
      <xdr:spPr>
        <a:xfrm>
          <a:off x="9588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4005</xdr:rowOff>
    </xdr:from>
    <xdr:ext cx="313932" cy="259045"/>
    <xdr:sp macro="" textlink="">
      <xdr:nvSpPr>
        <xdr:cNvPr id="306" name="テキスト ボックス 305"/>
        <xdr:cNvSpPr txBox="1"/>
      </xdr:nvSpPr>
      <xdr:spPr>
        <a:xfrm>
          <a:off x="9482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7" name="円/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8" name="テキスト ボックス 307"/>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84328</xdr:rowOff>
    </xdr:from>
    <xdr:to>
      <xdr:col>11</xdr:col>
      <xdr:colOff>358775</xdr:colOff>
      <xdr:row>38</xdr:row>
      <xdr:rowOff>14478</xdr:rowOff>
    </xdr:to>
    <xdr:sp macro="" textlink="">
      <xdr:nvSpPr>
        <xdr:cNvPr id="309" name="円/楕円 308"/>
        <xdr:cNvSpPr/>
      </xdr:nvSpPr>
      <xdr:spPr>
        <a:xfrm>
          <a:off x="7810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5605</xdr:rowOff>
    </xdr:from>
    <xdr:ext cx="378565" cy="259045"/>
    <xdr:sp macro="" textlink="">
      <xdr:nvSpPr>
        <xdr:cNvPr id="310" name="テキスト ボックス 309"/>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43409</xdr:rowOff>
    </xdr:from>
    <xdr:to>
      <xdr:col>10</xdr:col>
      <xdr:colOff>155575</xdr:colOff>
      <xdr:row>37</xdr:row>
      <xdr:rowOff>145009</xdr:rowOff>
    </xdr:to>
    <xdr:sp macro="" textlink="">
      <xdr:nvSpPr>
        <xdr:cNvPr id="311" name="円/楕円 310"/>
        <xdr:cNvSpPr/>
      </xdr:nvSpPr>
      <xdr:spPr>
        <a:xfrm>
          <a:off x="69215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136136</xdr:rowOff>
    </xdr:from>
    <xdr:ext cx="378565" cy="259045"/>
    <xdr:sp macro="" textlink="">
      <xdr:nvSpPr>
        <xdr:cNvPr id="312" name="テキスト ボックス 311"/>
        <xdr:cNvSpPr txBox="1"/>
      </xdr:nvSpPr>
      <xdr:spPr>
        <a:xfrm>
          <a:off x="6783017" y="647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141660</xdr:rowOff>
    </xdr:from>
    <xdr:to>
      <xdr:col>15</xdr:col>
      <xdr:colOff>180975</xdr:colOff>
      <xdr:row>58</xdr:row>
      <xdr:rowOff>142101</xdr:rowOff>
    </xdr:to>
    <xdr:cxnSp macro="">
      <xdr:nvCxnSpPr>
        <xdr:cNvPr id="343" name="直線コネクタ 342"/>
        <xdr:cNvCxnSpPr/>
      </xdr:nvCxnSpPr>
      <xdr:spPr>
        <a:xfrm flipV="1">
          <a:off x="9639300" y="10085760"/>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142101</xdr:rowOff>
    </xdr:from>
    <xdr:to>
      <xdr:col>14</xdr:col>
      <xdr:colOff>28575</xdr:colOff>
      <xdr:row>58</xdr:row>
      <xdr:rowOff>170692</xdr:rowOff>
    </xdr:to>
    <xdr:cxnSp macro="">
      <xdr:nvCxnSpPr>
        <xdr:cNvPr id="346" name="直線コネクタ 345"/>
        <xdr:cNvCxnSpPr/>
      </xdr:nvCxnSpPr>
      <xdr:spPr>
        <a:xfrm flipV="1">
          <a:off x="8750300" y="10086201"/>
          <a:ext cx="889000" cy="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146983</xdr:rowOff>
    </xdr:from>
    <xdr:to>
      <xdr:col>12</xdr:col>
      <xdr:colOff>511175</xdr:colOff>
      <xdr:row>58</xdr:row>
      <xdr:rowOff>170692</xdr:rowOff>
    </xdr:to>
    <xdr:cxnSp macro="">
      <xdr:nvCxnSpPr>
        <xdr:cNvPr id="349" name="直線コネクタ 348"/>
        <xdr:cNvCxnSpPr/>
      </xdr:nvCxnSpPr>
      <xdr:spPr>
        <a:xfrm>
          <a:off x="7861300" y="10091083"/>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138702</xdr:rowOff>
    </xdr:from>
    <xdr:to>
      <xdr:col>12</xdr:col>
      <xdr:colOff>561975</xdr:colOff>
      <xdr:row>58</xdr:row>
      <xdr:rowOff>68852</xdr:rowOff>
    </xdr:to>
    <xdr:sp macro="" textlink="">
      <xdr:nvSpPr>
        <xdr:cNvPr id="350" name="フローチャート : 判断 349"/>
        <xdr:cNvSpPr/>
      </xdr:nvSpPr>
      <xdr:spPr>
        <a:xfrm>
          <a:off x="8699500" y="99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85379</xdr:rowOff>
    </xdr:from>
    <xdr:ext cx="534377" cy="259045"/>
    <xdr:sp macro="" textlink="">
      <xdr:nvSpPr>
        <xdr:cNvPr id="351" name="テキスト ボックス 350"/>
        <xdr:cNvSpPr txBox="1"/>
      </xdr:nvSpPr>
      <xdr:spPr>
        <a:xfrm>
          <a:off x="8483111" y="96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146983</xdr:rowOff>
    </xdr:from>
    <xdr:to>
      <xdr:col>11</xdr:col>
      <xdr:colOff>307975</xdr:colOff>
      <xdr:row>59</xdr:row>
      <xdr:rowOff>24747</xdr:rowOff>
    </xdr:to>
    <xdr:cxnSp macro="">
      <xdr:nvCxnSpPr>
        <xdr:cNvPr id="352" name="直線コネクタ 351"/>
        <xdr:cNvCxnSpPr/>
      </xdr:nvCxnSpPr>
      <xdr:spPr>
        <a:xfrm flipV="1">
          <a:off x="6972300" y="10091083"/>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159505</xdr:rowOff>
    </xdr:from>
    <xdr:to>
      <xdr:col>11</xdr:col>
      <xdr:colOff>358775</xdr:colOff>
      <xdr:row>58</xdr:row>
      <xdr:rowOff>89655</xdr:rowOff>
    </xdr:to>
    <xdr:sp macro="" textlink="">
      <xdr:nvSpPr>
        <xdr:cNvPr id="353" name="フローチャート : 判断 352"/>
        <xdr:cNvSpPr/>
      </xdr:nvSpPr>
      <xdr:spPr>
        <a:xfrm>
          <a:off x="7810500" y="99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106182</xdr:rowOff>
    </xdr:from>
    <xdr:ext cx="534377" cy="259045"/>
    <xdr:sp macro="" textlink="">
      <xdr:nvSpPr>
        <xdr:cNvPr id="354" name="テキスト ボックス 353"/>
        <xdr:cNvSpPr txBox="1"/>
      </xdr:nvSpPr>
      <xdr:spPr>
        <a:xfrm>
          <a:off x="7594111" y="97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123059</xdr:rowOff>
    </xdr:from>
    <xdr:to>
      <xdr:col>10</xdr:col>
      <xdr:colOff>155575</xdr:colOff>
      <xdr:row>58</xdr:row>
      <xdr:rowOff>53209</xdr:rowOff>
    </xdr:to>
    <xdr:sp macro="" textlink="">
      <xdr:nvSpPr>
        <xdr:cNvPr id="355" name="フローチャート : 判断 354"/>
        <xdr:cNvSpPr/>
      </xdr:nvSpPr>
      <xdr:spPr>
        <a:xfrm>
          <a:off x="6921500" y="989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69736</xdr:rowOff>
    </xdr:from>
    <xdr:ext cx="534377" cy="259045"/>
    <xdr:sp macro="" textlink="">
      <xdr:nvSpPr>
        <xdr:cNvPr id="356" name="テキスト ボックス 355"/>
        <xdr:cNvSpPr txBox="1"/>
      </xdr:nvSpPr>
      <xdr:spPr>
        <a:xfrm>
          <a:off x="6705111" y="96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90860</xdr:rowOff>
    </xdr:from>
    <xdr:to>
      <xdr:col>15</xdr:col>
      <xdr:colOff>231775</xdr:colOff>
      <xdr:row>59</xdr:row>
      <xdr:rowOff>21010</xdr:rowOff>
    </xdr:to>
    <xdr:sp macro="" textlink="">
      <xdr:nvSpPr>
        <xdr:cNvPr id="362" name="円/楕円 361"/>
        <xdr:cNvSpPr/>
      </xdr:nvSpPr>
      <xdr:spPr>
        <a:xfrm>
          <a:off x="10426700" y="100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5787</xdr:rowOff>
    </xdr:from>
    <xdr:ext cx="469744" cy="259045"/>
    <xdr:sp macro="" textlink="">
      <xdr:nvSpPr>
        <xdr:cNvPr id="363" name="農林水産業費該当値テキスト"/>
        <xdr:cNvSpPr txBox="1"/>
      </xdr:nvSpPr>
      <xdr:spPr>
        <a:xfrm>
          <a:off x="10528300" y="994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91301</xdr:rowOff>
    </xdr:from>
    <xdr:to>
      <xdr:col>14</xdr:col>
      <xdr:colOff>79375</xdr:colOff>
      <xdr:row>59</xdr:row>
      <xdr:rowOff>21451</xdr:rowOff>
    </xdr:to>
    <xdr:sp macro="" textlink="">
      <xdr:nvSpPr>
        <xdr:cNvPr id="364" name="円/楕円 363"/>
        <xdr:cNvSpPr/>
      </xdr:nvSpPr>
      <xdr:spPr>
        <a:xfrm>
          <a:off x="9588500" y="100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12578</xdr:rowOff>
    </xdr:from>
    <xdr:ext cx="469744" cy="259045"/>
    <xdr:sp macro="" textlink="">
      <xdr:nvSpPr>
        <xdr:cNvPr id="365" name="テキスト ボックス 364"/>
        <xdr:cNvSpPr txBox="1"/>
      </xdr:nvSpPr>
      <xdr:spPr>
        <a:xfrm>
          <a:off x="9404427" y="1012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119892</xdr:rowOff>
    </xdr:from>
    <xdr:to>
      <xdr:col>12</xdr:col>
      <xdr:colOff>561975</xdr:colOff>
      <xdr:row>59</xdr:row>
      <xdr:rowOff>50042</xdr:rowOff>
    </xdr:to>
    <xdr:sp macro="" textlink="">
      <xdr:nvSpPr>
        <xdr:cNvPr id="366" name="円/楕円 365"/>
        <xdr:cNvSpPr/>
      </xdr:nvSpPr>
      <xdr:spPr>
        <a:xfrm>
          <a:off x="8699500" y="100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41169</xdr:rowOff>
    </xdr:from>
    <xdr:ext cx="469744" cy="259045"/>
    <xdr:sp macro="" textlink="">
      <xdr:nvSpPr>
        <xdr:cNvPr id="367" name="テキスト ボックス 366"/>
        <xdr:cNvSpPr txBox="1"/>
      </xdr:nvSpPr>
      <xdr:spPr>
        <a:xfrm>
          <a:off x="8515427" y="1015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96183</xdr:rowOff>
    </xdr:from>
    <xdr:to>
      <xdr:col>11</xdr:col>
      <xdr:colOff>358775</xdr:colOff>
      <xdr:row>59</xdr:row>
      <xdr:rowOff>26333</xdr:rowOff>
    </xdr:to>
    <xdr:sp macro="" textlink="">
      <xdr:nvSpPr>
        <xdr:cNvPr id="368" name="円/楕円 367"/>
        <xdr:cNvSpPr/>
      </xdr:nvSpPr>
      <xdr:spPr>
        <a:xfrm>
          <a:off x="7810500" y="100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17460</xdr:rowOff>
    </xdr:from>
    <xdr:ext cx="469744" cy="259045"/>
    <xdr:sp macro="" textlink="">
      <xdr:nvSpPr>
        <xdr:cNvPr id="369" name="テキスト ボックス 368"/>
        <xdr:cNvSpPr txBox="1"/>
      </xdr:nvSpPr>
      <xdr:spPr>
        <a:xfrm>
          <a:off x="7626427" y="101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145397</xdr:rowOff>
    </xdr:from>
    <xdr:to>
      <xdr:col>10</xdr:col>
      <xdr:colOff>155575</xdr:colOff>
      <xdr:row>59</xdr:row>
      <xdr:rowOff>75547</xdr:rowOff>
    </xdr:to>
    <xdr:sp macro="" textlink="">
      <xdr:nvSpPr>
        <xdr:cNvPr id="370" name="円/楕円 369"/>
        <xdr:cNvSpPr/>
      </xdr:nvSpPr>
      <xdr:spPr>
        <a:xfrm>
          <a:off x="6921500" y="100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66674</xdr:rowOff>
    </xdr:from>
    <xdr:ext cx="469744" cy="259045"/>
    <xdr:sp macro="" textlink="">
      <xdr:nvSpPr>
        <xdr:cNvPr id="371" name="テキスト ボックス 370"/>
        <xdr:cNvSpPr txBox="1"/>
      </xdr:nvSpPr>
      <xdr:spPr>
        <a:xfrm>
          <a:off x="6737427" y="101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28437</xdr:rowOff>
    </xdr:from>
    <xdr:to>
      <xdr:col>15</xdr:col>
      <xdr:colOff>180975</xdr:colOff>
      <xdr:row>76</xdr:row>
      <xdr:rowOff>20501</xdr:rowOff>
    </xdr:to>
    <xdr:cxnSp macro="">
      <xdr:nvCxnSpPr>
        <xdr:cNvPr id="402" name="直線コネクタ 401"/>
        <xdr:cNvCxnSpPr/>
      </xdr:nvCxnSpPr>
      <xdr:spPr>
        <a:xfrm flipV="1">
          <a:off x="9639300" y="12887187"/>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20501</xdr:rowOff>
    </xdr:from>
    <xdr:to>
      <xdr:col>14</xdr:col>
      <xdr:colOff>28575</xdr:colOff>
      <xdr:row>76</xdr:row>
      <xdr:rowOff>138785</xdr:rowOff>
    </xdr:to>
    <xdr:cxnSp macro="">
      <xdr:nvCxnSpPr>
        <xdr:cNvPr id="405" name="直線コネクタ 404"/>
        <xdr:cNvCxnSpPr/>
      </xdr:nvCxnSpPr>
      <xdr:spPr>
        <a:xfrm flipV="1">
          <a:off x="8750300" y="13050701"/>
          <a:ext cx="8890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125327</xdr:rowOff>
    </xdr:from>
    <xdr:ext cx="534377" cy="259045"/>
    <xdr:sp macro="" textlink="">
      <xdr:nvSpPr>
        <xdr:cNvPr id="407" name="テキスト ボックス 406"/>
        <xdr:cNvSpPr txBox="1"/>
      </xdr:nvSpPr>
      <xdr:spPr>
        <a:xfrm>
          <a:off x="9372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138785</xdr:rowOff>
    </xdr:from>
    <xdr:to>
      <xdr:col>12</xdr:col>
      <xdr:colOff>511175</xdr:colOff>
      <xdr:row>76</xdr:row>
      <xdr:rowOff>139210</xdr:rowOff>
    </xdr:to>
    <xdr:cxnSp macro="">
      <xdr:nvCxnSpPr>
        <xdr:cNvPr id="408" name="直線コネクタ 407"/>
        <xdr:cNvCxnSpPr/>
      </xdr:nvCxnSpPr>
      <xdr:spPr>
        <a:xfrm flipV="1">
          <a:off x="7861300" y="1316898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102060</xdr:rowOff>
    </xdr:from>
    <xdr:to>
      <xdr:col>12</xdr:col>
      <xdr:colOff>561975</xdr:colOff>
      <xdr:row>77</xdr:row>
      <xdr:rowOff>32210</xdr:rowOff>
    </xdr:to>
    <xdr:sp macro="" textlink="">
      <xdr:nvSpPr>
        <xdr:cNvPr id="409" name="フローチャート : 判断 408"/>
        <xdr:cNvSpPr/>
      </xdr:nvSpPr>
      <xdr:spPr>
        <a:xfrm>
          <a:off x="8699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23337</xdr:rowOff>
    </xdr:from>
    <xdr:ext cx="534377" cy="259045"/>
    <xdr:sp macro="" textlink="">
      <xdr:nvSpPr>
        <xdr:cNvPr id="410" name="テキスト ボックス 409"/>
        <xdr:cNvSpPr txBox="1"/>
      </xdr:nvSpPr>
      <xdr:spPr>
        <a:xfrm>
          <a:off x="8483111" y="13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96038</xdr:rowOff>
    </xdr:from>
    <xdr:to>
      <xdr:col>11</xdr:col>
      <xdr:colOff>307975</xdr:colOff>
      <xdr:row>76</xdr:row>
      <xdr:rowOff>139210</xdr:rowOff>
    </xdr:to>
    <xdr:cxnSp macro="">
      <xdr:nvCxnSpPr>
        <xdr:cNvPr id="411" name="直線コネクタ 410"/>
        <xdr:cNvCxnSpPr/>
      </xdr:nvCxnSpPr>
      <xdr:spPr>
        <a:xfrm>
          <a:off x="6972300" y="13126238"/>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52519</xdr:rowOff>
    </xdr:from>
    <xdr:to>
      <xdr:col>11</xdr:col>
      <xdr:colOff>358775</xdr:colOff>
      <xdr:row>76</xdr:row>
      <xdr:rowOff>154119</xdr:rowOff>
    </xdr:to>
    <xdr:sp macro="" textlink="">
      <xdr:nvSpPr>
        <xdr:cNvPr id="412" name="フローチャート : 判断 411"/>
        <xdr:cNvSpPr/>
      </xdr:nvSpPr>
      <xdr:spPr>
        <a:xfrm>
          <a:off x="7810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170647</xdr:rowOff>
    </xdr:from>
    <xdr:ext cx="534377" cy="259045"/>
    <xdr:sp macro="" textlink="">
      <xdr:nvSpPr>
        <xdr:cNvPr id="413" name="テキスト ボックス 412"/>
        <xdr:cNvSpPr txBox="1"/>
      </xdr:nvSpPr>
      <xdr:spPr>
        <a:xfrm>
          <a:off x="7594111" y="12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35212</xdr:rowOff>
    </xdr:from>
    <xdr:to>
      <xdr:col>10</xdr:col>
      <xdr:colOff>155575</xdr:colOff>
      <xdr:row>76</xdr:row>
      <xdr:rowOff>136812</xdr:rowOff>
    </xdr:to>
    <xdr:sp macro="" textlink="">
      <xdr:nvSpPr>
        <xdr:cNvPr id="414" name="フローチャート : 判断 413"/>
        <xdr:cNvSpPr/>
      </xdr:nvSpPr>
      <xdr:spPr>
        <a:xfrm>
          <a:off x="6921500" y="1306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153339</xdr:rowOff>
    </xdr:from>
    <xdr:ext cx="534377" cy="259045"/>
    <xdr:sp macro="" textlink="">
      <xdr:nvSpPr>
        <xdr:cNvPr id="415" name="テキスト ボックス 414"/>
        <xdr:cNvSpPr txBox="1"/>
      </xdr:nvSpPr>
      <xdr:spPr>
        <a:xfrm>
          <a:off x="6705111" y="12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149087</xdr:rowOff>
    </xdr:from>
    <xdr:to>
      <xdr:col>15</xdr:col>
      <xdr:colOff>231775</xdr:colOff>
      <xdr:row>75</xdr:row>
      <xdr:rowOff>79237</xdr:rowOff>
    </xdr:to>
    <xdr:sp macro="" textlink="">
      <xdr:nvSpPr>
        <xdr:cNvPr id="421" name="円/楕円 420"/>
        <xdr:cNvSpPr/>
      </xdr:nvSpPr>
      <xdr:spPr>
        <a:xfrm>
          <a:off x="10426700" y="128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514</xdr:rowOff>
    </xdr:from>
    <xdr:ext cx="534377" cy="259045"/>
    <xdr:sp macro="" textlink="">
      <xdr:nvSpPr>
        <xdr:cNvPr id="422" name="商工費該当値テキスト"/>
        <xdr:cNvSpPr txBox="1"/>
      </xdr:nvSpPr>
      <xdr:spPr>
        <a:xfrm>
          <a:off x="10528300" y="1268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141151</xdr:rowOff>
    </xdr:from>
    <xdr:to>
      <xdr:col>14</xdr:col>
      <xdr:colOff>79375</xdr:colOff>
      <xdr:row>76</xdr:row>
      <xdr:rowOff>71301</xdr:rowOff>
    </xdr:to>
    <xdr:sp macro="" textlink="">
      <xdr:nvSpPr>
        <xdr:cNvPr id="423" name="円/楕円 422"/>
        <xdr:cNvSpPr/>
      </xdr:nvSpPr>
      <xdr:spPr>
        <a:xfrm>
          <a:off x="9588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87828</xdr:rowOff>
    </xdr:from>
    <xdr:ext cx="534377" cy="259045"/>
    <xdr:sp macro="" textlink="">
      <xdr:nvSpPr>
        <xdr:cNvPr id="424" name="テキスト ボックス 423"/>
        <xdr:cNvSpPr txBox="1"/>
      </xdr:nvSpPr>
      <xdr:spPr>
        <a:xfrm>
          <a:off x="9372111" y="127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87985</xdr:rowOff>
    </xdr:from>
    <xdr:to>
      <xdr:col>12</xdr:col>
      <xdr:colOff>561975</xdr:colOff>
      <xdr:row>77</xdr:row>
      <xdr:rowOff>18135</xdr:rowOff>
    </xdr:to>
    <xdr:sp macro="" textlink="">
      <xdr:nvSpPr>
        <xdr:cNvPr id="425" name="円/楕円 424"/>
        <xdr:cNvSpPr/>
      </xdr:nvSpPr>
      <xdr:spPr>
        <a:xfrm>
          <a:off x="8699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34662</xdr:rowOff>
    </xdr:from>
    <xdr:ext cx="534377" cy="259045"/>
    <xdr:sp macro="" textlink="">
      <xdr:nvSpPr>
        <xdr:cNvPr id="426" name="テキスト ボックス 425"/>
        <xdr:cNvSpPr txBox="1"/>
      </xdr:nvSpPr>
      <xdr:spPr>
        <a:xfrm>
          <a:off x="8483111" y="128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88410</xdr:rowOff>
    </xdr:from>
    <xdr:to>
      <xdr:col>11</xdr:col>
      <xdr:colOff>358775</xdr:colOff>
      <xdr:row>77</xdr:row>
      <xdr:rowOff>18560</xdr:rowOff>
    </xdr:to>
    <xdr:sp macro="" textlink="">
      <xdr:nvSpPr>
        <xdr:cNvPr id="427" name="円/楕円 426"/>
        <xdr:cNvSpPr/>
      </xdr:nvSpPr>
      <xdr:spPr>
        <a:xfrm>
          <a:off x="7810500" y="13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9687</xdr:rowOff>
    </xdr:from>
    <xdr:ext cx="534377" cy="259045"/>
    <xdr:sp macro="" textlink="">
      <xdr:nvSpPr>
        <xdr:cNvPr id="428" name="テキスト ボックス 427"/>
        <xdr:cNvSpPr txBox="1"/>
      </xdr:nvSpPr>
      <xdr:spPr>
        <a:xfrm>
          <a:off x="7594111" y="132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45238</xdr:rowOff>
    </xdr:from>
    <xdr:to>
      <xdr:col>10</xdr:col>
      <xdr:colOff>155575</xdr:colOff>
      <xdr:row>76</xdr:row>
      <xdr:rowOff>146838</xdr:rowOff>
    </xdr:to>
    <xdr:sp macro="" textlink="">
      <xdr:nvSpPr>
        <xdr:cNvPr id="429" name="円/楕円 428"/>
        <xdr:cNvSpPr/>
      </xdr:nvSpPr>
      <xdr:spPr>
        <a:xfrm>
          <a:off x="6921500" y="13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137965</xdr:rowOff>
    </xdr:from>
    <xdr:ext cx="534377" cy="259045"/>
    <xdr:sp macro="" textlink="">
      <xdr:nvSpPr>
        <xdr:cNvPr id="430" name="テキスト ボックス 429"/>
        <xdr:cNvSpPr txBox="1"/>
      </xdr:nvSpPr>
      <xdr:spPr>
        <a:xfrm>
          <a:off x="6705111" y="131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88388</xdr:rowOff>
    </xdr:from>
    <xdr:to>
      <xdr:col>15</xdr:col>
      <xdr:colOff>180975</xdr:colOff>
      <xdr:row>98</xdr:row>
      <xdr:rowOff>117486</xdr:rowOff>
    </xdr:to>
    <xdr:cxnSp macro="">
      <xdr:nvCxnSpPr>
        <xdr:cNvPr id="461" name="直線コネクタ 460"/>
        <xdr:cNvCxnSpPr/>
      </xdr:nvCxnSpPr>
      <xdr:spPr>
        <a:xfrm flipV="1">
          <a:off x="9639300" y="16890488"/>
          <a:ext cx="8382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112468</xdr:rowOff>
    </xdr:from>
    <xdr:to>
      <xdr:col>14</xdr:col>
      <xdr:colOff>28575</xdr:colOff>
      <xdr:row>98</xdr:row>
      <xdr:rowOff>117486</xdr:rowOff>
    </xdr:to>
    <xdr:cxnSp macro="">
      <xdr:nvCxnSpPr>
        <xdr:cNvPr id="464" name="直線コネクタ 463"/>
        <xdr:cNvCxnSpPr/>
      </xdr:nvCxnSpPr>
      <xdr:spPr>
        <a:xfrm>
          <a:off x="8750300" y="16914568"/>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98313</xdr:rowOff>
    </xdr:from>
    <xdr:to>
      <xdr:col>12</xdr:col>
      <xdr:colOff>511175</xdr:colOff>
      <xdr:row>98</xdr:row>
      <xdr:rowOff>112468</xdr:rowOff>
    </xdr:to>
    <xdr:cxnSp macro="">
      <xdr:nvCxnSpPr>
        <xdr:cNvPr id="467" name="直線コネクタ 466"/>
        <xdr:cNvCxnSpPr/>
      </xdr:nvCxnSpPr>
      <xdr:spPr>
        <a:xfrm>
          <a:off x="7861300" y="16900413"/>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19585</xdr:rowOff>
    </xdr:from>
    <xdr:to>
      <xdr:col>12</xdr:col>
      <xdr:colOff>561975</xdr:colOff>
      <xdr:row>98</xdr:row>
      <xdr:rowOff>121185</xdr:rowOff>
    </xdr:to>
    <xdr:sp macro="" textlink="">
      <xdr:nvSpPr>
        <xdr:cNvPr id="468" name="フローチャート : 判断 467"/>
        <xdr:cNvSpPr/>
      </xdr:nvSpPr>
      <xdr:spPr>
        <a:xfrm>
          <a:off x="8699500" y="168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137712</xdr:rowOff>
    </xdr:from>
    <xdr:ext cx="534377" cy="259045"/>
    <xdr:sp macro="" textlink="">
      <xdr:nvSpPr>
        <xdr:cNvPr id="469" name="テキスト ボックス 468"/>
        <xdr:cNvSpPr txBox="1"/>
      </xdr:nvSpPr>
      <xdr:spPr>
        <a:xfrm>
          <a:off x="8483111" y="165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40334</xdr:rowOff>
    </xdr:from>
    <xdr:to>
      <xdr:col>11</xdr:col>
      <xdr:colOff>307975</xdr:colOff>
      <xdr:row>98</xdr:row>
      <xdr:rowOff>98313</xdr:rowOff>
    </xdr:to>
    <xdr:cxnSp macro="">
      <xdr:nvCxnSpPr>
        <xdr:cNvPr id="470" name="直線コネクタ 469"/>
        <xdr:cNvCxnSpPr/>
      </xdr:nvCxnSpPr>
      <xdr:spPr>
        <a:xfrm>
          <a:off x="6972300" y="16842434"/>
          <a:ext cx="889000" cy="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7776</xdr:rowOff>
    </xdr:from>
    <xdr:to>
      <xdr:col>11</xdr:col>
      <xdr:colOff>358775</xdr:colOff>
      <xdr:row>98</xdr:row>
      <xdr:rowOff>109376</xdr:rowOff>
    </xdr:to>
    <xdr:sp macro="" textlink="">
      <xdr:nvSpPr>
        <xdr:cNvPr id="471" name="フローチャート : 判断 470"/>
        <xdr:cNvSpPr/>
      </xdr:nvSpPr>
      <xdr:spPr>
        <a:xfrm>
          <a:off x="7810500" y="1680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125903</xdr:rowOff>
    </xdr:from>
    <xdr:ext cx="534377" cy="259045"/>
    <xdr:sp macro="" textlink="">
      <xdr:nvSpPr>
        <xdr:cNvPr id="472" name="テキスト ボックス 471"/>
        <xdr:cNvSpPr txBox="1"/>
      </xdr:nvSpPr>
      <xdr:spPr>
        <a:xfrm>
          <a:off x="7594111" y="165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12457</xdr:rowOff>
    </xdr:from>
    <xdr:to>
      <xdr:col>10</xdr:col>
      <xdr:colOff>155575</xdr:colOff>
      <xdr:row>98</xdr:row>
      <xdr:rowOff>114057</xdr:rowOff>
    </xdr:to>
    <xdr:sp macro="" textlink="">
      <xdr:nvSpPr>
        <xdr:cNvPr id="473" name="フローチャート : 判断 472"/>
        <xdr:cNvSpPr/>
      </xdr:nvSpPr>
      <xdr:spPr>
        <a:xfrm>
          <a:off x="6921500" y="1681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105184</xdr:rowOff>
    </xdr:from>
    <xdr:ext cx="534377" cy="259045"/>
    <xdr:sp macro="" textlink="">
      <xdr:nvSpPr>
        <xdr:cNvPr id="474" name="テキスト ボックス 473"/>
        <xdr:cNvSpPr txBox="1"/>
      </xdr:nvSpPr>
      <xdr:spPr>
        <a:xfrm>
          <a:off x="6705111" y="1690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37588</xdr:rowOff>
    </xdr:from>
    <xdr:to>
      <xdr:col>15</xdr:col>
      <xdr:colOff>231775</xdr:colOff>
      <xdr:row>98</xdr:row>
      <xdr:rowOff>139188</xdr:rowOff>
    </xdr:to>
    <xdr:sp macro="" textlink="">
      <xdr:nvSpPr>
        <xdr:cNvPr id="480" name="円/楕円 479"/>
        <xdr:cNvSpPr/>
      </xdr:nvSpPr>
      <xdr:spPr>
        <a:xfrm>
          <a:off x="10426700" y="168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60465</xdr:rowOff>
    </xdr:from>
    <xdr:ext cx="534377" cy="259045"/>
    <xdr:sp macro="" textlink="">
      <xdr:nvSpPr>
        <xdr:cNvPr id="481" name="土木費該当値テキスト"/>
        <xdr:cNvSpPr txBox="1"/>
      </xdr:nvSpPr>
      <xdr:spPr>
        <a:xfrm>
          <a:off x="10528300" y="166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66686</xdr:rowOff>
    </xdr:from>
    <xdr:to>
      <xdr:col>14</xdr:col>
      <xdr:colOff>79375</xdr:colOff>
      <xdr:row>98</xdr:row>
      <xdr:rowOff>168286</xdr:rowOff>
    </xdr:to>
    <xdr:sp macro="" textlink="">
      <xdr:nvSpPr>
        <xdr:cNvPr id="482" name="円/楕円 481"/>
        <xdr:cNvSpPr/>
      </xdr:nvSpPr>
      <xdr:spPr>
        <a:xfrm>
          <a:off x="9588500" y="168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159413</xdr:rowOff>
    </xdr:from>
    <xdr:ext cx="534377" cy="259045"/>
    <xdr:sp macro="" textlink="">
      <xdr:nvSpPr>
        <xdr:cNvPr id="483" name="テキスト ボックス 482"/>
        <xdr:cNvSpPr txBox="1"/>
      </xdr:nvSpPr>
      <xdr:spPr>
        <a:xfrm>
          <a:off x="9372111" y="169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61668</xdr:rowOff>
    </xdr:from>
    <xdr:to>
      <xdr:col>12</xdr:col>
      <xdr:colOff>561975</xdr:colOff>
      <xdr:row>98</xdr:row>
      <xdr:rowOff>163268</xdr:rowOff>
    </xdr:to>
    <xdr:sp macro="" textlink="">
      <xdr:nvSpPr>
        <xdr:cNvPr id="484" name="円/楕円 483"/>
        <xdr:cNvSpPr/>
      </xdr:nvSpPr>
      <xdr:spPr>
        <a:xfrm>
          <a:off x="8699500" y="168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154395</xdr:rowOff>
    </xdr:from>
    <xdr:ext cx="534377" cy="259045"/>
    <xdr:sp macro="" textlink="">
      <xdr:nvSpPr>
        <xdr:cNvPr id="485" name="テキスト ボックス 484"/>
        <xdr:cNvSpPr txBox="1"/>
      </xdr:nvSpPr>
      <xdr:spPr>
        <a:xfrm>
          <a:off x="8483111" y="1695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47513</xdr:rowOff>
    </xdr:from>
    <xdr:to>
      <xdr:col>11</xdr:col>
      <xdr:colOff>358775</xdr:colOff>
      <xdr:row>98</xdr:row>
      <xdr:rowOff>149113</xdr:rowOff>
    </xdr:to>
    <xdr:sp macro="" textlink="">
      <xdr:nvSpPr>
        <xdr:cNvPr id="486" name="円/楕円 485"/>
        <xdr:cNvSpPr/>
      </xdr:nvSpPr>
      <xdr:spPr>
        <a:xfrm>
          <a:off x="7810500" y="168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140240</xdr:rowOff>
    </xdr:from>
    <xdr:ext cx="534377" cy="259045"/>
    <xdr:sp macro="" textlink="">
      <xdr:nvSpPr>
        <xdr:cNvPr id="487" name="テキスト ボックス 486"/>
        <xdr:cNvSpPr txBox="1"/>
      </xdr:nvSpPr>
      <xdr:spPr>
        <a:xfrm>
          <a:off x="7594111" y="16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160984</xdr:rowOff>
    </xdr:from>
    <xdr:to>
      <xdr:col>10</xdr:col>
      <xdr:colOff>155575</xdr:colOff>
      <xdr:row>98</xdr:row>
      <xdr:rowOff>91134</xdr:rowOff>
    </xdr:to>
    <xdr:sp macro="" textlink="">
      <xdr:nvSpPr>
        <xdr:cNvPr id="488" name="円/楕円 487"/>
        <xdr:cNvSpPr/>
      </xdr:nvSpPr>
      <xdr:spPr>
        <a:xfrm>
          <a:off x="6921500" y="167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107661</xdr:rowOff>
    </xdr:from>
    <xdr:ext cx="534377" cy="259045"/>
    <xdr:sp macro="" textlink="">
      <xdr:nvSpPr>
        <xdr:cNvPr id="489" name="テキスト ボックス 488"/>
        <xdr:cNvSpPr txBox="1"/>
      </xdr:nvSpPr>
      <xdr:spPr>
        <a:xfrm>
          <a:off x="6705111" y="165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16844</xdr:rowOff>
    </xdr:from>
    <xdr:to>
      <xdr:col>23</xdr:col>
      <xdr:colOff>517525</xdr:colOff>
      <xdr:row>37</xdr:row>
      <xdr:rowOff>44210</xdr:rowOff>
    </xdr:to>
    <xdr:cxnSp macro="">
      <xdr:nvCxnSpPr>
        <xdr:cNvPr id="521" name="直線コネクタ 520"/>
        <xdr:cNvCxnSpPr/>
      </xdr:nvCxnSpPr>
      <xdr:spPr>
        <a:xfrm>
          <a:off x="15481300" y="6017594"/>
          <a:ext cx="838200" cy="37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16844</xdr:rowOff>
    </xdr:from>
    <xdr:to>
      <xdr:col>22</xdr:col>
      <xdr:colOff>365125</xdr:colOff>
      <xdr:row>37</xdr:row>
      <xdr:rowOff>95156</xdr:rowOff>
    </xdr:to>
    <xdr:cxnSp macro="">
      <xdr:nvCxnSpPr>
        <xdr:cNvPr id="524" name="直線コネクタ 523"/>
        <xdr:cNvCxnSpPr/>
      </xdr:nvCxnSpPr>
      <xdr:spPr>
        <a:xfrm flipV="1">
          <a:off x="14592300" y="6017594"/>
          <a:ext cx="889000" cy="4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92674</xdr:rowOff>
    </xdr:from>
    <xdr:to>
      <xdr:col>21</xdr:col>
      <xdr:colOff>161925</xdr:colOff>
      <xdr:row>37</xdr:row>
      <xdr:rowOff>95156</xdr:rowOff>
    </xdr:to>
    <xdr:cxnSp macro="">
      <xdr:nvCxnSpPr>
        <xdr:cNvPr id="527" name="直線コネクタ 526"/>
        <xdr:cNvCxnSpPr/>
      </xdr:nvCxnSpPr>
      <xdr:spPr>
        <a:xfrm>
          <a:off x="13703300" y="6093424"/>
          <a:ext cx="889000" cy="3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109801</xdr:rowOff>
    </xdr:from>
    <xdr:to>
      <xdr:col>21</xdr:col>
      <xdr:colOff>212725</xdr:colOff>
      <xdr:row>37</xdr:row>
      <xdr:rowOff>39951</xdr:rowOff>
    </xdr:to>
    <xdr:sp macro="" textlink="">
      <xdr:nvSpPr>
        <xdr:cNvPr id="528" name="フローチャート : 判断 527"/>
        <xdr:cNvSpPr/>
      </xdr:nvSpPr>
      <xdr:spPr>
        <a:xfrm>
          <a:off x="14541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56478</xdr:rowOff>
    </xdr:from>
    <xdr:ext cx="534377" cy="259045"/>
    <xdr:sp macro="" textlink="">
      <xdr:nvSpPr>
        <xdr:cNvPr id="529" name="テキスト ボックス 528"/>
        <xdr:cNvSpPr txBox="1"/>
      </xdr:nvSpPr>
      <xdr:spPr>
        <a:xfrm>
          <a:off x="14325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92674</xdr:rowOff>
    </xdr:from>
    <xdr:to>
      <xdr:col>19</xdr:col>
      <xdr:colOff>644525</xdr:colOff>
      <xdr:row>37</xdr:row>
      <xdr:rowOff>111549</xdr:rowOff>
    </xdr:to>
    <xdr:cxnSp macro="">
      <xdr:nvCxnSpPr>
        <xdr:cNvPr id="530" name="直線コネクタ 529"/>
        <xdr:cNvCxnSpPr/>
      </xdr:nvCxnSpPr>
      <xdr:spPr>
        <a:xfrm flipV="1">
          <a:off x="12814300" y="6093424"/>
          <a:ext cx="889000" cy="36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8760</xdr:rowOff>
    </xdr:from>
    <xdr:to>
      <xdr:col>20</xdr:col>
      <xdr:colOff>9525</xdr:colOff>
      <xdr:row>37</xdr:row>
      <xdr:rowOff>110360</xdr:rowOff>
    </xdr:to>
    <xdr:sp macro="" textlink="">
      <xdr:nvSpPr>
        <xdr:cNvPr id="531" name="フローチャート : 判断 530"/>
        <xdr:cNvSpPr/>
      </xdr:nvSpPr>
      <xdr:spPr>
        <a:xfrm>
          <a:off x="13652500" y="635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101487</xdr:rowOff>
    </xdr:from>
    <xdr:ext cx="534377" cy="259045"/>
    <xdr:sp macro="" textlink="">
      <xdr:nvSpPr>
        <xdr:cNvPr id="532" name="テキスト ボックス 531"/>
        <xdr:cNvSpPr txBox="1"/>
      </xdr:nvSpPr>
      <xdr:spPr>
        <a:xfrm>
          <a:off x="13436111" y="64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68326</xdr:rowOff>
    </xdr:from>
    <xdr:to>
      <xdr:col>18</xdr:col>
      <xdr:colOff>492125</xdr:colOff>
      <xdr:row>37</xdr:row>
      <xdr:rowOff>169926</xdr:rowOff>
    </xdr:to>
    <xdr:sp macro="" textlink="">
      <xdr:nvSpPr>
        <xdr:cNvPr id="533" name="フローチャート : 判断 532"/>
        <xdr:cNvSpPr/>
      </xdr:nvSpPr>
      <xdr:spPr>
        <a:xfrm>
          <a:off x="12763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161053</xdr:rowOff>
    </xdr:from>
    <xdr:ext cx="534377" cy="259045"/>
    <xdr:sp macro="" textlink="">
      <xdr:nvSpPr>
        <xdr:cNvPr id="534" name="テキスト ボックス 533"/>
        <xdr:cNvSpPr txBox="1"/>
      </xdr:nvSpPr>
      <xdr:spPr>
        <a:xfrm>
          <a:off x="12547111"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164860</xdr:rowOff>
    </xdr:from>
    <xdr:to>
      <xdr:col>23</xdr:col>
      <xdr:colOff>568325</xdr:colOff>
      <xdr:row>37</xdr:row>
      <xdr:rowOff>95010</xdr:rowOff>
    </xdr:to>
    <xdr:sp macro="" textlink="">
      <xdr:nvSpPr>
        <xdr:cNvPr id="540" name="円/楕円 539"/>
        <xdr:cNvSpPr/>
      </xdr:nvSpPr>
      <xdr:spPr>
        <a:xfrm>
          <a:off x="16268700" y="63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143287</xdr:rowOff>
    </xdr:from>
    <xdr:ext cx="534377" cy="259045"/>
    <xdr:sp macro="" textlink="">
      <xdr:nvSpPr>
        <xdr:cNvPr id="541" name="消防費該当値テキスト"/>
        <xdr:cNvSpPr txBox="1"/>
      </xdr:nvSpPr>
      <xdr:spPr>
        <a:xfrm>
          <a:off x="16370300" y="63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137494</xdr:rowOff>
    </xdr:from>
    <xdr:to>
      <xdr:col>22</xdr:col>
      <xdr:colOff>415925</xdr:colOff>
      <xdr:row>35</xdr:row>
      <xdr:rowOff>67644</xdr:rowOff>
    </xdr:to>
    <xdr:sp macro="" textlink="">
      <xdr:nvSpPr>
        <xdr:cNvPr id="542" name="円/楕円 541"/>
        <xdr:cNvSpPr/>
      </xdr:nvSpPr>
      <xdr:spPr>
        <a:xfrm>
          <a:off x="15430500" y="59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84171</xdr:rowOff>
    </xdr:from>
    <xdr:ext cx="534377" cy="259045"/>
    <xdr:sp macro="" textlink="">
      <xdr:nvSpPr>
        <xdr:cNvPr id="543" name="テキスト ボックス 542"/>
        <xdr:cNvSpPr txBox="1"/>
      </xdr:nvSpPr>
      <xdr:spPr>
        <a:xfrm>
          <a:off x="15214111" y="57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44356</xdr:rowOff>
    </xdr:from>
    <xdr:to>
      <xdr:col>21</xdr:col>
      <xdr:colOff>212725</xdr:colOff>
      <xdr:row>37</xdr:row>
      <xdr:rowOff>145956</xdr:rowOff>
    </xdr:to>
    <xdr:sp macro="" textlink="">
      <xdr:nvSpPr>
        <xdr:cNvPr id="544" name="円/楕円 543"/>
        <xdr:cNvSpPr/>
      </xdr:nvSpPr>
      <xdr:spPr>
        <a:xfrm>
          <a:off x="14541500" y="63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137082</xdr:rowOff>
    </xdr:from>
    <xdr:ext cx="534377" cy="259045"/>
    <xdr:sp macro="" textlink="">
      <xdr:nvSpPr>
        <xdr:cNvPr id="545" name="テキスト ボックス 544"/>
        <xdr:cNvSpPr txBox="1"/>
      </xdr:nvSpPr>
      <xdr:spPr>
        <a:xfrm>
          <a:off x="14325111" y="64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41874</xdr:rowOff>
    </xdr:from>
    <xdr:to>
      <xdr:col>20</xdr:col>
      <xdr:colOff>9525</xdr:colOff>
      <xdr:row>35</xdr:row>
      <xdr:rowOff>143474</xdr:rowOff>
    </xdr:to>
    <xdr:sp macro="" textlink="">
      <xdr:nvSpPr>
        <xdr:cNvPr id="546" name="円/楕円 545"/>
        <xdr:cNvSpPr/>
      </xdr:nvSpPr>
      <xdr:spPr>
        <a:xfrm>
          <a:off x="13652500" y="60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160001</xdr:rowOff>
    </xdr:from>
    <xdr:ext cx="534377" cy="259045"/>
    <xdr:sp macro="" textlink="">
      <xdr:nvSpPr>
        <xdr:cNvPr id="547" name="テキスト ボックス 546"/>
        <xdr:cNvSpPr txBox="1"/>
      </xdr:nvSpPr>
      <xdr:spPr>
        <a:xfrm>
          <a:off x="13436111" y="58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60749</xdr:rowOff>
    </xdr:from>
    <xdr:to>
      <xdr:col>18</xdr:col>
      <xdr:colOff>492125</xdr:colOff>
      <xdr:row>37</xdr:row>
      <xdr:rowOff>162350</xdr:rowOff>
    </xdr:to>
    <xdr:sp macro="" textlink="">
      <xdr:nvSpPr>
        <xdr:cNvPr id="548" name="円/楕円 547"/>
        <xdr:cNvSpPr/>
      </xdr:nvSpPr>
      <xdr:spPr>
        <a:xfrm>
          <a:off x="12763500" y="6404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7426</xdr:rowOff>
    </xdr:from>
    <xdr:ext cx="534377" cy="259045"/>
    <xdr:sp macro="" textlink="">
      <xdr:nvSpPr>
        <xdr:cNvPr id="549" name="テキスト ボックス 548"/>
        <xdr:cNvSpPr txBox="1"/>
      </xdr:nvSpPr>
      <xdr:spPr>
        <a:xfrm>
          <a:off x="12547111" y="61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8960</xdr:rowOff>
    </xdr:from>
    <xdr:to>
      <xdr:col>23</xdr:col>
      <xdr:colOff>517525</xdr:colOff>
      <xdr:row>57</xdr:row>
      <xdr:rowOff>28143</xdr:rowOff>
    </xdr:to>
    <xdr:cxnSp macro="">
      <xdr:nvCxnSpPr>
        <xdr:cNvPr id="579" name="直線コネクタ 578"/>
        <xdr:cNvCxnSpPr/>
      </xdr:nvCxnSpPr>
      <xdr:spPr>
        <a:xfrm>
          <a:off x="15481300" y="9781610"/>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114211</xdr:rowOff>
    </xdr:from>
    <xdr:to>
      <xdr:col>22</xdr:col>
      <xdr:colOff>365125</xdr:colOff>
      <xdr:row>57</xdr:row>
      <xdr:rowOff>8960</xdr:rowOff>
    </xdr:to>
    <xdr:cxnSp macro="">
      <xdr:nvCxnSpPr>
        <xdr:cNvPr id="582" name="直線コネクタ 581"/>
        <xdr:cNvCxnSpPr/>
      </xdr:nvCxnSpPr>
      <xdr:spPr>
        <a:xfrm>
          <a:off x="14592300" y="9715411"/>
          <a:ext cx="8890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50470</xdr:rowOff>
    </xdr:from>
    <xdr:to>
      <xdr:col>21</xdr:col>
      <xdr:colOff>161925</xdr:colOff>
      <xdr:row>56</xdr:row>
      <xdr:rowOff>114211</xdr:rowOff>
    </xdr:to>
    <xdr:cxnSp macro="">
      <xdr:nvCxnSpPr>
        <xdr:cNvPr id="585" name="直線コネクタ 584"/>
        <xdr:cNvCxnSpPr/>
      </xdr:nvCxnSpPr>
      <xdr:spPr>
        <a:xfrm>
          <a:off x="13703300" y="9308770"/>
          <a:ext cx="889000" cy="4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131496</xdr:rowOff>
    </xdr:from>
    <xdr:to>
      <xdr:col>21</xdr:col>
      <xdr:colOff>212725</xdr:colOff>
      <xdr:row>56</xdr:row>
      <xdr:rowOff>61646</xdr:rowOff>
    </xdr:to>
    <xdr:sp macro="" textlink="">
      <xdr:nvSpPr>
        <xdr:cNvPr id="586" name="フローチャート : 判断 585"/>
        <xdr:cNvSpPr/>
      </xdr:nvSpPr>
      <xdr:spPr>
        <a:xfrm>
          <a:off x="14541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78173</xdr:rowOff>
    </xdr:from>
    <xdr:ext cx="534377" cy="259045"/>
    <xdr:sp macro="" textlink="">
      <xdr:nvSpPr>
        <xdr:cNvPr id="587" name="テキスト ボックス 586"/>
        <xdr:cNvSpPr txBox="1"/>
      </xdr:nvSpPr>
      <xdr:spPr>
        <a:xfrm>
          <a:off x="14325111"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50470</xdr:rowOff>
    </xdr:from>
    <xdr:to>
      <xdr:col>19</xdr:col>
      <xdr:colOff>644525</xdr:colOff>
      <xdr:row>56</xdr:row>
      <xdr:rowOff>74358</xdr:rowOff>
    </xdr:to>
    <xdr:cxnSp macro="">
      <xdr:nvCxnSpPr>
        <xdr:cNvPr id="588" name="直線コネクタ 587"/>
        <xdr:cNvCxnSpPr/>
      </xdr:nvCxnSpPr>
      <xdr:spPr>
        <a:xfrm flipV="1">
          <a:off x="12814300" y="9308770"/>
          <a:ext cx="889000" cy="3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10871</xdr:rowOff>
    </xdr:from>
    <xdr:to>
      <xdr:col>20</xdr:col>
      <xdr:colOff>9525</xdr:colOff>
      <xdr:row>55</xdr:row>
      <xdr:rowOff>112471</xdr:rowOff>
    </xdr:to>
    <xdr:sp macro="" textlink="">
      <xdr:nvSpPr>
        <xdr:cNvPr id="589" name="フローチャート : 判断 588"/>
        <xdr:cNvSpPr/>
      </xdr:nvSpPr>
      <xdr:spPr>
        <a:xfrm>
          <a:off x="13652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103598</xdr:rowOff>
    </xdr:from>
    <xdr:ext cx="534377" cy="259045"/>
    <xdr:sp macro="" textlink="">
      <xdr:nvSpPr>
        <xdr:cNvPr id="590" name="テキスト ボックス 589"/>
        <xdr:cNvSpPr txBox="1"/>
      </xdr:nvSpPr>
      <xdr:spPr>
        <a:xfrm>
          <a:off x="13436111" y="95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148545</xdr:rowOff>
    </xdr:from>
    <xdr:to>
      <xdr:col>18</xdr:col>
      <xdr:colOff>492125</xdr:colOff>
      <xdr:row>56</xdr:row>
      <xdr:rowOff>78695</xdr:rowOff>
    </xdr:to>
    <xdr:sp macro="" textlink="">
      <xdr:nvSpPr>
        <xdr:cNvPr id="591" name="フローチャート : 判断 590"/>
        <xdr:cNvSpPr/>
      </xdr:nvSpPr>
      <xdr:spPr>
        <a:xfrm>
          <a:off x="12763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95222</xdr:rowOff>
    </xdr:from>
    <xdr:ext cx="534377" cy="259045"/>
    <xdr:sp macro="" textlink="">
      <xdr:nvSpPr>
        <xdr:cNvPr id="592" name="テキスト ボックス 591"/>
        <xdr:cNvSpPr txBox="1"/>
      </xdr:nvSpPr>
      <xdr:spPr>
        <a:xfrm>
          <a:off x="12547111" y="9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148793</xdr:rowOff>
    </xdr:from>
    <xdr:to>
      <xdr:col>23</xdr:col>
      <xdr:colOff>568325</xdr:colOff>
      <xdr:row>57</xdr:row>
      <xdr:rowOff>78943</xdr:rowOff>
    </xdr:to>
    <xdr:sp macro="" textlink="">
      <xdr:nvSpPr>
        <xdr:cNvPr id="598" name="円/楕円 597"/>
        <xdr:cNvSpPr/>
      </xdr:nvSpPr>
      <xdr:spPr>
        <a:xfrm>
          <a:off x="16268700" y="97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127220</xdr:rowOff>
    </xdr:from>
    <xdr:ext cx="534377" cy="259045"/>
    <xdr:sp macro="" textlink="">
      <xdr:nvSpPr>
        <xdr:cNvPr id="599" name="教育費該当値テキスト"/>
        <xdr:cNvSpPr txBox="1"/>
      </xdr:nvSpPr>
      <xdr:spPr>
        <a:xfrm>
          <a:off x="16370300" y="97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38,856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129610</xdr:rowOff>
    </xdr:from>
    <xdr:to>
      <xdr:col>22</xdr:col>
      <xdr:colOff>415925</xdr:colOff>
      <xdr:row>57</xdr:row>
      <xdr:rowOff>59760</xdr:rowOff>
    </xdr:to>
    <xdr:sp macro="" textlink="">
      <xdr:nvSpPr>
        <xdr:cNvPr id="600" name="円/楕円 599"/>
        <xdr:cNvSpPr/>
      </xdr:nvSpPr>
      <xdr:spPr>
        <a:xfrm>
          <a:off x="15430500" y="97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50887</xdr:rowOff>
    </xdr:from>
    <xdr:ext cx="534377" cy="259045"/>
    <xdr:sp macro="" textlink="">
      <xdr:nvSpPr>
        <xdr:cNvPr id="601" name="テキスト ボックス 600"/>
        <xdr:cNvSpPr txBox="1"/>
      </xdr:nvSpPr>
      <xdr:spPr>
        <a:xfrm>
          <a:off x="15214111" y="98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63411</xdr:rowOff>
    </xdr:from>
    <xdr:to>
      <xdr:col>21</xdr:col>
      <xdr:colOff>212725</xdr:colOff>
      <xdr:row>56</xdr:row>
      <xdr:rowOff>165011</xdr:rowOff>
    </xdr:to>
    <xdr:sp macro="" textlink="">
      <xdr:nvSpPr>
        <xdr:cNvPr id="602" name="円/楕円 601"/>
        <xdr:cNvSpPr/>
      </xdr:nvSpPr>
      <xdr:spPr>
        <a:xfrm>
          <a:off x="14541500" y="96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156138</xdr:rowOff>
    </xdr:from>
    <xdr:ext cx="534377" cy="259045"/>
    <xdr:sp macro="" textlink="">
      <xdr:nvSpPr>
        <xdr:cNvPr id="603" name="テキスト ボックス 602"/>
        <xdr:cNvSpPr txBox="1"/>
      </xdr:nvSpPr>
      <xdr:spPr>
        <a:xfrm>
          <a:off x="14325111" y="97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171120</xdr:rowOff>
    </xdr:from>
    <xdr:to>
      <xdr:col>20</xdr:col>
      <xdr:colOff>9525</xdr:colOff>
      <xdr:row>54</xdr:row>
      <xdr:rowOff>101270</xdr:rowOff>
    </xdr:to>
    <xdr:sp macro="" textlink="">
      <xdr:nvSpPr>
        <xdr:cNvPr id="604" name="円/楕円 603"/>
        <xdr:cNvSpPr/>
      </xdr:nvSpPr>
      <xdr:spPr>
        <a:xfrm>
          <a:off x="13652500" y="92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117797</xdr:rowOff>
    </xdr:from>
    <xdr:ext cx="534377" cy="259045"/>
    <xdr:sp macro="" textlink="">
      <xdr:nvSpPr>
        <xdr:cNvPr id="605" name="テキスト ボックス 604"/>
        <xdr:cNvSpPr txBox="1"/>
      </xdr:nvSpPr>
      <xdr:spPr>
        <a:xfrm>
          <a:off x="13436111" y="903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23558</xdr:rowOff>
    </xdr:from>
    <xdr:to>
      <xdr:col>18</xdr:col>
      <xdr:colOff>492125</xdr:colOff>
      <xdr:row>56</xdr:row>
      <xdr:rowOff>125158</xdr:rowOff>
    </xdr:to>
    <xdr:sp macro="" textlink="">
      <xdr:nvSpPr>
        <xdr:cNvPr id="606" name="円/楕円 605"/>
        <xdr:cNvSpPr/>
      </xdr:nvSpPr>
      <xdr:spPr>
        <a:xfrm>
          <a:off x="12763500" y="96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116285</xdr:rowOff>
    </xdr:from>
    <xdr:ext cx="534377" cy="259045"/>
    <xdr:sp macro="" textlink="">
      <xdr:nvSpPr>
        <xdr:cNvPr id="607" name="テキスト ボックス 606"/>
        <xdr:cNvSpPr txBox="1"/>
      </xdr:nvSpPr>
      <xdr:spPr>
        <a:xfrm>
          <a:off x="12547111" y="9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80835</xdr:rowOff>
    </xdr:from>
    <xdr:to>
      <xdr:col>23</xdr:col>
      <xdr:colOff>517525</xdr:colOff>
      <xdr:row>79</xdr:row>
      <xdr:rowOff>98879</xdr:rowOff>
    </xdr:to>
    <xdr:cxnSp macro="">
      <xdr:nvCxnSpPr>
        <xdr:cNvPr id="638" name="直線コネクタ 637"/>
        <xdr:cNvCxnSpPr/>
      </xdr:nvCxnSpPr>
      <xdr:spPr>
        <a:xfrm>
          <a:off x="15481300" y="13625385"/>
          <a:ext cx="8382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72997</xdr:rowOff>
    </xdr:from>
    <xdr:to>
      <xdr:col>22</xdr:col>
      <xdr:colOff>365125</xdr:colOff>
      <xdr:row>79</xdr:row>
      <xdr:rowOff>80835</xdr:rowOff>
    </xdr:to>
    <xdr:cxnSp macro="">
      <xdr:nvCxnSpPr>
        <xdr:cNvPr id="641" name="直線コネクタ 640"/>
        <xdr:cNvCxnSpPr/>
      </xdr:nvCxnSpPr>
      <xdr:spPr>
        <a:xfrm>
          <a:off x="14592300" y="1361754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72997</xdr:rowOff>
    </xdr:from>
    <xdr:to>
      <xdr:col>21</xdr:col>
      <xdr:colOff>161925</xdr:colOff>
      <xdr:row>79</xdr:row>
      <xdr:rowOff>86599</xdr:rowOff>
    </xdr:to>
    <xdr:cxnSp macro="">
      <xdr:nvCxnSpPr>
        <xdr:cNvPr id="644" name="直線コネクタ 643"/>
        <xdr:cNvCxnSpPr/>
      </xdr:nvCxnSpPr>
      <xdr:spPr>
        <a:xfrm flipV="1">
          <a:off x="13703300" y="1361754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16745</xdr:rowOff>
    </xdr:from>
    <xdr:to>
      <xdr:col>21</xdr:col>
      <xdr:colOff>212725</xdr:colOff>
      <xdr:row>79</xdr:row>
      <xdr:rowOff>118345</xdr:rowOff>
    </xdr:to>
    <xdr:sp macro="" textlink="">
      <xdr:nvSpPr>
        <xdr:cNvPr id="645" name="フローチャート : 判断 644"/>
        <xdr:cNvSpPr/>
      </xdr:nvSpPr>
      <xdr:spPr>
        <a:xfrm>
          <a:off x="14541500" y="13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134872</xdr:rowOff>
    </xdr:from>
    <xdr:ext cx="469744" cy="259045"/>
    <xdr:sp macro="" textlink="">
      <xdr:nvSpPr>
        <xdr:cNvPr id="646" name="テキスト ボックス 645"/>
        <xdr:cNvSpPr txBox="1"/>
      </xdr:nvSpPr>
      <xdr:spPr>
        <a:xfrm>
          <a:off x="14357427" y="133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86599</xdr:rowOff>
    </xdr:from>
    <xdr:to>
      <xdr:col>19</xdr:col>
      <xdr:colOff>644525</xdr:colOff>
      <xdr:row>79</xdr:row>
      <xdr:rowOff>98879</xdr:rowOff>
    </xdr:to>
    <xdr:cxnSp macro="">
      <xdr:nvCxnSpPr>
        <xdr:cNvPr id="647" name="直線コネクタ 646"/>
        <xdr:cNvCxnSpPr/>
      </xdr:nvCxnSpPr>
      <xdr:spPr>
        <a:xfrm flipV="1">
          <a:off x="12814300" y="13631149"/>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8612</xdr:rowOff>
    </xdr:from>
    <xdr:to>
      <xdr:col>20</xdr:col>
      <xdr:colOff>9525</xdr:colOff>
      <xdr:row>79</xdr:row>
      <xdr:rowOff>110212</xdr:rowOff>
    </xdr:to>
    <xdr:sp macro="" textlink="">
      <xdr:nvSpPr>
        <xdr:cNvPr id="648" name="フローチャート : 判断 647"/>
        <xdr:cNvSpPr/>
      </xdr:nvSpPr>
      <xdr:spPr>
        <a:xfrm>
          <a:off x="13652500" y="135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126739</xdr:rowOff>
    </xdr:from>
    <xdr:ext cx="469744" cy="259045"/>
    <xdr:sp macro="" textlink="">
      <xdr:nvSpPr>
        <xdr:cNvPr id="649" name="テキスト ボックス 648"/>
        <xdr:cNvSpPr txBox="1"/>
      </xdr:nvSpPr>
      <xdr:spPr>
        <a:xfrm>
          <a:off x="13468427" y="133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115140</xdr:rowOff>
    </xdr:from>
    <xdr:to>
      <xdr:col>18</xdr:col>
      <xdr:colOff>492125</xdr:colOff>
      <xdr:row>79</xdr:row>
      <xdr:rowOff>45290</xdr:rowOff>
    </xdr:to>
    <xdr:sp macro="" textlink="">
      <xdr:nvSpPr>
        <xdr:cNvPr id="650" name="フローチャート : 判断 649"/>
        <xdr:cNvSpPr/>
      </xdr:nvSpPr>
      <xdr:spPr>
        <a:xfrm>
          <a:off x="12763500" y="134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61817</xdr:rowOff>
    </xdr:from>
    <xdr:ext cx="469744" cy="259045"/>
    <xdr:sp macro="" textlink="">
      <xdr:nvSpPr>
        <xdr:cNvPr id="651" name="テキスト ボックス 650"/>
        <xdr:cNvSpPr txBox="1"/>
      </xdr:nvSpPr>
      <xdr:spPr>
        <a:xfrm>
          <a:off x="12579427" y="1326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7" name="円/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30035</xdr:rowOff>
    </xdr:from>
    <xdr:to>
      <xdr:col>22</xdr:col>
      <xdr:colOff>415925</xdr:colOff>
      <xdr:row>79</xdr:row>
      <xdr:rowOff>131635</xdr:rowOff>
    </xdr:to>
    <xdr:sp macro="" textlink="">
      <xdr:nvSpPr>
        <xdr:cNvPr id="659" name="円/楕円 658"/>
        <xdr:cNvSpPr/>
      </xdr:nvSpPr>
      <xdr:spPr>
        <a:xfrm>
          <a:off x="15430500" y="135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122762</xdr:rowOff>
    </xdr:from>
    <xdr:ext cx="469744" cy="259045"/>
    <xdr:sp macro="" textlink="">
      <xdr:nvSpPr>
        <xdr:cNvPr id="660" name="テキスト ボックス 659"/>
        <xdr:cNvSpPr txBox="1"/>
      </xdr:nvSpPr>
      <xdr:spPr>
        <a:xfrm>
          <a:off x="15246427" y="1366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22197</xdr:rowOff>
    </xdr:from>
    <xdr:to>
      <xdr:col>21</xdr:col>
      <xdr:colOff>212725</xdr:colOff>
      <xdr:row>79</xdr:row>
      <xdr:rowOff>123797</xdr:rowOff>
    </xdr:to>
    <xdr:sp macro="" textlink="">
      <xdr:nvSpPr>
        <xdr:cNvPr id="661" name="円/楕円 660"/>
        <xdr:cNvSpPr/>
      </xdr:nvSpPr>
      <xdr:spPr>
        <a:xfrm>
          <a:off x="14541500" y="13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114924</xdr:rowOff>
    </xdr:from>
    <xdr:ext cx="469744" cy="259045"/>
    <xdr:sp macro="" textlink="">
      <xdr:nvSpPr>
        <xdr:cNvPr id="662" name="テキスト ボックス 661"/>
        <xdr:cNvSpPr txBox="1"/>
      </xdr:nvSpPr>
      <xdr:spPr>
        <a:xfrm>
          <a:off x="14357427" y="1365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35799</xdr:rowOff>
    </xdr:from>
    <xdr:to>
      <xdr:col>20</xdr:col>
      <xdr:colOff>9525</xdr:colOff>
      <xdr:row>79</xdr:row>
      <xdr:rowOff>137399</xdr:rowOff>
    </xdr:to>
    <xdr:sp macro="" textlink="">
      <xdr:nvSpPr>
        <xdr:cNvPr id="663" name="円/楕円 662"/>
        <xdr:cNvSpPr/>
      </xdr:nvSpPr>
      <xdr:spPr>
        <a:xfrm>
          <a:off x="13652500" y="135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128526</xdr:rowOff>
    </xdr:from>
    <xdr:ext cx="378565" cy="259045"/>
    <xdr:sp macro="" textlink="">
      <xdr:nvSpPr>
        <xdr:cNvPr id="664" name="テキスト ボックス 663"/>
        <xdr:cNvSpPr txBox="1"/>
      </xdr:nvSpPr>
      <xdr:spPr>
        <a:xfrm>
          <a:off x="13514017" y="1367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5" name="円/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6" name="テキスト ボックス 665"/>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44968</xdr:rowOff>
    </xdr:from>
    <xdr:to>
      <xdr:col>23</xdr:col>
      <xdr:colOff>517525</xdr:colOff>
      <xdr:row>97</xdr:row>
      <xdr:rowOff>50287</xdr:rowOff>
    </xdr:to>
    <xdr:cxnSp macro="">
      <xdr:nvCxnSpPr>
        <xdr:cNvPr id="695" name="直線コネクタ 694"/>
        <xdr:cNvCxnSpPr/>
      </xdr:nvCxnSpPr>
      <xdr:spPr>
        <a:xfrm>
          <a:off x="15481300" y="16675618"/>
          <a:ext cx="8382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7066</xdr:rowOff>
    </xdr:from>
    <xdr:to>
      <xdr:col>22</xdr:col>
      <xdr:colOff>365125</xdr:colOff>
      <xdr:row>97</xdr:row>
      <xdr:rowOff>44968</xdr:rowOff>
    </xdr:to>
    <xdr:cxnSp macro="">
      <xdr:nvCxnSpPr>
        <xdr:cNvPr id="698" name="直線コネクタ 697"/>
        <xdr:cNvCxnSpPr/>
      </xdr:nvCxnSpPr>
      <xdr:spPr>
        <a:xfrm>
          <a:off x="14592300" y="16637716"/>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133497</xdr:rowOff>
    </xdr:from>
    <xdr:to>
      <xdr:col>21</xdr:col>
      <xdr:colOff>161925</xdr:colOff>
      <xdr:row>97</xdr:row>
      <xdr:rowOff>7066</xdr:rowOff>
    </xdr:to>
    <xdr:cxnSp macro="">
      <xdr:nvCxnSpPr>
        <xdr:cNvPr id="701" name="直線コネクタ 700"/>
        <xdr:cNvCxnSpPr/>
      </xdr:nvCxnSpPr>
      <xdr:spPr>
        <a:xfrm>
          <a:off x="13703300" y="16592697"/>
          <a:ext cx="8890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126955</xdr:rowOff>
    </xdr:from>
    <xdr:to>
      <xdr:col>21</xdr:col>
      <xdr:colOff>212725</xdr:colOff>
      <xdr:row>96</xdr:row>
      <xdr:rowOff>57105</xdr:rowOff>
    </xdr:to>
    <xdr:sp macro="" textlink="">
      <xdr:nvSpPr>
        <xdr:cNvPr id="702" name="フローチャート : 判断 701"/>
        <xdr:cNvSpPr/>
      </xdr:nvSpPr>
      <xdr:spPr>
        <a:xfrm>
          <a:off x="14541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73632</xdr:rowOff>
    </xdr:from>
    <xdr:ext cx="534377" cy="259045"/>
    <xdr:sp macro="" textlink="">
      <xdr:nvSpPr>
        <xdr:cNvPr id="703" name="テキスト ボックス 702"/>
        <xdr:cNvSpPr txBox="1"/>
      </xdr:nvSpPr>
      <xdr:spPr>
        <a:xfrm>
          <a:off x="14325111" y="161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115148</xdr:rowOff>
    </xdr:from>
    <xdr:to>
      <xdr:col>19</xdr:col>
      <xdr:colOff>644525</xdr:colOff>
      <xdr:row>96</xdr:row>
      <xdr:rowOff>133497</xdr:rowOff>
    </xdr:to>
    <xdr:cxnSp macro="">
      <xdr:nvCxnSpPr>
        <xdr:cNvPr id="704" name="直線コネクタ 703"/>
        <xdr:cNvCxnSpPr/>
      </xdr:nvCxnSpPr>
      <xdr:spPr>
        <a:xfrm>
          <a:off x="12814300" y="16574348"/>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113902</xdr:rowOff>
    </xdr:from>
    <xdr:to>
      <xdr:col>20</xdr:col>
      <xdr:colOff>9525</xdr:colOff>
      <xdr:row>96</xdr:row>
      <xdr:rowOff>44052</xdr:rowOff>
    </xdr:to>
    <xdr:sp macro="" textlink="">
      <xdr:nvSpPr>
        <xdr:cNvPr id="705" name="フローチャート : 判断 704"/>
        <xdr:cNvSpPr/>
      </xdr:nvSpPr>
      <xdr:spPr>
        <a:xfrm>
          <a:off x="13652500" y="164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60579</xdr:rowOff>
    </xdr:from>
    <xdr:ext cx="534377" cy="259045"/>
    <xdr:sp macro="" textlink="">
      <xdr:nvSpPr>
        <xdr:cNvPr id="706" name="テキスト ボックス 705"/>
        <xdr:cNvSpPr txBox="1"/>
      </xdr:nvSpPr>
      <xdr:spPr>
        <a:xfrm>
          <a:off x="13436111" y="161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101282</xdr:rowOff>
    </xdr:from>
    <xdr:to>
      <xdr:col>18</xdr:col>
      <xdr:colOff>492125</xdr:colOff>
      <xdr:row>96</xdr:row>
      <xdr:rowOff>31432</xdr:rowOff>
    </xdr:to>
    <xdr:sp macro="" textlink="">
      <xdr:nvSpPr>
        <xdr:cNvPr id="707" name="フローチャート : 判断 706"/>
        <xdr:cNvSpPr/>
      </xdr:nvSpPr>
      <xdr:spPr>
        <a:xfrm>
          <a:off x="12763500" y="163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47959</xdr:rowOff>
    </xdr:from>
    <xdr:ext cx="534377" cy="259045"/>
    <xdr:sp macro="" textlink="">
      <xdr:nvSpPr>
        <xdr:cNvPr id="708" name="テキスト ボックス 707"/>
        <xdr:cNvSpPr txBox="1"/>
      </xdr:nvSpPr>
      <xdr:spPr>
        <a:xfrm>
          <a:off x="12547111" y="161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170937</xdr:rowOff>
    </xdr:from>
    <xdr:to>
      <xdr:col>23</xdr:col>
      <xdr:colOff>568325</xdr:colOff>
      <xdr:row>97</xdr:row>
      <xdr:rowOff>101087</xdr:rowOff>
    </xdr:to>
    <xdr:sp macro="" textlink="">
      <xdr:nvSpPr>
        <xdr:cNvPr id="714" name="円/楕円 713"/>
        <xdr:cNvSpPr/>
      </xdr:nvSpPr>
      <xdr:spPr>
        <a:xfrm>
          <a:off x="16268700" y="166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149364</xdr:rowOff>
    </xdr:from>
    <xdr:ext cx="534377" cy="259045"/>
    <xdr:sp macro="" textlink="">
      <xdr:nvSpPr>
        <xdr:cNvPr id="715" name="公債費該当値テキスト"/>
        <xdr:cNvSpPr txBox="1"/>
      </xdr:nvSpPr>
      <xdr:spPr>
        <a:xfrm>
          <a:off x="16370300" y="166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165618</xdr:rowOff>
    </xdr:from>
    <xdr:to>
      <xdr:col>22</xdr:col>
      <xdr:colOff>415925</xdr:colOff>
      <xdr:row>97</xdr:row>
      <xdr:rowOff>95768</xdr:rowOff>
    </xdr:to>
    <xdr:sp macro="" textlink="">
      <xdr:nvSpPr>
        <xdr:cNvPr id="716" name="円/楕円 715"/>
        <xdr:cNvSpPr/>
      </xdr:nvSpPr>
      <xdr:spPr>
        <a:xfrm>
          <a:off x="15430500" y="166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86895</xdr:rowOff>
    </xdr:from>
    <xdr:ext cx="534377" cy="259045"/>
    <xdr:sp macro="" textlink="">
      <xdr:nvSpPr>
        <xdr:cNvPr id="717" name="テキスト ボックス 716"/>
        <xdr:cNvSpPr txBox="1"/>
      </xdr:nvSpPr>
      <xdr:spPr>
        <a:xfrm>
          <a:off x="15214111" y="167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127716</xdr:rowOff>
    </xdr:from>
    <xdr:to>
      <xdr:col>21</xdr:col>
      <xdr:colOff>212725</xdr:colOff>
      <xdr:row>97</xdr:row>
      <xdr:rowOff>57866</xdr:rowOff>
    </xdr:to>
    <xdr:sp macro="" textlink="">
      <xdr:nvSpPr>
        <xdr:cNvPr id="718" name="円/楕円 717"/>
        <xdr:cNvSpPr/>
      </xdr:nvSpPr>
      <xdr:spPr>
        <a:xfrm>
          <a:off x="14541500" y="165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48993</xdr:rowOff>
    </xdr:from>
    <xdr:ext cx="534377" cy="259045"/>
    <xdr:sp macro="" textlink="">
      <xdr:nvSpPr>
        <xdr:cNvPr id="719" name="テキスト ボックス 718"/>
        <xdr:cNvSpPr txBox="1"/>
      </xdr:nvSpPr>
      <xdr:spPr>
        <a:xfrm>
          <a:off x="14325111" y="166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82697</xdr:rowOff>
    </xdr:from>
    <xdr:to>
      <xdr:col>20</xdr:col>
      <xdr:colOff>9525</xdr:colOff>
      <xdr:row>97</xdr:row>
      <xdr:rowOff>12847</xdr:rowOff>
    </xdr:to>
    <xdr:sp macro="" textlink="">
      <xdr:nvSpPr>
        <xdr:cNvPr id="720" name="円/楕円 719"/>
        <xdr:cNvSpPr/>
      </xdr:nvSpPr>
      <xdr:spPr>
        <a:xfrm>
          <a:off x="13652500" y="1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3974</xdr:rowOff>
    </xdr:from>
    <xdr:ext cx="534377" cy="259045"/>
    <xdr:sp macro="" textlink="">
      <xdr:nvSpPr>
        <xdr:cNvPr id="721" name="テキスト ボックス 720"/>
        <xdr:cNvSpPr txBox="1"/>
      </xdr:nvSpPr>
      <xdr:spPr>
        <a:xfrm>
          <a:off x="13436111" y="166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64348</xdr:rowOff>
    </xdr:from>
    <xdr:to>
      <xdr:col>18</xdr:col>
      <xdr:colOff>492125</xdr:colOff>
      <xdr:row>96</xdr:row>
      <xdr:rowOff>165948</xdr:rowOff>
    </xdr:to>
    <xdr:sp macro="" textlink="">
      <xdr:nvSpPr>
        <xdr:cNvPr id="722" name="円/楕円 721"/>
        <xdr:cNvSpPr/>
      </xdr:nvSpPr>
      <xdr:spPr>
        <a:xfrm>
          <a:off x="12763500" y="165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157075</xdr:rowOff>
    </xdr:from>
    <xdr:ext cx="534377" cy="259045"/>
    <xdr:sp macro="" textlink="">
      <xdr:nvSpPr>
        <xdr:cNvPr id="723" name="テキスト ボックス 722"/>
        <xdr:cNvSpPr txBox="1"/>
      </xdr:nvSpPr>
      <xdr:spPr>
        <a:xfrm>
          <a:off x="12547111" y="166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157607</xdr:rowOff>
    </xdr:from>
    <xdr:to>
      <xdr:col>29</xdr:col>
      <xdr:colOff>517525</xdr:colOff>
      <xdr:row>39</xdr:row>
      <xdr:rowOff>44450</xdr:rowOff>
    </xdr:to>
    <xdr:cxnSp macro="">
      <xdr:nvCxnSpPr>
        <xdr:cNvPr id="758" name="直線コネクタ 757"/>
        <xdr:cNvCxnSpPr/>
      </xdr:nvCxnSpPr>
      <xdr:spPr>
        <a:xfrm>
          <a:off x="19545300" y="5815457"/>
          <a:ext cx="889000" cy="91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9" name="フローチャート : 判断 758"/>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25290</xdr:rowOff>
    </xdr:from>
    <xdr:ext cx="378565" cy="259045"/>
    <xdr:sp macro="" textlink="">
      <xdr:nvSpPr>
        <xdr:cNvPr id="760" name="テキスト ボックス 759"/>
        <xdr:cNvSpPr txBox="1"/>
      </xdr:nvSpPr>
      <xdr:spPr>
        <a:xfrm>
          <a:off x="20245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157607</xdr:rowOff>
    </xdr:from>
    <xdr:to>
      <xdr:col>28</xdr:col>
      <xdr:colOff>314325</xdr:colOff>
      <xdr:row>39</xdr:row>
      <xdr:rowOff>44450</xdr:rowOff>
    </xdr:to>
    <xdr:cxnSp macro="">
      <xdr:nvCxnSpPr>
        <xdr:cNvPr id="761" name="直線コネクタ 760"/>
        <xdr:cNvCxnSpPr/>
      </xdr:nvCxnSpPr>
      <xdr:spPr>
        <a:xfrm flipV="1">
          <a:off x="18656300" y="5815457"/>
          <a:ext cx="889000" cy="91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762" name="フローチャート : 判断 761"/>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19321</xdr:rowOff>
    </xdr:from>
    <xdr:ext cx="378565" cy="259045"/>
    <xdr:sp macro="" textlink="">
      <xdr:nvSpPr>
        <xdr:cNvPr id="763" name="テキスト ボックス 762"/>
        <xdr:cNvSpPr txBox="1"/>
      </xdr:nvSpPr>
      <xdr:spPr>
        <a:xfrm>
          <a:off x="19356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フローチャート : 判断 763"/>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106807</xdr:rowOff>
    </xdr:from>
    <xdr:to>
      <xdr:col>28</xdr:col>
      <xdr:colOff>365125</xdr:colOff>
      <xdr:row>34</xdr:row>
      <xdr:rowOff>36957</xdr:rowOff>
    </xdr:to>
    <xdr:sp macro="" textlink="">
      <xdr:nvSpPr>
        <xdr:cNvPr id="777" name="円/楕円 776"/>
        <xdr:cNvSpPr/>
      </xdr:nvSpPr>
      <xdr:spPr>
        <a:xfrm>
          <a:off x="19494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53484</xdr:rowOff>
    </xdr:from>
    <xdr:ext cx="469744" cy="259045"/>
    <xdr:sp macro="" textlink="">
      <xdr:nvSpPr>
        <xdr:cNvPr id="778" name="テキスト ボックス 777"/>
        <xdr:cNvSpPr txBox="1"/>
      </xdr:nvSpPr>
      <xdr:spPr>
        <a:xfrm>
          <a:off x="19310427"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0" name="テキスト ボックス 779"/>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、消防費は、</a:t>
          </a:r>
          <a:r>
            <a:rPr kumimoji="1" lang="ja-JP" altLang="ja-JP" sz="1100">
              <a:solidFill>
                <a:schemeClr val="dk1"/>
              </a:solidFill>
              <a:effectLst/>
              <a:latin typeface="+mn-lt"/>
              <a:ea typeface="+mn-ea"/>
              <a:cs typeface="+mn-cs"/>
            </a:rPr>
            <a:t>類似団体内平均値を上回っているが、それ以外の費目については下回っている。</a:t>
          </a:r>
          <a:endParaRPr lang="ja-JP" altLang="ja-JP">
            <a:effectLst/>
          </a:endParaRPr>
        </a:p>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54,907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前年度より減少。</a:t>
          </a:r>
          <a:r>
            <a:rPr lang="ja-JP" altLang="en-US" sz="1100" b="0" i="0" u="none" strike="noStrike" baseline="0" smtClean="0">
              <a:solidFill>
                <a:schemeClr val="dk1"/>
              </a:solidFill>
              <a:latin typeface="+mn-lt"/>
              <a:ea typeface="+mn-ea"/>
              <a:cs typeface="+mn-cs"/>
            </a:rPr>
            <a:t>立体駐車場新設工事完了に伴う工事請負費の減少、退職手当経費の減少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157,809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。前年度より増加。</a:t>
          </a:r>
          <a:r>
            <a:rPr kumimoji="0" lang="ja-JP" altLang="en-US" sz="1100" b="0" i="0" u="none" strike="noStrike" baseline="0" smtClean="0">
              <a:solidFill>
                <a:schemeClr val="dk1"/>
              </a:solidFill>
              <a:effectLst/>
              <a:latin typeface="+mn-lt"/>
              <a:ea typeface="+mn-ea"/>
              <a:cs typeface="+mn-cs"/>
            </a:rPr>
            <a:t>国が実施している</a:t>
          </a:r>
          <a:r>
            <a:rPr lang="ja-JP" altLang="en-US" sz="1100" b="0" i="0" u="none" strike="noStrike" baseline="0" smtClean="0">
              <a:solidFill>
                <a:schemeClr val="dk1"/>
              </a:solidFill>
              <a:latin typeface="+mn-lt"/>
              <a:ea typeface="+mn-ea"/>
              <a:cs typeface="+mn-cs"/>
            </a:rPr>
            <a:t>年金生活者等支援臨時福祉給付金給付事業等による増加。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58,212</a:t>
          </a:r>
          <a:r>
            <a:rPr kumimoji="1" lang="ja-JP" altLang="en-US" sz="1100">
              <a:solidFill>
                <a:schemeClr val="dk1"/>
              </a:solidFill>
              <a:effectLst/>
              <a:latin typeface="+mn-lt"/>
              <a:ea typeface="+mn-ea"/>
              <a:cs typeface="+mn-cs"/>
            </a:rPr>
            <a:t>円。前年度より増加。</a:t>
          </a:r>
          <a:r>
            <a:rPr lang="ja-JP" altLang="en-US" sz="1100" b="0" i="0" u="none" strike="noStrike" baseline="0" smtClean="0">
              <a:solidFill>
                <a:schemeClr val="dk1"/>
              </a:solidFill>
              <a:latin typeface="+mn-lt"/>
              <a:ea typeface="+mn-ea"/>
              <a:cs typeface="+mn-cs"/>
            </a:rPr>
            <a:t>エコ・プラント姫の沢ごみ焼却施設保全工事（第</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期）による増加。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23,157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前年度より増加。</a:t>
          </a:r>
          <a:r>
            <a:rPr lang="ja-JP" altLang="en-US" sz="1100" b="0" i="0" u="none" strike="noStrike" baseline="0" smtClean="0">
              <a:solidFill>
                <a:schemeClr val="dk1"/>
              </a:solidFill>
              <a:latin typeface="+mn-lt"/>
              <a:ea typeface="+mn-ea"/>
              <a:cs typeface="+mn-cs"/>
            </a:rPr>
            <a:t>観光ブランド・プロモーション業務、</a:t>
          </a:r>
          <a:r>
            <a:rPr kumimoji="1" lang="ja-JP" altLang="en-US" sz="1100">
              <a:solidFill>
                <a:schemeClr val="dk1"/>
              </a:solidFill>
              <a:effectLst/>
              <a:latin typeface="+mn-lt"/>
              <a:ea typeface="+mn-ea"/>
              <a:cs typeface="+mn-cs"/>
            </a:rPr>
            <a:t>リノベーションまちづくり・創業支援業務による増加。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22,174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。前年度より減少。平成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年度と比較して</a:t>
          </a:r>
          <a:r>
            <a:rPr lang="ja-JP" altLang="en-US" sz="1100" b="0" i="0" u="none" strike="noStrike" baseline="0" smtClean="0">
              <a:solidFill>
                <a:schemeClr val="dk1"/>
              </a:solidFill>
              <a:latin typeface="+mn-lt"/>
              <a:ea typeface="+mn-ea"/>
              <a:cs typeface="+mn-cs"/>
            </a:rPr>
            <a:t>消防救急デジタル無線システム備品購入費の皆減により減少。</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年度は、決算剰余金等の積立により財政調整基金残高が増加し、標準財政規模に対する残高の比率は、対前年度比で</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ポイント改善している。実質収支額は、継続的に黒字を確保しており、実質単年度収支についても基金取崩し額を抑え黒字となっている。今後も計画的な基金の積立や取崩し、事業の見直しを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en-US" sz="1100">
              <a:solidFill>
                <a:schemeClr val="tx1"/>
              </a:solidFill>
              <a:effectLst/>
              <a:latin typeface="+mn-lt"/>
              <a:ea typeface="+mn-ea"/>
              <a:cs typeface="+mn-cs"/>
            </a:rPr>
            <a:t>年度は、前年度に引き続き全ての会計で黒字となった。</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は水道事業会計及び温泉事業会計でマイナスとなっていたが、これは地方公営企業法等の改正に伴う新会計基準の適用に伴い、計上不足額も含め計上された引当金繰入額の影響によるところが大きかったためであ</a:t>
          </a:r>
          <a:r>
            <a:rPr lang="ja-JP" altLang="en-US" sz="1100">
              <a:solidFill>
                <a:schemeClr val="tx1"/>
              </a:solidFill>
              <a:effectLst/>
              <a:latin typeface="+mn-lt"/>
              <a:ea typeface="+mn-ea"/>
              <a:cs typeface="+mn-cs"/>
            </a:rPr>
            <a:t>る。</a:t>
          </a:r>
          <a:r>
            <a:rPr lang="ja-JP" altLang="ja-JP" sz="1100">
              <a:solidFill>
                <a:schemeClr val="tx1"/>
              </a:solidFill>
              <a:effectLst/>
              <a:latin typeface="+mn-lt"/>
              <a:ea typeface="+mn-ea"/>
              <a:cs typeface="+mn-cs"/>
            </a:rPr>
            <a:t>今後も一般会計の繰出しに依存しないように、各事業会計を計画的な事業運営により健全な財政運営に努めていく。</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元利償還金については、平成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年度をピークに大型建設事業に伴う地方債の償還が終了し</a:t>
          </a:r>
          <a:r>
            <a:rPr lang="ja-JP" altLang="en-US" sz="1100">
              <a:solidFill>
                <a:schemeClr val="dk1"/>
              </a:solidFill>
              <a:effectLst/>
              <a:latin typeface="+mn-lt"/>
              <a:ea typeface="+mn-ea"/>
              <a:cs typeface="+mn-cs"/>
            </a:rPr>
            <a:t>たため</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が続いているが</a:t>
          </a:r>
          <a:r>
            <a:rPr lang="ja-JP" altLang="ja-JP" sz="1100">
              <a:solidFill>
                <a:schemeClr val="dk1"/>
              </a:solidFill>
              <a:effectLst/>
              <a:latin typeface="+mn-lt"/>
              <a:ea typeface="+mn-ea"/>
              <a:cs typeface="+mn-cs"/>
            </a:rPr>
            <a:t>、公営企業債の元利償還金に対する繰入金</a:t>
          </a:r>
          <a:r>
            <a:rPr lang="ja-JP" altLang="en-US" sz="1100">
              <a:solidFill>
                <a:schemeClr val="dk1"/>
              </a:solidFill>
              <a:effectLst/>
              <a:latin typeface="+mn-lt"/>
              <a:ea typeface="+mn-ea"/>
              <a:cs typeface="+mn-cs"/>
            </a:rPr>
            <a:t>が増加したことにより、</a:t>
          </a:r>
          <a:r>
            <a:rPr lang="ja-JP" altLang="ja-JP" sz="1100">
              <a:solidFill>
                <a:schemeClr val="dk1"/>
              </a:solidFill>
              <a:effectLst/>
              <a:latin typeface="+mn-lt"/>
              <a:ea typeface="+mn-ea"/>
              <a:cs typeface="+mn-cs"/>
            </a:rPr>
            <a:t>前年度と比較して実質公債費比率の分子</a:t>
          </a:r>
          <a:r>
            <a:rPr lang="ja-JP" altLang="en-US" sz="1100">
              <a:solidFill>
                <a:schemeClr val="dk1"/>
              </a:solidFill>
              <a:effectLst/>
              <a:latin typeface="+mn-lt"/>
              <a:ea typeface="+mn-ea"/>
              <a:cs typeface="+mn-cs"/>
            </a:rPr>
            <a:t>がやや増加した。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庁舎建設、駅前広場整備事業、ごみ焼却施設改造事業等</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地方債を財源としていることから</a:t>
          </a:r>
          <a:r>
            <a:rPr lang="ja-JP" altLang="en-US" sz="1100">
              <a:solidFill>
                <a:schemeClr val="dk1"/>
              </a:solidFill>
              <a:effectLst/>
              <a:latin typeface="+mn-lt"/>
              <a:ea typeface="+mn-ea"/>
              <a:cs typeface="+mn-cs"/>
            </a:rPr>
            <a:t>、今後の</a:t>
          </a:r>
          <a:r>
            <a:rPr lang="ja-JP" altLang="ja-JP" sz="1100">
              <a:solidFill>
                <a:schemeClr val="dk1"/>
              </a:solidFill>
              <a:effectLst/>
              <a:latin typeface="+mn-lt"/>
              <a:ea typeface="+mn-ea"/>
              <a:cs typeface="+mn-cs"/>
            </a:rPr>
            <a:t>借入れに際しては償還能力を考慮し、公債費の平準化に努める。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将来負担額が減少</a:t>
          </a:r>
          <a:r>
            <a:rPr lang="ja-JP" altLang="en-US" sz="1100">
              <a:solidFill>
                <a:schemeClr val="dk1"/>
              </a:solidFill>
              <a:effectLst/>
              <a:latin typeface="+mn-lt"/>
              <a:ea typeface="+mn-ea"/>
              <a:cs typeface="+mn-cs"/>
            </a:rPr>
            <a:t>した要因として、</a:t>
          </a:r>
          <a:r>
            <a:rPr lang="ja-JP" altLang="en-US" sz="1100">
              <a:solidFill>
                <a:schemeClr val="tx1"/>
              </a:solidFill>
              <a:effectLst/>
            </a:rPr>
            <a:t>償還の終了により地方債現在高が減少したこと、及び水道事業会計の元利償還金に対する準元利償還金の割合が減少したことにより公営企業債等繰入見込額が減少したためである。</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充当可能財源</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が増加した</a:t>
          </a:r>
          <a:r>
            <a:rPr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決算剰余金の積立により財政調整基金残高</a:t>
          </a:r>
          <a:r>
            <a:rPr lang="ja-JP" altLang="en-US" sz="1100">
              <a:solidFill>
                <a:schemeClr val="tx1"/>
              </a:solidFill>
              <a:effectLst/>
            </a:rPr>
            <a:t>が増加したこと、及び都市計画事業に係る下水道事業会計への繰入見込額が増加したことにより、地方債への充当見込額が増加したためである。</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rPr>
            <a:t>　今後も財政状況を考慮し、適切な基金運用と計画的な地方債の借入れを行い将来負担の抑制を図る。</a:t>
          </a:r>
          <a:endParaRPr lang="ja-JP" altLang="ja-JP" sz="11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37,733
37,343
61.78
18,555,325
17,647,374
872,179
9,985,367
16,273,466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37,733
37,343
61.78
18,555,325
17,647,374
872,179
9,985,367
16,273,466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37,733
37,343
61.78
18,555,325
17,647,374
872,179
9,985,367
16,273,466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425" t="s">
        <v>64</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c r="CM1" s="425"/>
      <c r="CN1" s="425"/>
      <c r="CO1" s="425"/>
      <c r="CP1" s="425"/>
      <c r="CQ1" s="425"/>
      <c r="CR1" s="425"/>
      <c r="CS1" s="425"/>
      <c r="CT1" s="425"/>
      <c r="CU1" s="425"/>
      <c r="CV1" s="425"/>
      <c r="CW1" s="425"/>
      <c r="CX1" s="425"/>
      <c r="CY1" s="425"/>
      <c r="CZ1" s="425"/>
      <c r="DA1" s="425"/>
      <c r="DB1" s="425"/>
      <c r="DC1" s="425"/>
      <c r="DD1" s="425"/>
      <c r="DE1" s="425"/>
      <c r="DF1" s="425"/>
      <c r="DG1" s="425"/>
      <c r="DH1" s="425"/>
      <c r="DI1" s="425"/>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426" t="s">
        <v>66</v>
      </c>
      <c r="C3" s="427"/>
      <c r="D3" s="427"/>
      <c r="E3" s="428"/>
      <c r="F3" s="428"/>
      <c r="G3" s="428"/>
      <c r="H3" s="428"/>
      <c r="I3" s="428"/>
      <c r="J3" s="428"/>
      <c r="K3" s="428"/>
      <c r="L3" s="428" t="s">
        <v>67</v>
      </c>
      <c r="M3" s="428"/>
      <c r="N3" s="428"/>
      <c r="O3" s="428"/>
      <c r="P3" s="428"/>
      <c r="Q3" s="428"/>
      <c r="R3" s="435"/>
      <c r="S3" s="435"/>
      <c r="T3" s="435"/>
      <c r="U3" s="435"/>
      <c r="V3" s="436"/>
      <c r="W3" s="410" t="s">
        <v>68</v>
      </c>
      <c r="X3" s="411"/>
      <c r="Y3" s="411"/>
      <c r="Z3" s="411"/>
      <c r="AA3" s="411"/>
      <c r="AB3" s="427"/>
      <c r="AC3" s="435" t="s">
        <v>69</v>
      </c>
      <c r="AD3" s="411"/>
      <c r="AE3" s="411"/>
      <c r="AF3" s="411"/>
      <c r="AG3" s="411"/>
      <c r="AH3" s="411"/>
      <c r="AI3" s="411"/>
      <c r="AJ3" s="411"/>
      <c r="AK3" s="411"/>
      <c r="AL3" s="412"/>
      <c r="AM3" s="410" t="s">
        <v>70</v>
      </c>
      <c r="AN3" s="411"/>
      <c r="AO3" s="411"/>
      <c r="AP3" s="411"/>
      <c r="AQ3" s="411"/>
      <c r="AR3" s="411"/>
      <c r="AS3" s="411"/>
      <c r="AT3" s="411"/>
      <c r="AU3" s="411"/>
      <c r="AV3" s="411"/>
      <c r="AW3" s="411"/>
      <c r="AX3" s="412"/>
      <c r="AY3" s="447" t="s">
        <v>1</v>
      </c>
      <c r="AZ3" s="448"/>
      <c r="BA3" s="448"/>
      <c r="BB3" s="448"/>
      <c r="BC3" s="448"/>
      <c r="BD3" s="448"/>
      <c r="BE3" s="448"/>
      <c r="BF3" s="448"/>
      <c r="BG3" s="448"/>
      <c r="BH3" s="448"/>
      <c r="BI3" s="448"/>
      <c r="BJ3" s="448"/>
      <c r="BK3" s="448"/>
      <c r="BL3" s="448"/>
      <c r="BM3" s="449"/>
      <c r="BN3" s="410" t="s">
        <v>71</v>
      </c>
      <c r="BO3" s="411"/>
      <c r="BP3" s="411"/>
      <c r="BQ3" s="411"/>
      <c r="BR3" s="411"/>
      <c r="BS3" s="411"/>
      <c r="BT3" s="411"/>
      <c r="BU3" s="412"/>
      <c r="BV3" s="410" t="s">
        <v>72</v>
      </c>
      <c r="BW3" s="411"/>
      <c r="BX3" s="411"/>
      <c r="BY3" s="411"/>
      <c r="BZ3" s="411"/>
      <c r="CA3" s="411"/>
      <c r="CB3" s="411"/>
      <c r="CC3" s="412"/>
      <c r="CD3" s="447" t="s">
        <v>1</v>
      </c>
      <c r="CE3" s="448"/>
      <c r="CF3" s="448"/>
      <c r="CG3" s="448"/>
      <c r="CH3" s="448"/>
      <c r="CI3" s="448"/>
      <c r="CJ3" s="448"/>
      <c r="CK3" s="448"/>
      <c r="CL3" s="448"/>
      <c r="CM3" s="448"/>
      <c r="CN3" s="448"/>
      <c r="CO3" s="448"/>
      <c r="CP3" s="448"/>
      <c r="CQ3" s="448"/>
      <c r="CR3" s="448"/>
      <c r="CS3" s="449"/>
      <c r="CT3" s="410" t="s">
        <v>73</v>
      </c>
      <c r="CU3" s="411"/>
      <c r="CV3" s="411"/>
      <c r="CW3" s="411"/>
      <c r="CX3" s="411"/>
      <c r="CY3" s="411"/>
      <c r="CZ3" s="411"/>
      <c r="DA3" s="412"/>
      <c r="DB3" s="410" t="s">
        <v>74</v>
      </c>
      <c r="DC3" s="411"/>
      <c r="DD3" s="411"/>
      <c r="DE3" s="411"/>
      <c r="DF3" s="411"/>
      <c r="DG3" s="411"/>
      <c r="DH3" s="411"/>
      <c r="DI3" s="412"/>
      <c r="DJ3" s="139"/>
      <c r="DK3" s="139"/>
      <c r="DL3" s="139"/>
      <c r="DM3" s="139"/>
      <c r="DN3" s="139"/>
      <c r="DO3" s="139"/>
    </row>
    <row r="4" spans="1:119" ht="18.75" customHeight="1">
      <c r="A4" s="140"/>
      <c r="B4" s="429"/>
      <c r="C4" s="430"/>
      <c r="D4" s="430"/>
      <c r="E4" s="431"/>
      <c r="F4" s="431"/>
      <c r="G4" s="431"/>
      <c r="H4" s="431"/>
      <c r="I4" s="431"/>
      <c r="J4" s="431"/>
      <c r="K4" s="431"/>
      <c r="L4" s="431"/>
      <c r="M4" s="431"/>
      <c r="N4" s="431"/>
      <c r="O4" s="431"/>
      <c r="P4" s="431"/>
      <c r="Q4" s="431"/>
      <c r="R4" s="437"/>
      <c r="S4" s="437"/>
      <c r="T4" s="437"/>
      <c r="U4" s="437"/>
      <c r="V4" s="438"/>
      <c r="W4" s="441"/>
      <c r="X4" s="442"/>
      <c r="Y4" s="442"/>
      <c r="Z4" s="442"/>
      <c r="AA4" s="442"/>
      <c r="AB4" s="430"/>
      <c r="AC4" s="437"/>
      <c r="AD4" s="442"/>
      <c r="AE4" s="442"/>
      <c r="AF4" s="442"/>
      <c r="AG4" s="442"/>
      <c r="AH4" s="442"/>
      <c r="AI4" s="442"/>
      <c r="AJ4" s="442"/>
      <c r="AK4" s="442"/>
      <c r="AL4" s="445"/>
      <c r="AM4" s="443"/>
      <c r="AN4" s="444"/>
      <c r="AO4" s="444"/>
      <c r="AP4" s="444"/>
      <c r="AQ4" s="444"/>
      <c r="AR4" s="444"/>
      <c r="AS4" s="444"/>
      <c r="AT4" s="444"/>
      <c r="AU4" s="444"/>
      <c r="AV4" s="444"/>
      <c r="AW4" s="444"/>
      <c r="AX4" s="446"/>
      <c r="AY4" s="413" t="s">
        <v>75</v>
      </c>
      <c r="AZ4" s="414"/>
      <c r="BA4" s="414"/>
      <c r="BB4" s="414"/>
      <c r="BC4" s="414"/>
      <c r="BD4" s="414"/>
      <c r="BE4" s="414"/>
      <c r="BF4" s="414"/>
      <c r="BG4" s="414"/>
      <c r="BH4" s="414"/>
      <c r="BI4" s="414"/>
      <c r="BJ4" s="414"/>
      <c r="BK4" s="414"/>
      <c r="BL4" s="414"/>
      <c r="BM4" s="415"/>
      <c r="BN4" s="416">
        <v>18555325</v>
      </c>
      <c r="BO4" s="417"/>
      <c r="BP4" s="417"/>
      <c r="BQ4" s="417"/>
      <c r="BR4" s="417"/>
      <c r="BS4" s="417"/>
      <c r="BT4" s="417"/>
      <c r="BU4" s="418"/>
      <c r="BV4" s="416">
        <v>18868546</v>
      </c>
      <c r="BW4" s="417"/>
      <c r="BX4" s="417"/>
      <c r="BY4" s="417"/>
      <c r="BZ4" s="417"/>
      <c r="CA4" s="417"/>
      <c r="CB4" s="417"/>
      <c r="CC4" s="418"/>
      <c r="CD4" s="419" t="s">
        <v>76</v>
      </c>
      <c r="CE4" s="420"/>
      <c r="CF4" s="420"/>
      <c r="CG4" s="420"/>
      <c r="CH4" s="420"/>
      <c r="CI4" s="420"/>
      <c r="CJ4" s="420"/>
      <c r="CK4" s="420"/>
      <c r="CL4" s="420"/>
      <c r="CM4" s="420"/>
      <c r="CN4" s="420"/>
      <c r="CO4" s="420"/>
      <c r="CP4" s="420"/>
      <c r="CQ4" s="420"/>
      <c r="CR4" s="420"/>
      <c r="CS4" s="421"/>
      <c r="CT4" s="422">
        <v>8.6999999999999993</v>
      </c>
      <c r="CU4" s="423"/>
      <c r="CV4" s="423"/>
      <c r="CW4" s="423"/>
      <c r="CX4" s="423"/>
      <c r="CY4" s="423"/>
      <c r="CZ4" s="423"/>
      <c r="DA4" s="424"/>
      <c r="DB4" s="422">
        <v>8.6999999999999993</v>
      </c>
      <c r="DC4" s="423"/>
      <c r="DD4" s="423"/>
      <c r="DE4" s="423"/>
      <c r="DF4" s="423"/>
      <c r="DG4" s="423"/>
      <c r="DH4" s="423"/>
      <c r="DI4" s="424"/>
      <c r="DJ4" s="139"/>
      <c r="DK4" s="139"/>
      <c r="DL4" s="139"/>
      <c r="DM4" s="139"/>
      <c r="DN4" s="139"/>
      <c r="DO4" s="139"/>
    </row>
    <row r="5" spans="1:119" ht="18.75" customHeight="1">
      <c r="A5" s="140"/>
      <c r="B5" s="432"/>
      <c r="C5" s="433"/>
      <c r="D5" s="433"/>
      <c r="E5" s="434"/>
      <c r="F5" s="434"/>
      <c r="G5" s="434"/>
      <c r="H5" s="434"/>
      <c r="I5" s="434"/>
      <c r="J5" s="434"/>
      <c r="K5" s="434"/>
      <c r="L5" s="434"/>
      <c r="M5" s="434"/>
      <c r="N5" s="434"/>
      <c r="O5" s="434"/>
      <c r="P5" s="434"/>
      <c r="Q5" s="434"/>
      <c r="R5" s="439"/>
      <c r="S5" s="439"/>
      <c r="T5" s="439"/>
      <c r="U5" s="439"/>
      <c r="V5" s="440"/>
      <c r="W5" s="443"/>
      <c r="X5" s="444"/>
      <c r="Y5" s="444"/>
      <c r="Z5" s="444"/>
      <c r="AA5" s="444"/>
      <c r="AB5" s="433"/>
      <c r="AC5" s="439"/>
      <c r="AD5" s="444"/>
      <c r="AE5" s="444"/>
      <c r="AF5" s="444"/>
      <c r="AG5" s="444"/>
      <c r="AH5" s="444"/>
      <c r="AI5" s="444"/>
      <c r="AJ5" s="444"/>
      <c r="AK5" s="444"/>
      <c r="AL5" s="446"/>
      <c r="AM5" s="482" t="s">
        <v>77</v>
      </c>
      <c r="AN5" s="483"/>
      <c r="AO5" s="483"/>
      <c r="AP5" s="483"/>
      <c r="AQ5" s="483"/>
      <c r="AR5" s="483"/>
      <c r="AS5" s="483"/>
      <c r="AT5" s="484"/>
      <c r="AU5" s="485" t="s">
        <v>78</v>
      </c>
      <c r="AV5" s="486"/>
      <c r="AW5" s="486"/>
      <c r="AX5" s="486"/>
      <c r="AY5" s="487" t="s">
        <v>79</v>
      </c>
      <c r="AZ5" s="488"/>
      <c r="BA5" s="488"/>
      <c r="BB5" s="488"/>
      <c r="BC5" s="488"/>
      <c r="BD5" s="488"/>
      <c r="BE5" s="488"/>
      <c r="BF5" s="488"/>
      <c r="BG5" s="488"/>
      <c r="BH5" s="488"/>
      <c r="BI5" s="488"/>
      <c r="BJ5" s="488"/>
      <c r="BK5" s="488"/>
      <c r="BL5" s="488"/>
      <c r="BM5" s="489"/>
      <c r="BN5" s="453">
        <v>17647374</v>
      </c>
      <c r="BO5" s="454"/>
      <c r="BP5" s="454"/>
      <c r="BQ5" s="454"/>
      <c r="BR5" s="454"/>
      <c r="BS5" s="454"/>
      <c r="BT5" s="454"/>
      <c r="BU5" s="455"/>
      <c r="BV5" s="453">
        <v>17674367</v>
      </c>
      <c r="BW5" s="454"/>
      <c r="BX5" s="454"/>
      <c r="BY5" s="454"/>
      <c r="BZ5" s="454"/>
      <c r="CA5" s="454"/>
      <c r="CB5" s="454"/>
      <c r="CC5" s="455"/>
      <c r="CD5" s="456" t="s">
        <v>80</v>
      </c>
      <c r="CE5" s="457"/>
      <c r="CF5" s="457"/>
      <c r="CG5" s="457"/>
      <c r="CH5" s="457"/>
      <c r="CI5" s="457"/>
      <c r="CJ5" s="457"/>
      <c r="CK5" s="457"/>
      <c r="CL5" s="457"/>
      <c r="CM5" s="457"/>
      <c r="CN5" s="457"/>
      <c r="CO5" s="457"/>
      <c r="CP5" s="457"/>
      <c r="CQ5" s="457"/>
      <c r="CR5" s="457"/>
      <c r="CS5" s="458"/>
      <c r="CT5" s="450">
        <v>83.3</v>
      </c>
      <c r="CU5" s="451"/>
      <c r="CV5" s="451"/>
      <c r="CW5" s="451"/>
      <c r="CX5" s="451"/>
      <c r="CY5" s="451"/>
      <c r="CZ5" s="451"/>
      <c r="DA5" s="452"/>
      <c r="DB5" s="450">
        <v>85.5</v>
      </c>
      <c r="DC5" s="451"/>
      <c r="DD5" s="451"/>
      <c r="DE5" s="451"/>
      <c r="DF5" s="451"/>
      <c r="DG5" s="451"/>
      <c r="DH5" s="451"/>
      <c r="DI5" s="452"/>
      <c r="DJ5" s="139"/>
      <c r="DK5" s="139"/>
      <c r="DL5" s="139"/>
      <c r="DM5" s="139"/>
      <c r="DN5" s="139"/>
      <c r="DO5" s="139"/>
    </row>
    <row r="6" spans="1:119" ht="18.75" customHeight="1">
      <c r="A6" s="140"/>
      <c r="B6" s="459" t="s">
        <v>81</v>
      </c>
      <c r="C6" s="460"/>
      <c r="D6" s="460"/>
      <c r="E6" s="461"/>
      <c r="F6" s="461"/>
      <c r="G6" s="461"/>
      <c r="H6" s="461"/>
      <c r="I6" s="461"/>
      <c r="J6" s="461"/>
      <c r="K6" s="461"/>
      <c r="L6" s="461" t="s">
        <v>82</v>
      </c>
      <c r="M6" s="461"/>
      <c r="N6" s="461"/>
      <c r="O6" s="461"/>
      <c r="P6" s="461"/>
      <c r="Q6" s="461"/>
      <c r="R6" s="465"/>
      <c r="S6" s="465"/>
      <c r="T6" s="465"/>
      <c r="U6" s="465"/>
      <c r="V6" s="466"/>
      <c r="W6" s="469" t="s">
        <v>83</v>
      </c>
      <c r="X6" s="470"/>
      <c r="Y6" s="470"/>
      <c r="Z6" s="470"/>
      <c r="AA6" s="470"/>
      <c r="AB6" s="460"/>
      <c r="AC6" s="473" t="s">
        <v>84</v>
      </c>
      <c r="AD6" s="474"/>
      <c r="AE6" s="474"/>
      <c r="AF6" s="474"/>
      <c r="AG6" s="474"/>
      <c r="AH6" s="474"/>
      <c r="AI6" s="474"/>
      <c r="AJ6" s="474"/>
      <c r="AK6" s="474"/>
      <c r="AL6" s="475"/>
      <c r="AM6" s="482" t="s">
        <v>85</v>
      </c>
      <c r="AN6" s="483"/>
      <c r="AO6" s="483"/>
      <c r="AP6" s="483"/>
      <c r="AQ6" s="483"/>
      <c r="AR6" s="483"/>
      <c r="AS6" s="483"/>
      <c r="AT6" s="484"/>
      <c r="AU6" s="485" t="s">
        <v>78</v>
      </c>
      <c r="AV6" s="486"/>
      <c r="AW6" s="486"/>
      <c r="AX6" s="486"/>
      <c r="AY6" s="487" t="s">
        <v>86</v>
      </c>
      <c r="AZ6" s="488"/>
      <c r="BA6" s="488"/>
      <c r="BB6" s="488"/>
      <c r="BC6" s="488"/>
      <c r="BD6" s="488"/>
      <c r="BE6" s="488"/>
      <c r="BF6" s="488"/>
      <c r="BG6" s="488"/>
      <c r="BH6" s="488"/>
      <c r="BI6" s="488"/>
      <c r="BJ6" s="488"/>
      <c r="BK6" s="488"/>
      <c r="BL6" s="488"/>
      <c r="BM6" s="489"/>
      <c r="BN6" s="453">
        <v>907951</v>
      </c>
      <c r="BO6" s="454"/>
      <c r="BP6" s="454"/>
      <c r="BQ6" s="454"/>
      <c r="BR6" s="454"/>
      <c r="BS6" s="454"/>
      <c r="BT6" s="454"/>
      <c r="BU6" s="455"/>
      <c r="BV6" s="453">
        <v>1194179</v>
      </c>
      <c r="BW6" s="454"/>
      <c r="BX6" s="454"/>
      <c r="BY6" s="454"/>
      <c r="BZ6" s="454"/>
      <c r="CA6" s="454"/>
      <c r="CB6" s="454"/>
      <c r="CC6" s="455"/>
      <c r="CD6" s="456" t="s">
        <v>87</v>
      </c>
      <c r="CE6" s="457"/>
      <c r="CF6" s="457"/>
      <c r="CG6" s="457"/>
      <c r="CH6" s="457"/>
      <c r="CI6" s="457"/>
      <c r="CJ6" s="457"/>
      <c r="CK6" s="457"/>
      <c r="CL6" s="457"/>
      <c r="CM6" s="457"/>
      <c r="CN6" s="457"/>
      <c r="CO6" s="457"/>
      <c r="CP6" s="457"/>
      <c r="CQ6" s="457"/>
      <c r="CR6" s="457"/>
      <c r="CS6" s="458"/>
      <c r="CT6" s="490">
        <v>87.5</v>
      </c>
      <c r="CU6" s="491"/>
      <c r="CV6" s="491"/>
      <c r="CW6" s="491"/>
      <c r="CX6" s="491"/>
      <c r="CY6" s="491"/>
      <c r="CZ6" s="491"/>
      <c r="DA6" s="492"/>
      <c r="DB6" s="490">
        <v>89.7</v>
      </c>
      <c r="DC6" s="491"/>
      <c r="DD6" s="491"/>
      <c r="DE6" s="491"/>
      <c r="DF6" s="491"/>
      <c r="DG6" s="491"/>
      <c r="DH6" s="491"/>
      <c r="DI6" s="492"/>
      <c r="DJ6" s="139"/>
      <c r="DK6" s="139"/>
      <c r="DL6" s="139"/>
      <c r="DM6" s="139"/>
      <c r="DN6" s="139"/>
      <c r="DO6" s="139"/>
    </row>
    <row r="7" spans="1:119" ht="18.75" customHeight="1">
      <c r="A7" s="140"/>
      <c r="B7" s="429"/>
      <c r="C7" s="430"/>
      <c r="D7" s="430"/>
      <c r="E7" s="431"/>
      <c r="F7" s="431"/>
      <c r="G7" s="431"/>
      <c r="H7" s="431"/>
      <c r="I7" s="431"/>
      <c r="J7" s="431"/>
      <c r="K7" s="431"/>
      <c r="L7" s="431"/>
      <c r="M7" s="431"/>
      <c r="N7" s="431"/>
      <c r="O7" s="431"/>
      <c r="P7" s="431"/>
      <c r="Q7" s="431"/>
      <c r="R7" s="437"/>
      <c r="S7" s="437"/>
      <c r="T7" s="437"/>
      <c r="U7" s="437"/>
      <c r="V7" s="438"/>
      <c r="W7" s="441"/>
      <c r="X7" s="442"/>
      <c r="Y7" s="442"/>
      <c r="Z7" s="442"/>
      <c r="AA7" s="442"/>
      <c r="AB7" s="430"/>
      <c r="AC7" s="476"/>
      <c r="AD7" s="477"/>
      <c r="AE7" s="477"/>
      <c r="AF7" s="477"/>
      <c r="AG7" s="477"/>
      <c r="AH7" s="477"/>
      <c r="AI7" s="477"/>
      <c r="AJ7" s="477"/>
      <c r="AK7" s="477"/>
      <c r="AL7" s="478"/>
      <c r="AM7" s="482" t="s">
        <v>88</v>
      </c>
      <c r="AN7" s="483"/>
      <c r="AO7" s="483"/>
      <c r="AP7" s="483"/>
      <c r="AQ7" s="483"/>
      <c r="AR7" s="483"/>
      <c r="AS7" s="483"/>
      <c r="AT7" s="484"/>
      <c r="AU7" s="485" t="s">
        <v>89</v>
      </c>
      <c r="AV7" s="486"/>
      <c r="AW7" s="486"/>
      <c r="AX7" s="486"/>
      <c r="AY7" s="487" t="s">
        <v>90</v>
      </c>
      <c r="AZ7" s="488"/>
      <c r="BA7" s="488"/>
      <c r="BB7" s="488"/>
      <c r="BC7" s="488"/>
      <c r="BD7" s="488"/>
      <c r="BE7" s="488"/>
      <c r="BF7" s="488"/>
      <c r="BG7" s="488"/>
      <c r="BH7" s="488"/>
      <c r="BI7" s="488"/>
      <c r="BJ7" s="488"/>
      <c r="BK7" s="488"/>
      <c r="BL7" s="488"/>
      <c r="BM7" s="489"/>
      <c r="BN7" s="453">
        <v>35772</v>
      </c>
      <c r="BO7" s="454"/>
      <c r="BP7" s="454"/>
      <c r="BQ7" s="454"/>
      <c r="BR7" s="454"/>
      <c r="BS7" s="454"/>
      <c r="BT7" s="454"/>
      <c r="BU7" s="455"/>
      <c r="BV7" s="453">
        <v>321737</v>
      </c>
      <c r="BW7" s="454"/>
      <c r="BX7" s="454"/>
      <c r="BY7" s="454"/>
      <c r="BZ7" s="454"/>
      <c r="CA7" s="454"/>
      <c r="CB7" s="454"/>
      <c r="CC7" s="455"/>
      <c r="CD7" s="456" t="s">
        <v>91</v>
      </c>
      <c r="CE7" s="457"/>
      <c r="CF7" s="457"/>
      <c r="CG7" s="457"/>
      <c r="CH7" s="457"/>
      <c r="CI7" s="457"/>
      <c r="CJ7" s="457"/>
      <c r="CK7" s="457"/>
      <c r="CL7" s="457"/>
      <c r="CM7" s="457"/>
      <c r="CN7" s="457"/>
      <c r="CO7" s="457"/>
      <c r="CP7" s="457"/>
      <c r="CQ7" s="457"/>
      <c r="CR7" s="457"/>
      <c r="CS7" s="458"/>
      <c r="CT7" s="453">
        <v>9985367</v>
      </c>
      <c r="CU7" s="454"/>
      <c r="CV7" s="454"/>
      <c r="CW7" s="454"/>
      <c r="CX7" s="454"/>
      <c r="CY7" s="454"/>
      <c r="CZ7" s="454"/>
      <c r="DA7" s="455"/>
      <c r="DB7" s="453">
        <v>9994046</v>
      </c>
      <c r="DC7" s="454"/>
      <c r="DD7" s="454"/>
      <c r="DE7" s="454"/>
      <c r="DF7" s="454"/>
      <c r="DG7" s="454"/>
      <c r="DH7" s="454"/>
      <c r="DI7" s="455"/>
      <c r="DJ7" s="139"/>
      <c r="DK7" s="139"/>
      <c r="DL7" s="139"/>
      <c r="DM7" s="139"/>
      <c r="DN7" s="139"/>
      <c r="DO7" s="139"/>
    </row>
    <row r="8" spans="1:119" ht="18.75" customHeight="1" thickBot="1">
      <c r="A8" s="140"/>
      <c r="B8" s="462"/>
      <c r="C8" s="463"/>
      <c r="D8" s="463"/>
      <c r="E8" s="464"/>
      <c r="F8" s="464"/>
      <c r="G8" s="464"/>
      <c r="H8" s="464"/>
      <c r="I8" s="464"/>
      <c r="J8" s="464"/>
      <c r="K8" s="464"/>
      <c r="L8" s="464"/>
      <c r="M8" s="464"/>
      <c r="N8" s="464"/>
      <c r="O8" s="464"/>
      <c r="P8" s="464"/>
      <c r="Q8" s="464"/>
      <c r="R8" s="467"/>
      <c r="S8" s="467"/>
      <c r="T8" s="467"/>
      <c r="U8" s="467"/>
      <c r="V8" s="468"/>
      <c r="W8" s="471"/>
      <c r="X8" s="472"/>
      <c r="Y8" s="472"/>
      <c r="Z8" s="472"/>
      <c r="AA8" s="472"/>
      <c r="AB8" s="463"/>
      <c r="AC8" s="479"/>
      <c r="AD8" s="480"/>
      <c r="AE8" s="480"/>
      <c r="AF8" s="480"/>
      <c r="AG8" s="480"/>
      <c r="AH8" s="480"/>
      <c r="AI8" s="480"/>
      <c r="AJ8" s="480"/>
      <c r="AK8" s="480"/>
      <c r="AL8" s="481"/>
      <c r="AM8" s="482" t="s">
        <v>92</v>
      </c>
      <c r="AN8" s="483"/>
      <c r="AO8" s="483"/>
      <c r="AP8" s="483"/>
      <c r="AQ8" s="483"/>
      <c r="AR8" s="483"/>
      <c r="AS8" s="483"/>
      <c r="AT8" s="484"/>
      <c r="AU8" s="485" t="s">
        <v>93</v>
      </c>
      <c r="AV8" s="486"/>
      <c r="AW8" s="486"/>
      <c r="AX8" s="486"/>
      <c r="AY8" s="487" t="s">
        <v>94</v>
      </c>
      <c r="AZ8" s="488"/>
      <c r="BA8" s="488"/>
      <c r="BB8" s="488"/>
      <c r="BC8" s="488"/>
      <c r="BD8" s="488"/>
      <c r="BE8" s="488"/>
      <c r="BF8" s="488"/>
      <c r="BG8" s="488"/>
      <c r="BH8" s="488"/>
      <c r="BI8" s="488"/>
      <c r="BJ8" s="488"/>
      <c r="BK8" s="488"/>
      <c r="BL8" s="488"/>
      <c r="BM8" s="489"/>
      <c r="BN8" s="453">
        <v>872179</v>
      </c>
      <c r="BO8" s="454"/>
      <c r="BP8" s="454"/>
      <c r="BQ8" s="454"/>
      <c r="BR8" s="454"/>
      <c r="BS8" s="454"/>
      <c r="BT8" s="454"/>
      <c r="BU8" s="455"/>
      <c r="BV8" s="453">
        <v>872442</v>
      </c>
      <c r="BW8" s="454"/>
      <c r="BX8" s="454"/>
      <c r="BY8" s="454"/>
      <c r="BZ8" s="454"/>
      <c r="CA8" s="454"/>
      <c r="CB8" s="454"/>
      <c r="CC8" s="455"/>
      <c r="CD8" s="456" t="s">
        <v>95</v>
      </c>
      <c r="CE8" s="457"/>
      <c r="CF8" s="457"/>
      <c r="CG8" s="457"/>
      <c r="CH8" s="457"/>
      <c r="CI8" s="457"/>
      <c r="CJ8" s="457"/>
      <c r="CK8" s="457"/>
      <c r="CL8" s="457"/>
      <c r="CM8" s="457"/>
      <c r="CN8" s="457"/>
      <c r="CO8" s="457"/>
      <c r="CP8" s="457"/>
      <c r="CQ8" s="457"/>
      <c r="CR8" s="457"/>
      <c r="CS8" s="458"/>
      <c r="CT8" s="493">
        <v>0.92</v>
      </c>
      <c r="CU8" s="494"/>
      <c r="CV8" s="494"/>
      <c r="CW8" s="494"/>
      <c r="CX8" s="494"/>
      <c r="CY8" s="494"/>
      <c r="CZ8" s="494"/>
      <c r="DA8" s="495"/>
      <c r="DB8" s="493">
        <v>0.91</v>
      </c>
      <c r="DC8" s="494"/>
      <c r="DD8" s="494"/>
      <c r="DE8" s="494"/>
      <c r="DF8" s="494"/>
      <c r="DG8" s="494"/>
      <c r="DH8" s="494"/>
      <c r="DI8" s="495"/>
      <c r="DJ8" s="139"/>
      <c r="DK8" s="139"/>
      <c r="DL8" s="139"/>
      <c r="DM8" s="139"/>
      <c r="DN8" s="139"/>
      <c r="DO8" s="139"/>
    </row>
    <row r="9" spans="1:119" ht="18.75" customHeight="1" thickBot="1">
      <c r="A9" s="140"/>
      <c r="B9" s="447" t="s">
        <v>96</v>
      </c>
      <c r="C9" s="448"/>
      <c r="D9" s="448"/>
      <c r="E9" s="448"/>
      <c r="F9" s="448"/>
      <c r="G9" s="448"/>
      <c r="H9" s="448"/>
      <c r="I9" s="448"/>
      <c r="J9" s="448"/>
      <c r="K9" s="496"/>
      <c r="L9" s="497" t="s">
        <v>97</v>
      </c>
      <c r="M9" s="498"/>
      <c r="N9" s="498"/>
      <c r="O9" s="498"/>
      <c r="P9" s="498"/>
      <c r="Q9" s="499"/>
      <c r="R9" s="500">
        <v>37544</v>
      </c>
      <c r="S9" s="501"/>
      <c r="T9" s="501"/>
      <c r="U9" s="501"/>
      <c r="V9" s="502"/>
      <c r="W9" s="410" t="s">
        <v>98</v>
      </c>
      <c r="X9" s="411"/>
      <c r="Y9" s="411"/>
      <c r="Z9" s="411"/>
      <c r="AA9" s="411"/>
      <c r="AB9" s="411"/>
      <c r="AC9" s="411"/>
      <c r="AD9" s="411"/>
      <c r="AE9" s="411"/>
      <c r="AF9" s="411"/>
      <c r="AG9" s="411"/>
      <c r="AH9" s="411"/>
      <c r="AI9" s="411"/>
      <c r="AJ9" s="411"/>
      <c r="AK9" s="411"/>
      <c r="AL9" s="412"/>
      <c r="AM9" s="482" t="s">
        <v>99</v>
      </c>
      <c r="AN9" s="483"/>
      <c r="AO9" s="483"/>
      <c r="AP9" s="483"/>
      <c r="AQ9" s="483"/>
      <c r="AR9" s="483"/>
      <c r="AS9" s="483"/>
      <c r="AT9" s="484"/>
      <c r="AU9" s="485" t="s">
        <v>100</v>
      </c>
      <c r="AV9" s="486"/>
      <c r="AW9" s="486"/>
      <c r="AX9" s="486"/>
      <c r="AY9" s="487" t="s">
        <v>101</v>
      </c>
      <c r="AZ9" s="488"/>
      <c r="BA9" s="488"/>
      <c r="BB9" s="488"/>
      <c r="BC9" s="488"/>
      <c r="BD9" s="488"/>
      <c r="BE9" s="488"/>
      <c r="BF9" s="488"/>
      <c r="BG9" s="488"/>
      <c r="BH9" s="488"/>
      <c r="BI9" s="488"/>
      <c r="BJ9" s="488"/>
      <c r="BK9" s="488"/>
      <c r="BL9" s="488"/>
      <c r="BM9" s="489"/>
      <c r="BN9" s="453">
        <v>-263</v>
      </c>
      <c r="BO9" s="454"/>
      <c r="BP9" s="454"/>
      <c r="BQ9" s="454"/>
      <c r="BR9" s="454"/>
      <c r="BS9" s="454"/>
      <c r="BT9" s="454"/>
      <c r="BU9" s="455"/>
      <c r="BV9" s="453">
        <v>-96680</v>
      </c>
      <c r="BW9" s="454"/>
      <c r="BX9" s="454"/>
      <c r="BY9" s="454"/>
      <c r="BZ9" s="454"/>
      <c r="CA9" s="454"/>
      <c r="CB9" s="454"/>
      <c r="CC9" s="455"/>
      <c r="CD9" s="456" t="s">
        <v>102</v>
      </c>
      <c r="CE9" s="457"/>
      <c r="CF9" s="457"/>
      <c r="CG9" s="457"/>
      <c r="CH9" s="457"/>
      <c r="CI9" s="457"/>
      <c r="CJ9" s="457"/>
      <c r="CK9" s="457"/>
      <c r="CL9" s="457"/>
      <c r="CM9" s="457"/>
      <c r="CN9" s="457"/>
      <c r="CO9" s="457"/>
      <c r="CP9" s="457"/>
      <c r="CQ9" s="457"/>
      <c r="CR9" s="457"/>
      <c r="CS9" s="458"/>
      <c r="CT9" s="450">
        <v>12.4</v>
      </c>
      <c r="CU9" s="451"/>
      <c r="CV9" s="451"/>
      <c r="CW9" s="451"/>
      <c r="CX9" s="451"/>
      <c r="CY9" s="451"/>
      <c r="CZ9" s="451"/>
      <c r="DA9" s="452"/>
      <c r="DB9" s="450">
        <v>12.4</v>
      </c>
      <c r="DC9" s="451"/>
      <c r="DD9" s="451"/>
      <c r="DE9" s="451"/>
      <c r="DF9" s="451"/>
      <c r="DG9" s="451"/>
      <c r="DH9" s="451"/>
      <c r="DI9" s="452"/>
      <c r="DJ9" s="139"/>
      <c r="DK9" s="139"/>
      <c r="DL9" s="139"/>
      <c r="DM9" s="139"/>
      <c r="DN9" s="139"/>
      <c r="DO9" s="139"/>
    </row>
    <row r="10" spans="1:119" ht="18.75" customHeight="1" thickBot="1">
      <c r="A10" s="140"/>
      <c r="B10" s="447"/>
      <c r="C10" s="448"/>
      <c r="D10" s="448"/>
      <c r="E10" s="448"/>
      <c r="F10" s="448"/>
      <c r="G10" s="448"/>
      <c r="H10" s="448"/>
      <c r="I10" s="448"/>
      <c r="J10" s="448"/>
      <c r="K10" s="496"/>
      <c r="L10" s="503" t="s">
        <v>103</v>
      </c>
      <c r="M10" s="483"/>
      <c r="N10" s="483"/>
      <c r="O10" s="483"/>
      <c r="P10" s="483"/>
      <c r="Q10" s="484"/>
      <c r="R10" s="504">
        <v>39611</v>
      </c>
      <c r="S10" s="505"/>
      <c r="T10" s="505"/>
      <c r="U10" s="505"/>
      <c r="V10" s="506"/>
      <c r="W10" s="441"/>
      <c r="X10" s="442"/>
      <c r="Y10" s="442"/>
      <c r="Z10" s="442"/>
      <c r="AA10" s="442"/>
      <c r="AB10" s="442"/>
      <c r="AC10" s="442"/>
      <c r="AD10" s="442"/>
      <c r="AE10" s="442"/>
      <c r="AF10" s="442"/>
      <c r="AG10" s="442"/>
      <c r="AH10" s="442"/>
      <c r="AI10" s="442"/>
      <c r="AJ10" s="442"/>
      <c r="AK10" s="442"/>
      <c r="AL10" s="445"/>
      <c r="AM10" s="482" t="s">
        <v>104</v>
      </c>
      <c r="AN10" s="483"/>
      <c r="AO10" s="483"/>
      <c r="AP10" s="483"/>
      <c r="AQ10" s="483"/>
      <c r="AR10" s="483"/>
      <c r="AS10" s="483"/>
      <c r="AT10" s="484"/>
      <c r="AU10" s="485" t="s">
        <v>105</v>
      </c>
      <c r="AV10" s="486"/>
      <c r="AW10" s="486"/>
      <c r="AX10" s="486"/>
      <c r="AY10" s="487" t="s">
        <v>106</v>
      </c>
      <c r="AZ10" s="488"/>
      <c r="BA10" s="488"/>
      <c r="BB10" s="488"/>
      <c r="BC10" s="488"/>
      <c r="BD10" s="488"/>
      <c r="BE10" s="488"/>
      <c r="BF10" s="488"/>
      <c r="BG10" s="488"/>
      <c r="BH10" s="488"/>
      <c r="BI10" s="488"/>
      <c r="BJ10" s="488"/>
      <c r="BK10" s="488"/>
      <c r="BL10" s="488"/>
      <c r="BM10" s="489"/>
      <c r="BN10" s="453">
        <v>84301</v>
      </c>
      <c r="BO10" s="454"/>
      <c r="BP10" s="454"/>
      <c r="BQ10" s="454"/>
      <c r="BR10" s="454"/>
      <c r="BS10" s="454"/>
      <c r="BT10" s="454"/>
      <c r="BU10" s="455"/>
      <c r="BV10" s="453">
        <v>315176</v>
      </c>
      <c r="BW10" s="454"/>
      <c r="BX10" s="454"/>
      <c r="BY10" s="454"/>
      <c r="BZ10" s="454"/>
      <c r="CA10" s="454"/>
      <c r="CB10" s="454"/>
      <c r="CC10" s="455"/>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47"/>
      <c r="C11" s="448"/>
      <c r="D11" s="448"/>
      <c r="E11" s="448"/>
      <c r="F11" s="448"/>
      <c r="G11" s="448"/>
      <c r="H11" s="448"/>
      <c r="I11" s="448"/>
      <c r="J11" s="448"/>
      <c r="K11" s="496"/>
      <c r="L11" s="507" t="s">
        <v>108</v>
      </c>
      <c r="M11" s="508"/>
      <c r="N11" s="508"/>
      <c r="O11" s="508"/>
      <c r="P11" s="508"/>
      <c r="Q11" s="509"/>
      <c r="R11" s="510" t="s">
        <v>109</v>
      </c>
      <c r="S11" s="511"/>
      <c r="T11" s="511"/>
      <c r="U11" s="511"/>
      <c r="V11" s="512"/>
      <c r="W11" s="441"/>
      <c r="X11" s="442"/>
      <c r="Y11" s="442"/>
      <c r="Z11" s="442"/>
      <c r="AA11" s="442"/>
      <c r="AB11" s="442"/>
      <c r="AC11" s="442"/>
      <c r="AD11" s="442"/>
      <c r="AE11" s="442"/>
      <c r="AF11" s="442"/>
      <c r="AG11" s="442"/>
      <c r="AH11" s="442"/>
      <c r="AI11" s="442"/>
      <c r="AJ11" s="442"/>
      <c r="AK11" s="442"/>
      <c r="AL11" s="445"/>
      <c r="AM11" s="482" t="s">
        <v>110</v>
      </c>
      <c r="AN11" s="483"/>
      <c r="AO11" s="483"/>
      <c r="AP11" s="483"/>
      <c r="AQ11" s="483"/>
      <c r="AR11" s="483"/>
      <c r="AS11" s="483"/>
      <c r="AT11" s="484"/>
      <c r="AU11" s="485" t="s">
        <v>78</v>
      </c>
      <c r="AV11" s="486"/>
      <c r="AW11" s="486"/>
      <c r="AX11" s="486"/>
      <c r="AY11" s="487" t="s">
        <v>111</v>
      </c>
      <c r="AZ11" s="488"/>
      <c r="BA11" s="488"/>
      <c r="BB11" s="488"/>
      <c r="BC11" s="488"/>
      <c r="BD11" s="488"/>
      <c r="BE11" s="488"/>
      <c r="BF11" s="488"/>
      <c r="BG11" s="488"/>
      <c r="BH11" s="488"/>
      <c r="BI11" s="488"/>
      <c r="BJ11" s="488"/>
      <c r="BK11" s="488"/>
      <c r="BL11" s="488"/>
      <c r="BM11" s="489"/>
      <c r="BN11" s="453" t="s">
        <v>112</v>
      </c>
      <c r="BO11" s="454"/>
      <c r="BP11" s="454"/>
      <c r="BQ11" s="454"/>
      <c r="BR11" s="454"/>
      <c r="BS11" s="454"/>
      <c r="BT11" s="454"/>
      <c r="BU11" s="455"/>
      <c r="BV11" s="453" t="s">
        <v>112</v>
      </c>
      <c r="BW11" s="454"/>
      <c r="BX11" s="454"/>
      <c r="BY11" s="454"/>
      <c r="BZ11" s="454"/>
      <c r="CA11" s="454"/>
      <c r="CB11" s="454"/>
      <c r="CC11" s="455"/>
      <c r="CD11" s="456" t="s">
        <v>113</v>
      </c>
      <c r="CE11" s="457"/>
      <c r="CF11" s="457"/>
      <c r="CG11" s="457"/>
      <c r="CH11" s="457"/>
      <c r="CI11" s="457"/>
      <c r="CJ11" s="457"/>
      <c r="CK11" s="457"/>
      <c r="CL11" s="457"/>
      <c r="CM11" s="457"/>
      <c r="CN11" s="457"/>
      <c r="CO11" s="457"/>
      <c r="CP11" s="457"/>
      <c r="CQ11" s="457"/>
      <c r="CR11" s="457"/>
      <c r="CS11" s="458"/>
      <c r="CT11" s="493" t="s">
        <v>112</v>
      </c>
      <c r="CU11" s="494"/>
      <c r="CV11" s="494"/>
      <c r="CW11" s="494"/>
      <c r="CX11" s="494"/>
      <c r="CY11" s="494"/>
      <c r="CZ11" s="494"/>
      <c r="DA11" s="495"/>
      <c r="DB11" s="493" t="s">
        <v>112</v>
      </c>
      <c r="DC11" s="494"/>
      <c r="DD11" s="494"/>
      <c r="DE11" s="494"/>
      <c r="DF11" s="494"/>
      <c r="DG11" s="494"/>
      <c r="DH11" s="494"/>
      <c r="DI11" s="495"/>
      <c r="DJ11" s="139"/>
      <c r="DK11" s="139"/>
      <c r="DL11" s="139"/>
      <c r="DM11" s="139"/>
      <c r="DN11" s="139"/>
      <c r="DO11" s="139"/>
    </row>
    <row r="12" spans="1:119" ht="18.75" customHeight="1">
      <c r="A12" s="140"/>
      <c r="B12" s="513" t="s">
        <v>114</v>
      </c>
      <c r="C12" s="514"/>
      <c r="D12" s="514"/>
      <c r="E12" s="514"/>
      <c r="F12" s="514"/>
      <c r="G12" s="514"/>
      <c r="H12" s="514"/>
      <c r="I12" s="514"/>
      <c r="J12" s="514"/>
      <c r="K12" s="515"/>
      <c r="L12" s="522" t="s">
        <v>115</v>
      </c>
      <c r="M12" s="523"/>
      <c r="N12" s="523"/>
      <c r="O12" s="523"/>
      <c r="P12" s="523"/>
      <c r="Q12" s="524"/>
      <c r="R12" s="525">
        <v>37733</v>
      </c>
      <c r="S12" s="526"/>
      <c r="T12" s="526"/>
      <c r="U12" s="526"/>
      <c r="V12" s="527"/>
      <c r="W12" s="528" t="s">
        <v>1</v>
      </c>
      <c r="X12" s="486"/>
      <c r="Y12" s="486"/>
      <c r="Z12" s="486"/>
      <c r="AA12" s="486"/>
      <c r="AB12" s="529"/>
      <c r="AC12" s="485" t="s">
        <v>116</v>
      </c>
      <c r="AD12" s="486"/>
      <c r="AE12" s="486"/>
      <c r="AF12" s="486"/>
      <c r="AG12" s="529"/>
      <c r="AH12" s="485" t="s">
        <v>117</v>
      </c>
      <c r="AI12" s="486"/>
      <c r="AJ12" s="486"/>
      <c r="AK12" s="486"/>
      <c r="AL12" s="530"/>
      <c r="AM12" s="482" t="s">
        <v>118</v>
      </c>
      <c r="AN12" s="483"/>
      <c r="AO12" s="483"/>
      <c r="AP12" s="483"/>
      <c r="AQ12" s="483"/>
      <c r="AR12" s="483"/>
      <c r="AS12" s="483"/>
      <c r="AT12" s="484"/>
      <c r="AU12" s="485" t="s">
        <v>119</v>
      </c>
      <c r="AV12" s="486"/>
      <c r="AW12" s="486"/>
      <c r="AX12" s="486"/>
      <c r="AY12" s="487" t="s">
        <v>120</v>
      </c>
      <c r="AZ12" s="488"/>
      <c r="BA12" s="488"/>
      <c r="BB12" s="488"/>
      <c r="BC12" s="488"/>
      <c r="BD12" s="488"/>
      <c r="BE12" s="488"/>
      <c r="BF12" s="488"/>
      <c r="BG12" s="488"/>
      <c r="BH12" s="488"/>
      <c r="BI12" s="488"/>
      <c r="BJ12" s="488"/>
      <c r="BK12" s="488"/>
      <c r="BL12" s="488"/>
      <c r="BM12" s="489"/>
      <c r="BN12" s="453">
        <v>6600</v>
      </c>
      <c r="BO12" s="454"/>
      <c r="BP12" s="454"/>
      <c r="BQ12" s="454"/>
      <c r="BR12" s="454"/>
      <c r="BS12" s="454"/>
      <c r="BT12" s="454"/>
      <c r="BU12" s="455"/>
      <c r="BV12" s="453">
        <v>27110</v>
      </c>
      <c r="BW12" s="454"/>
      <c r="BX12" s="454"/>
      <c r="BY12" s="454"/>
      <c r="BZ12" s="454"/>
      <c r="CA12" s="454"/>
      <c r="CB12" s="454"/>
      <c r="CC12" s="455"/>
      <c r="CD12" s="456" t="s">
        <v>121</v>
      </c>
      <c r="CE12" s="457"/>
      <c r="CF12" s="457"/>
      <c r="CG12" s="457"/>
      <c r="CH12" s="457"/>
      <c r="CI12" s="457"/>
      <c r="CJ12" s="457"/>
      <c r="CK12" s="457"/>
      <c r="CL12" s="457"/>
      <c r="CM12" s="457"/>
      <c r="CN12" s="457"/>
      <c r="CO12" s="457"/>
      <c r="CP12" s="457"/>
      <c r="CQ12" s="457"/>
      <c r="CR12" s="457"/>
      <c r="CS12" s="458"/>
      <c r="CT12" s="493" t="s">
        <v>122</v>
      </c>
      <c r="CU12" s="494"/>
      <c r="CV12" s="494"/>
      <c r="CW12" s="494"/>
      <c r="CX12" s="494"/>
      <c r="CY12" s="494"/>
      <c r="CZ12" s="494"/>
      <c r="DA12" s="495"/>
      <c r="DB12" s="493" t="s">
        <v>122</v>
      </c>
      <c r="DC12" s="494"/>
      <c r="DD12" s="494"/>
      <c r="DE12" s="494"/>
      <c r="DF12" s="494"/>
      <c r="DG12" s="494"/>
      <c r="DH12" s="494"/>
      <c r="DI12" s="495"/>
      <c r="DJ12" s="139"/>
      <c r="DK12" s="139"/>
      <c r="DL12" s="139"/>
      <c r="DM12" s="139"/>
      <c r="DN12" s="139"/>
      <c r="DO12" s="139"/>
    </row>
    <row r="13" spans="1:119" ht="18.75" customHeight="1">
      <c r="A13" s="140"/>
      <c r="B13" s="516"/>
      <c r="C13" s="517"/>
      <c r="D13" s="517"/>
      <c r="E13" s="517"/>
      <c r="F13" s="517"/>
      <c r="G13" s="517"/>
      <c r="H13" s="517"/>
      <c r="I13" s="517"/>
      <c r="J13" s="517"/>
      <c r="K13" s="518"/>
      <c r="L13" s="150"/>
      <c r="M13" s="541" t="s">
        <v>123</v>
      </c>
      <c r="N13" s="542"/>
      <c r="O13" s="542"/>
      <c r="P13" s="542"/>
      <c r="Q13" s="543"/>
      <c r="R13" s="534">
        <v>37343</v>
      </c>
      <c r="S13" s="535"/>
      <c r="T13" s="535"/>
      <c r="U13" s="535"/>
      <c r="V13" s="536"/>
      <c r="W13" s="469" t="s">
        <v>124</v>
      </c>
      <c r="X13" s="470"/>
      <c r="Y13" s="470"/>
      <c r="Z13" s="470"/>
      <c r="AA13" s="470"/>
      <c r="AB13" s="460"/>
      <c r="AC13" s="504">
        <v>265</v>
      </c>
      <c r="AD13" s="505"/>
      <c r="AE13" s="505"/>
      <c r="AF13" s="505"/>
      <c r="AG13" s="544"/>
      <c r="AH13" s="504">
        <v>286</v>
      </c>
      <c r="AI13" s="505"/>
      <c r="AJ13" s="505"/>
      <c r="AK13" s="505"/>
      <c r="AL13" s="506"/>
      <c r="AM13" s="482" t="s">
        <v>125</v>
      </c>
      <c r="AN13" s="483"/>
      <c r="AO13" s="483"/>
      <c r="AP13" s="483"/>
      <c r="AQ13" s="483"/>
      <c r="AR13" s="483"/>
      <c r="AS13" s="483"/>
      <c r="AT13" s="484"/>
      <c r="AU13" s="485" t="s">
        <v>126</v>
      </c>
      <c r="AV13" s="486"/>
      <c r="AW13" s="486"/>
      <c r="AX13" s="486"/>
      <c r="AY13" s="487" t="s">
        <v>127</v>
      </c>
      <c r="AZ13" s="488"/>
      <c r="BA13" s="488"/>
      <c r="BB13" s="488"/>
      <c r="BC13" s="488"/>
      <c r="BD13" s="488"/>
      <c r="BE13" s="488"/>
      <c r="BF13" s="488"/>
      <c r="BG13" s="488"/>
      <c r="BH13" s="488"/>
      <c r="BI13" s="488"/>
      <c r="BJ13" s="488"/>
      <c r="BK13" s="488"/>
      <c r="BL13" s="488"/>
      <c r="BM13" s="489"/>
      <c r="BN13" s="453">
        <v>77438</v>
      </c>
      <c r="BO13" s="454"/>
      <c r="BP13" s="454"/>
      <c r="BQ13" s="454"/>
      <c r="BR13" s="454"/>
      <c r="BS13" s="454"/>
      <c r="BT13" s="454"/>
      <c r="BU13" s="455"/>
      <c r="BV13" s="453">
        <v>191386</v>
      </c>
      <c r="BW13" s="454"/>
      <c r="BX13" s="454"/>
      <c r="BY13" s="454"/>
      <c r="BZ13" s="454"/>
      <c r="CA13" s="454"/>
      <c r="CB13" s="454"/>
      <c r="CC13" s="455"/>
      <c r="CD13" s="456" t="s">
        <v>128</v>
      </c>
      <c r="CE13" s="457"/>
      <c r="CF13" s="457"/>
      <c r="CG13" s="457"/>
      <c r="CH13" s="457"/>
      <c r="CI13" s="457"/>
      <c r="CJ13" s="457"/>
      <c r="CK13" s="457"/>
      <c r="CL13" s="457"/>
      <c r="CM13" s="457"/>
      <c r="CN13" s="457"/>
      <c r="CO13" s="457"/>
      <c r="CP13" s="457"/>
      <c r="CQ13" s="457"/>
      <c r="CR13" s="457"/>
      <c r="CS13" s="458"/>
      <c r="CT13" s="450">
        <v>5.4</v>
      </c>
      <c r="CU13" s="451"/>
      <c r="CV13" s="451"/>
      <c r="CW13" s="451"/>
      <c r="CX13" s="451"/>
      <c r="CY13" s="451"/>
      <c r="CZ13" s="451"/>
      <c r="DA13" s="452"/>
      <c r="DB13" s="450">
        <v>6.5</v>
      </c>
      <c r="DC13" s="451"/>
      <c r="DD13" s="451"/>
      <c r="DE13" s="451"/>
      <c r="DF13" s="451"/>
      <c r="DG13" s="451"/>
      <c r="DH13" s="451"/>
      <c r="DI13" s="452"/>
      <c r="DJ13" s="139"/>
      <c r="DK13" s="139"/>
      <c r="DL13" s="139"/>
      <c r="DM13" s="139"/>
      <c r="DN13" s="139"/>
      <c r="DO13" s="139"/>
    </row>
    <row r="14" spans="1:119" ht="18.75" customHeight="1" thickBot="1">
      <c r="A14" s="140"/>
      <c r="B14" s="516"/>
      <c r="C14" s="517"/>
      <c r="D14" s="517"/>
      <c r="E14" s="517"/>
      <c r="F14" s="517"/>
      <c r="G14" s="517"/>
      <c r="H14" s="517"/>
      <c r="I14" s="517"/>
      <c r="J14" s="517"/>
      <c r="K14" s="518"/>
      <c r="L14" s="531" t="s">
        <v>129</v>
      </c>
      <c r="M14" s="532"/>
      <c r="N14" s="532"/>
      <c r="O14" s="532"/>
      <c r="P14" s="532"/>
      <c r="Q14" s="533"/>
      <c r="R14" s="534">
        <v>38055</v>
      </c>
      <c r="S14" s="535"/>
      <c r="T14" s="535"/>
      <c r="U14" s="535"/>
      <c r="V14" s="536"/>
      <c r="W14" s="443"/>
      <c r="X14" s="444"/>
      <c r="Y14" s="444"/>
      <c r="Z14" s="444"/>
      <c r="AA14" s="444"/>
      <c r="AB14" s="433"/>
      <c r="AC14" s="537">
        <v>1.6</v>
      </c>
      <c r="AD14" s="538"/>
      <c r="AE14" s="538"/>
      <c r="AF14" s="538"/>
      <c r="AG14" s="539"/>
      <c r="AH14" s="537">
        <v>1.6</v>
      </c>
      <c r="AI14" s="538"/>
      <c r="AJ14" s="538"/>
      <c r="AK14" s="538"/>
      <c r="AL14" s="540"/>
      <c r="AM14" s="482"/>
      <c r="AN14" s="483"/>
      <c r="AO14" s="483"/>
      <c r="AP14" s="483"/>
      <c r="AQ14" s="483"/>
      <c r="AR14" s="483"/>
      <c r="AS14" s="483"/>
      <c r="AT14" s="484"/>
      <c r="AU14" s="485"/>
      <c r="AV14" s="486"/>
      <c r="AW14" s="486"/>
      <c r="AX14" s="486"/>
      <c r="AY14" s="487"/>
      <c r="AZ14" s="488"/>
      <c r="BA14" s="488"/>
      <c r="BB14" s="488"/>
      <c r="BC14" s="488"/>
      <c r="BD14" s="488"/>
      <c r="BE14" s="488"/>
      <c r="BF14" s="488"/>
      <c r="BG14" s="488"/>
      <c r="BH14" s="488"/>
      <c r="BI14" s="488"/>
      <c r="BJ14" s="488"/>
      <c r="BK14" s="488"/>
      <c r="BL14" s="488"/>
      <c r="BM14" s="489"/>
      <c r="BN14" s="453"/>
      <c r="BO14" s="454"/>
      <c r="BP14" s="454"/>
      <c r="BQ14" s="454"/>
      <c r="BR14" s="454"/>
      <c r="BS14" s="454"/>
      <c r="BT14" s="454"/>
      <c r="BU14" s="455"/>
      <c r="BV14" s="453"/>
      <c r="BW14" s="454"/>
      <c r="BX14" s="454"/>
      <c r="BY14" s="454"/>
      <c r="BZ14" s="454"/>
      <c r="CA14" s="454"/>
      <c r="CB14" s="454"/>
      <c r="CC14" s="455"/>
      <c r="CD14" s="545" t="s">
        <v>130</v>
      </c>
      <c r="CE14" s="546"/>
      <c r="CF14" s="546"/>
      <c r="CG14" s="546"/>
      <c r="CH14" s="546"/>
      <c r="CI14" s="546"/>
      <c r="CJ14" s="546"/>
      <c r="CK14" s="546"/>
      <c r="CL14" s="546"/>
      <c r="CM14" s="546"/>
      <c r="CN14" s="546"/>
      <c r="CO14" s="546"/>
      <c r="CP14" s="546"/>
      <c r="CQ14" s="546"/>
      <c r="CR14" s="546"/>
      <c r="CS14" s="547"/>
      <c r="CT14" s="548">
        <v>6.3</v>
      </c>
      <c r="CU14" s="549"/>
      <c r="CV14" s="549"/>
      <c r="CW14" s="549"/>
      <c r="CX14" s="549"/>
      <c r="CY14" s="549"/>
      <c r="CZ14" s="549"/>
      <c r="DA14" s="550"/>
      <c r="DB14" s="548">
        <v>23.7</v>
      </c>
      <c r="DC14" s="549"/>
      <c r="DD14" s="549"/>
      <c r="DE14" s="549"/>
      <c r="DF14" s="549"/>
      <c r="DG14" s="549"/>
      <c r="DH14" s="549"/>
      <c r="DI14" s="550"/>
      <c r="DJ14" s="139"/>
      <c r="DK14" s="139"/>
      <c r="DL14" s="139"/>
      <c r="DM14" s="139"/>
      <c r="DN14" s="139"/>
      <c r="DO14" s="139"/>
    </row>
    <row r="15" spans="1:119" ht="18.75" customHeight="1">
      <c r="A15" s="140"/>
      <c r="B15" s="516"/>
      <c r="C15" s="517"/>
      <c r="D15" s="517"/>
      <c r="E15" s="517"/>
      <c r="F15" s="517"/>
      <c r="G15" s="517"/>
      <c r="H15" s="517"/>
      <c r="I15" s="517"/>
      <c r="J15" s="517"/>
      <c r="K15" s="518"/>
      <c r="L15" s="150"/>
      <c r="M15" s="541" t="s">
        <v>123</v>
      </c>
      <c r="N15" s="542"/>
      <c r="O15" s="542"/>
      <c r="P15" s="542"/>
      <c r="Q15" s="543"/>
      <c r="R15" s="534">
        <v>37697</v>
      </c>
      <c r="S15" s="535"/>
      <c r="T15" s="535"/>
      <c r="U15" s="535"/>
      <c r="V15" s="536"/>
      <c r="W15" s="469" t="s">
        <v>131</v>
      </c>
      <c r="X15" s="470"/>
      <c r="Y15" s="470"/>
      <c r="Z15" s="470"/>
      <c r="AA15" s="470"/>
      <c r="AB15" s="460"/>
      <c r="AC15" s="504">
        <v>2045</v>
      </c>
      <c r="AD15" s="505"/>
      <c r="AE15" s="505"/>
      <c r="AF15" s="505"/>
      <c r="AG15" s="544"/>
      <c r="AH15" s="504">
        <v>2159</v>
      </c>
      <c r="AI15" s="505"/>
      <c r="AJ15" s="505"/>
      <c r="AK15" s="505"/>
      <c r="AL15" s="506"/>
      <c r="AM15" s="482"/>
      <c r="AN15" s="483"/>
      <c r="AO15" s="483"/>
      <c r="AP15" s="483"/>
      <c r="AQ15" s="483"/>
      <c r="AR15" s="483"/>
      <c r="AS15" s="483"/>
      <c r="AT15" s="484"/>
      <c r="AU15" s="485"/>
      <c r="AV15" s="486"/>
      <c r="AW15" s="486"/>
      <c r="AX15" s="486"/>
      <c r="AY15" s="413" t="s">
        <v>132</v>
      </c>
      <c r="AZ15" s="414"/>
      <c r="BA15" s="414"/>
      <c r="BB15" s="414"/>
      <c r="BC15" s="414"/>
      <c r="BD15" s="414"/>
      <c r="BE15" s="414"/>
      <c r="BF15" s="414"/>
      <c r="BG15" s="414"/>
      <c r="BH15" s="414"/>
      <c r="BI15" s="414"/>
      <c r="BJ15" s="414"/>
      <c r="BK15" s="414"/>
      <c r="BL15" s="414"/>
      <c r="BM15" s="415"/>
      <c r="BN15" s="416">
        <v>6791220</v>
      </c>
      <c r="BO15" s="417"/>
      <c r="BP15" s="417"/>
      <c r="BQ15" s="417"/>
      <c r="BR15" s="417"/>
      <c r="BS15" s="417"/>
      <c r="BT15" s="417"/>
      <c r="BU15" s="418"/>
      <c r="BV15" s="416">
        <v>6557761</v>
      </c>
      <c r="BW15" s="417"/>
      <c r="BX15" s="417"/>
      <c r="BY15" s="417"/>
      <c r="BZ15" s="417"/>
      <c r="CA15" s="417"/>
      <c r="CB15" s="417"/>
      <c r="CC15" s="418"/>
      <c r="CD15" s="551" t="s">
        <v>133</v>
      </c>
      <c r="CE15" s="552"/>
      <c r="CF15" s="552"/>
      <c r="CG15" s="552"/>
      <c r="CH15" s="552"/>
      <c r="CI15" s="552"/>
      <c r="CJ15" s="552"/>
      <c r="CK15" s="552"/>
      <c r="CL15" s="552"/>
      <c r="CM15" s="552"/>
      <c r="CN15" s="552"/>
      <c r="CO15" s="552"/>
      <c r="CP15" s="552"/>
      <c r="CQ15" s="552"/>
      <c r="CR15" s="552"/>
      <c r="CS15" s="55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16"/>
      <c r="C16" s="517"/>
      <c r="D16" s="517"/>
      <c r="E16" s="517"/>
      <c r="F16" s="517"/>
      <c r="G16" s="517"/>
      <c r="H16" s="517"/>
      <c r="I16" s="517"/>
      <c r="J16" s="517"/>
      <c r="K16" s="518"/>
      <c r="L16" s="531" t="s">
        <v>134</v>
      </c>
      <c r="M16" s="562"/>
      <c r="N16" s="562"/>
      <c r="O16" s="562"/>
      <c r="P16" s="562"/>
      <c r="Q16" s="563"/>
      <c r="R16" s="554" t="s">
        <v>135</v>
      </c>
      <c r="S16" s="555"/>
      <c r="T16" s="555"/>
      <c r="U16" s="555"/>
      <c r="V16" s="556"/>
      <c r="W16" s="443"/>
      <c r="X16" s="444"/>
      <c r="Y16" s="444"/>
      <c r="Z16" s="444"/>
      <c r="AA16" s="444"/>
      <c r="AB16" s="433"/>
      <c r="AC16" s="537">
        <v>12.4</v>
      </c>
      <c r="AD16" s="538"/>
      <c r="AE16" s="538"/>
      <c r="AF16" s="538"/>
      <c r="AG16" s="539"/>
      <c r="AH16" s="537">
        <v>12.3</v>
      </c>
      <c r="AI16" s="538"/>
      <c r="AJ16" s="538"/>
      <c r="AK16" s="538"/>
      <c r="AL16" s="540"/>
      <c r="AM16" s="482"/>
      <c r="AN16" s="483"/>
      <c r="AO16" s="483"/>
      <c r="AP16" s="483"/>
      <c r="AQ16" s="483"/>
      <c r="AR16" s="483"/>
      <c r="AS16" s="483"/>
      <c r="AT16" s="484"/>
      <c r="AU16" s="485"/>
      <c r="AV16" s="486"/>
      <c r="AW16" s="486"/>
      <c r="AX16" s="486"/>
      <c r="AY16" s="487" t="s">
        <v>136</v>
      </c>
      <c r="AZ16" s="488"/>
      <c r="BA16" s="488"/>
      <c r="BB16" s="488"/>
      <c r="BC16" s="488"/>
      <c r="BD16" s="488"/>
      <c r="BE16" s="488"/>
      <c r="BF16" s="488"/>
      <c r="BG16" s="488"/>
      <c r="BH16" s="488"/>
      <c r="BI16" s="488"/>
      <c r="BJ16" s="488"/>
      <c r="BK16" s="488"/>
      <c r="BL16" s="488"/>
      <c r="BM16" s="489"/>
      <c r="BN16" s="453">
        <v>7360630</v>
      </c>
      <c r="BO16" s="454"/>
      <c r="BP16" s="454"/>
      <c r="BQ16" s="454"/>
      <c r="BR16" s="454"/>
      <c r="BS16" s="454"/>
      <c r="BT16" s="454"/>
      <c r="BU16" s="455"/>
      <c r="BV16" s="453">
        <v>7237727</v>
      </c>
      <c r="BW16" s="454"/>
      <c r="BX16" s="454"/>
      <c r="BY16" s="454"/>
      <c r="BZ16" s="454"/>
      <c r="CA16" s="454"/>
      <c r="CB16" s="454"/>
      <c r="CC16" s="455"/>
      <c r="CD16" s="154"/>
      <c r="CE16" s="560"/>
      <c r="CF16" s="560"/>
      <c r="CG16" s="560"/>
      <c r="CH16" s="560"/>
      <c r="CI16" s="560"/>
      <c r="CJ16" s="560"/>
      <c r="CK16" s="560"/>
      <c r="CL16" s="560"/>
      <c r="CM16" s="560"/>
      <c r="CN16" s="560"/>
      <c r="CO16" s="560"/>
      <c r="CP16" s="560"/>
      <c r="CQ16" s="560"/>
      <c r="CR16" s="560"/>
      <c r="CS16" s="561"/>
      <c r="CT16" s="450"/>
      <c r="CU16" s="451"/>
      <c r="CV16" s="451"/>
      <c r="CW16" s="451"/>
      <c r="CX16" s="451"/>
      <c r="CY16" s="451"/>
      <c r="CZ16" s="451"/>
      <c r="DA16" s="452"/>
      <c r="DB16" s="450"/>
      <c r="DC16" s="451"/>
      <c r="DD16" s="451"/>
      <c r="DE16" s="451"/>
      <c r="DF16" s="451"/>
      <c r="DG16" s="451"/>
      <c r="DH16" s="451"/>
      <c r="DI16" s="452"/>
      <c r="DJ16" s="139"/>
      <c r="DK16" s="139"/>
      <c r="DL16" s="139"/>
      <c r="DM16" s="139"/>
      <c r="DN16" s="139"/>
      <c r="DO16" s="139"/>
    </row>
    <row r="17" spans="1:119" ht="18.75" customHeight="1" thickBot="1">
      <c r="A17" s="140"/>
      <c r="B17" s="519"/>
      <c r="C17" s="520"/>
      <c r="D17" s="520"/>
      <c r="E17" s="520"/>
      <c r="F17" s="520"/>
      <c r="G17" s="520"/>
      <c r="H17" s="520"/>
      <c r="I17" s="520"/>
      <c r="J17" s="520"/>
      <c r="K17" s="521"/>
      <c r="L17" s="155"/>
      <c r="M17" s="557" t="s">
        <v>137</v>
      </c>
      <c r="N17" s="558"/>
      <c r="O17" s="558"/>
      <c r="P17" s="558"/>
      <c r="Q17" s="559"/>
      <c r="R17" s="554" t="s">
        <v>138</v>
      </c>
      <c r="S17" s="555"/>
      <c r="T17" s="555"/>
      <c r="U17" s="555"/>
      <c r="V17" s="556"/>
      <c r="W17" s="469" t="s">
        <v>139</v>
      </c>
      <c r="X17" s="470"/>
      <c r="Y17" s="470"/>
      <c r="Z17" s="470"/>
      <c r="AA17" s="470"/>
      <c r="AB17" s="460"/>
      <c r="AC17" s="504">
        <v>14120</v>
      </c>
      <c r="AD17" s="505"/>
      <c r="AE17" s="505"/>
      <c r="AF17" s="505"/>
      <c r="AG17" s="544"/>
      <c r="AH17" s="504">
        <v>15102</v>
      </c>
      <c r="AI17" s="505"/>
      <c r="AJ17" s="505"/>
      <c r="AK17" s="505"/>
      <c r="AL17" s="506"/>
      <c r="AM17" s="482"/>
      <c r="AN17" s="483"/>
      <c r="AO17" s="483"/>
      <c r="AP17" s="483"/>
      <c r="AQ17" s="483"/>
      <c r="AR17" s="483"/>
      <c r="AS17" s="483"/>
      <c r="AT17" s="484"/>
      <c r="AU17" s="485"/>
      <c r="AV17" s="486"/>
      <c r="AW17" s="486"/>
      <c r="AX17" s="486"/>
      <c r="AY17" s="487" t="s">
        <v>140</v>
      </c>
      <c r="AZ17" s="488"/>
      <c r="BA17" s="488"/>
      <c r="BB17" s="488"/>
      <c r="BC17" s="488"/>
      <c r="BD17" s="488"/>
      <c r="BE17" s="488"/>
      <c r="BF17" s="488"/>
      <c r="BG17" s="488"/>
      <c r="BH17" s="488"/>
      <c r="BI17" s="488"/>
      <c r="BJ17" s="488"/>
      <c r="BK17" s="488"/>
      <c r="BL17" s="488"/>
      <c r="BM17" s="489"/>
      <c r="BN17" s="453">
        <v>8857539</v>
      </c>
      <c r="BO17" s="454"/>
      <c r="BP17" s="454"/>
      <c r="BQ17" s="454"/>
      <c r="BR17" s="454"/>
      <c r="BS17" s="454"/>
      <c r="BT17" s="454"/>
      <c r="BU17" s="455"/>
      <c r="BV17" s="453">
        <v>8522953</v>
      </c>
      <c r="BW17" s="454"/>
      <c r="BX17" s="454"/>
      <c r="BY17" s="454"/>
      <c r="BZ17" s="454"/>
      <c r="CA17" s="454"/>
      <c r="CB17" s="454"/>
      <c r="CC17" s="455"/>
      <c r="CD17" s="154"/>
      <c r="CE17" s="560"/>
      <c r="CF17" s="560"/>
      <c r="CG17" s="560"/>
      <c r="CH17" s="560"/>
      <c r="CI17" s="560"/>
      <c r="CJ17" s="560"/>
      <c r="CK17" s="560"/>
      <c r="CL17" s="560"/>
      <c r="CM17" s="560"/>
      <c r="CN17" s="560"/>
      <c r="CO17" s="560"/>
      <c r="CP17" s="560"/>
      <c r="CQ17" s="560"/>
      <c r="CR17" s="560"/>
      <c r="CS17" s="561"/>
      <c r="CT17" s="450"/>
      <c r="CU17" s="451"/>
      <c r="CV17" s="451"/>
      <c r="CW17" s="451"/>
      <c r="CX17" s="451"/>
      <c r="CY17" s="451"/>
      <c r="CZ17" s="451"/>
      <c r="DA17" s="452"/>
      <c r="DB17" s="450"/>
      <c r="DC17" s="451"/>
      <c r="DD17" s="451"/>
      <c r="DE17" s="451"/>
      <c r="DF17" s="451"/>
      <c r="DG17" s="451"/>
      <c r="DH17" s="451"/>
      <c r="DI17" s="452"/>
      <c r="DJ17" s="139"/>
      <c r="DK17" s="139"/>
      <c r="DL17" s="139"/>
      <c r="DM17" s="139"/>
      <c r="DN17" s="139"/>
      <c r="DO17" s="139"/>
    </row>
    <row r="18" spans="1:119" ht="18.75" customHeight="1" thickBot="1">
      <c r="A18" s="140"/>
      <c r="B18" s="564" t="s">
        <v>141</v>
      </c>
      <c r="C18" s="496"/>
      <c r="D18" s="496"/>
      <c r="E18" s="565"/>
      <c r="F18" s="565"/>
      <c r="G18" s="565"/>
      <c r="H18" s="565"/>
      <c r="I18" s="565"/>
      <c r="J18" s="565"/>
      <c r="K18" s="565"/>
      <c r="L18" s="566">
        <v>61.78</v>
      </c>
      <c r="M18" s="566"/>
      <c r="N18" s="566"/>
      <c r="O18" s="566"/>
      <c r="P18" s="566"/>
      <c r="Q18" s="566"/>
      <c r="R18" s="567"/>
      <c r="S18" s="567"/>
      <c r="T18" s="567"/>
      <c r="U18" s="567"/>
      <c r="V18" s="568"/>
      <c r="W18" s="471"/>
      <c r="X18" s="472"/>
      <c r="Y18" s="472"/>
      <c r="Z18" s="472"/>
      <c r="AA18" s="472"/>
      <c r="AB18" s="463"/>
      <c r="AC18" s="569">
        <v>85.9</v>
      </c>
      <c r="AD18" s="570"/>
      <c r="AE18" s="570"/>
      <c r="AF18" s="570"/>
      <c r="AG18" s="571"/>
      <c r="AH18" s="569">
        <v>86.1</v>
      </c>
      <c r="AI18" s="570"/>
      <c r="AJ18" s="570"/>
      <c r="AK18" s="570"/>
      <c r="AL18" s="572"/>
      <c r="AM18" s="482"/>
      <c r="AN18" s="483"/>
      <c r="AO18" s="483"/>
      <c r="AP18" s="483"/>
      <c r="AQ18" s="483"/>
      <c r="AR18" s="483"/>
      <c r="AS18" s="483"/>
      <c r="AT18" s="484"/>
      <c r="AU18" s="485"/>
      <c r="AV18" s="486"/>
      <c r="AW18" s="486"/>
      <c r="AX18" s="486"/>
      <c r="AY18" s="487" t="s">
        <v>142</v>
      </c>
      <c r="AZ18" s="488"/>
      <c r="BA18" s="488"/>
      <c r="BB18" s="488"/>
      <c r="BC18" s="488"/>
      <c r="BD18" s="488"/>
      <c r="BE18" s="488"/>
      <c r="BF18" s="488"/>
      <c r="BG18" s="488"/>
      <c r="BH18" s="488"/>
      <c r="BI18" s="488"/>
      <c r="BJ18" s="488"/>
      <c r="BK18" s="488"/>
      <c r="BL18" s="488"/>
      <c r="BM18" s="489"/>
      <c r="BN18" s="453">
        <v>8713976</v>
      </c>
      <c r="BO18" s="454"/>
      <c r="BP18" s="454"/>
      <c r="BQ18" s="454"/>
      <c r="BR18" s="454"/>
      <c r="BS18" s="454"/>
      <c r="BT18" s="454"/>
      <c r="BU18" s="455"/>
      <c r="BV18" s="453">
        <v>9113204</v>
      </c>
      <c r="BW18" s="454"/>
      <c r="BX18" s="454"/>
      <c r="BY18" s="454"/>
      <c r="BZ18" s="454"/>
      <c r="CA18" s="454"/>
      <c r="CB18" s="454"/>
      <c r="CC18" s="455"/>
      <c r="CD18" s="154"/>
      <c r="CE18" s="560"/>
      <c r="CF18" s="560"/>
      <c r="CG18" s="560"/>
      <c r="CH18" s="560"/>
      <c r="CI18" s="560"/>
      <c r="CJ18" s="560"/>
      <c r="CK18" s="560"/>
      <c r="CL18" s="560"/>
      <c r="CM18" s="560"/>
      <c r="CN18" s="560"/>
      <c r="CO18" s="560"/>
      <c r="CP18" s="560"/>
      <c r="CQ18" s="560"/>
      <c r="CR18" s="560"/>
      <c r="CS18" s="561"/>
      <c r="CT18" s="450"/>
      <c r="CU18" s="451"/>
      <c r="CV18" s="451"/>
      <c r="CW18" s="451"/>
      <c r="CX18" s="451"/>
      <c r="CY18" s="451"/>
      <c r="CZ18" s="451"/>
      <c r="DA18" s="452"/>
      <c r="DB18" s="450"/>
      <c r="DC18" s="451"/>
      <c r="DD18" s="451"/>
      <c r="DE18" s="451"/>
      <c r="DF18" s="451"/>
      <c r="DG18" s="451"/>
      <c r="DH18" s="451"/>
      <c r="DI18" s="452"/>
      <c r="DJ18" s="139"/>
      <c r="DK18" s="139"/>
      <c r="DL18" s="139"/>
      <c r="DM18" s="139"/>
      <c r="DN18" s="139"/>
      <c r="DO18" s="139"/>
    </row>
    <row r="19" spans="1:119" ht="18.75" customHeight="1" thickBot="1">
      <c r="A19" s="140"/>
      <c r="B19" s="564" t="s">
        <v>143</v>
      </c>
      <c r="C19" s="496"/>
      <c r="D19" s="496"/>
      <c r="E19" s="565"/>
      <c r="F19" s="565"/>
      <c r="G19" s="565"/>
      <c r="H19" s="565"/>
      <c r="I19" s="565"/>
      <c r="J19" s="565"/>
      <c r="K19" s="565"/>
      <c r="L19" s="573">
        <v>608</v>
      </c>
      <c r="M19" s="573"/>
      <c r="N19" s="573"/>
      <c r="O19" s="573"/>
      <c r="P19" s="573"/>
      <c r="Q19" s="573"/>
      <c r="R19" s="574"/>
      <c r="S19" s="574"/>
      <c r="T19" s="574"/>
      <c r="U19" s="574"/>
      <c r="V19" s="575"/>
      <c r="W19" s="410"/>
      <c r="X19" s="411"/>
      <c r="Y19" s="411"/>
      <c r="Z19" s="411"/>
      <c r="AA19" s="411"/>
      <c r="AB19" s="411"/>
      <c r="AC19" s="417"/>
      <c r="AD19" s="417"/>
      <c r="AE19" s="417"/>
      <c r="AF19" s="417"/>
      <c r="AG19" s="417"/>
      <c r="AH19" s="417"/>
      <c r="AI19" s="417"/>
      <c r="AJ19" s="417"/>
      <c r="AK19" s="417"/>
      <c r="AL19" s="418"/>
      <c r="AM19" s="482"/>
      <c r="AN19" s="483"/>
      <c r="AO19" s="483"/>
      <c r="AP19" s="483"/>
      <c r="AQ19" s="483"/>
      <c r="AR19" s="483"/>
      <c r="AS19" s="483"/>
      <c r="AT19" s="484"/>
      <c r="AU19" s="485"/>
      <c r="AV19" s="486"/>
      <c r="AW19" s="486"/>
      <c r="AX19" s="486"/>
      <c r="AY19" s="487" t="s">
        <v>144</v>
      </c>
      <c r="AZ19" s="488"/>
      <c r="BA19" s="488"/>
      <c r="BB19" s="488"/>
      <c r="BC19" s="488"/>
      <c r="BD19" s="488"/>
      <c r="BE19" s="488"/>
      <c r="BF19" s="488"/>
      <c r="BG19" s="488"/>
      <c r="BH19" s="488"/>
      <c r="BI19" s="488"/>
      <c r="BJ19" s="488"/>
      <c r="BK19" s="488"/>
      <c r="BL19" s="488"/>
      <c r="BM19" s="489"/>
      <c r="BN19" s="453">
        <v>13246789</v>
      </c>
      <c r="BO19" s="454"/>
      <c r="BP19" s="454"/>
      <c r="BQ19" s="454"/>
      <c r="BR19" s="454"/>
      <c r="BS19" s="454"/>
      <c r="BT19" s="454"/>
      <c r="BU19" s="455"/>
      <c r="BV19" s="453">
        <v>13530627</v>
      </c>
      <c r="BW19" s="454"/>
      <c r="BX19" s="454"/>
      <c r="BY19" s="454"/>
      <c r="BZ19" s="454"/>
      <c r="CA19" s="454"/>
      <c r="CB19" s="454"/>
      <c r="CC19" s="455"/>
      <c r="CD19" s="154"/>
      <c r="CE19" s="560"/>
      <c r="CF19" s="560"/>
      <c r="CG19" s="560"/>
      <c r="CH19" s="560"/>
      <c r="CI19" s="560"/>
      <c r="CJ19" s="560"/>
      <c r="CK19" s="560"/>
      <c r="CL19" s="560"/>
      <c r="CM19" s="560"/>
      <c r="CN19" s="560"/>
      <c r="CO19" s="560"/>
      <c r="CP19" s="560"/>
      <c r="CQ19" s="560"/>
      <c r="CR19" s="560"/>
      <c r="CS19" s="561"/>
      <c r="CT19" s="450"/>
      <c r="CU19" s="451"/>
      <c r="CV19" s="451"/>
      <c r="CW19" s="451"/>
      <c r="CX19" s="451"/>
      <c r="CY19" s="451"/>
      <c r="CZ19" s="451"/>
      <c r="DA19" s="452"/>
      <c r="DB19" s="450"/>
      <c r="DC19" s="451"/>
      <c r="DD19" s="451"/>
      <c r="DE19" s="451"/>
      <c r="DF19" s="451"/>
      <c r="DG19" s="451"/>
      <c r="DH19" s="451"/>
      <c r="DI19" s="452"/>
      <c r="DJ19" s="139"/>
      <c r="DK19" s="139"/>
      <c r="DL19" s="139"/>
      <c r="DM19" s="139"/>
      <c r="DN19" s="139"/>
      <c r="DO19" s="139"/>
    </row>
    <row r="20" spans="1:119" ht="18.75" customHeight="1" thickBot="1">
      <c r="A20" s="140"/>
      <c r="B20" s="564" t="s">
        <v>145</v>
      </c>
      <c r="C20" s="496"/>
      <c r="D20" s="496"/>
      <c r="E20" s="565"/>
      <c r="F20" s="565"/>
      <c r="G20" s="565"/>
      <c r="H20" s="565"/>
      <c r="I20" s="565"/>
      <c r="J20" s="565"/>
      <c r="K20" s="565"/>
      <c r="L20" s="573">
        <v>18846</v>
      </c>
      <c r="M20" s="573"/>
      <c r="N20" s="573"/>
      <c r="O20" s="573"/>
      <c r="P20" s="573"/>
      <c r="Q20" s="573"/>
      <c r="R20" s="574"/>
      <c r="S20" s="574"/>
      <c r="T20" s="574"/>
      <c r="U20" s="574"/>
      <c r="V20" s="575"/>
      <c r="W20" s="471"/>
      <c r="X20" s="472"/>
      <c r="Y20" s="472"/>
      <c r="Z20" s="472"/>
      <c r="AA20" s="472"/>
      <c r="AB20" s="472"/>
      <c r="AC20" s="549"/>
      <c r="AD20" s="549"/>
      <c r="AE20" s="549"/>
      <c r="AF20" s="549"/>
      <c r="AG20" s="549"/>
      <c r="AH20" s="549"/>
      <c r="AI20" s="549"/>
      <c r="AJ20" s="549"/>
      <c r="AK20" s="549"/>
      <c r="AL20" s="550"/>
      <c r="AM20" s="576"/>
      <c r="AN20" s="508"/>
      <c r="AO20" s="508"/>
      <c r="AP20" s="508"/>
      <c r="AQ20" s="508"/>
      <c r="AR20" s="508"/>
      <c r="AS20" s="508"/>
      <c r="AT20" s="509"/>
      <c r="AU20" s="577"/>
      <c r="AV20" s="578"/>
      <c r="AW20" s="578"/>
      <c r="AX20" s="579"/>
      <c r="AY20" s="487"/>
      <c r="AZ20" s="488"/>
      <c r="BA20" s="488"/>
      <c r="BB20" s="488"/>
      <c r="BC20" s="488"/>
      <c r="BD20" s="488"/>
      <c r="BE20" s="488"/>
      <c r="BF20" s="488"/>
      <c r="BG20" s="488"/>
      <c r="BH20" s="488"/>
      <c r="BI20" s="488"/>
      <c r="BJ20" s="488"/>
      <c r="BK20" s="488"/>
      <c r="BL20" s="488"/>
      <c r="BM20" s="489"/>
      <c r="BN20" s="453"/>
      <c r="BO20" s="454"/>
      <c r="BP20" s="454"/>
      <c r="BQ20" s="454"/>
      <c r="BR20" s="454"/>
      <c r="BS20" s="454"/>
      <c r="BT20" s="454"/>
      <c r="BU20" s="455"/>
      <c r="BV20" s="453"/>
      <c r="BW20" s="454"/>
      <c r="BX20" s="454"/>
      <c r="BY20" s="454"/>
      <c r="BZ20" s="454"/>
      <c r="CA20" s="454"/>
      <c r="CB20" s="454"/>
      <c r="CC20" s="455"/>
      <c r="CD20" s="154"/>
      <c r="CE20" s="560"/>
      <c r="CF20" s="560"/>
      <c r="CG20" s="560"/>
      <c r="CH20" s="560"/>
      <c r="CI20" s="560"/>
      <c r="CJ20" s="560"/>
      <c r="CK20" s="560"/>
      <c r="CL20" s="560"/>
      <c r="CM20" s="560"/>
      <c r="CN20" s="560"/>
      <c r="CO20" s="560"/>
      <c r="CP20" s="560"/>
      <c r="CQ20" s="560"/>
      <c r="CR20" s="560"/>
      <c r="CS20" s="561"/>
      <c r="CT20" s="450"/>
      <c r="CU20" s="451"/>
      <c r="CV20" s="451"/>
      <c r="CW20" s="451"/>
      <c r="CX20" s="451"/>
      <c r="CY20" s="451"/>
      <c r="CZ20" s="451"/>
      <c r="DA20" s="452"/>
      <c r="DB20" s="450"/>
      <c r="DC20" s="451"/>
      <c r="DD20" s="451"/>
      <c r="DE20" s="451"/>
      <c r="DF20" s="451"/>
      <c r="DG20" s="451"/>
      <c r="DH20" s="451"/>
      <c r="DI20" s="452"/>
      <c r="DJ20" s="139"/>
      <c r="DK20" s="139"/>
      <c r="DL20" s="139"/>
      <c r="DM20" s="139"/>
      <c r="DN20" s="139"/>
      <c r="DO20" s="139"/>
    </row>
    <row r="21" spans="1:119" ht="18.75" customHeight="1">
      <c r="A21" s="140"/>
      <c r="B21" s="580" t="s">
        <v>146</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487"/>
      <c r="AZ21" s="488"/>
      <c r="BA21" s="488"/>
      <c r="BB21" s="488"/>
      <c r="BC21" s="488"/>
      <c r="BD21" s="488"/>
      <c r="BE21" s="488"/>
      <c r="BF21" s="488"/>
      <c r="BG21" s="488"/>
      <c r="BH21" s="488"/>
      <c r="BI21" s="488"/>
      <c r="BJ21" s="488"/>
      <c r="BK21" s="488"/>
      <c r="BL21" s="488"/>
      <c r="BM21" s="489"/>
      <c r="BN21" s="453"/>
      <c r="BO21" s="454"/>
      <c r="BP21" s="454"/>
      <c r="BQ21" s="454"/>
      <c r="BR21" s="454"/>
      <c r="BS21" s="454"/>
      <c r="BT21" s="454"/>
      <c r="BU21" s="455"/>
      <c r="BV21" s="453"/>
      <c r="BW21" s="454"/>
      <c r="BX21" s="454"/>
      <c r="BY21" s="454"/>
      <c r="BZ21" s="454"/>
      <c r="CA21" s="454"/>
      <c r="CB21" s="454"/>
      <c r="CC21" s="455"/>
      <c r="CD21" s="154"/>
      <c r="CE21" s="560"/>
      <c r="CF21" s="560"/>
      <c r="CG21" s="560"/>
      <c r="CH21" s="560"/>
      <c r="CI21" s="560"/>
      <c r="CJ21" s="560"/>
      <c r="CK21" s="560"/>
      <c r="CL21" s="560"/>
      <c r="CM21" s="560"/>
      <c r="CN21" s="560"/>
      <c r="CO21" s="560"/>
      <c r="CP21" s="560"/>
      <c r="CQ21" s="560"/>
      <c r="CR21" s="560"/>
      <c r="CS21" s="561"/>
      <c r="CT21" s="450"/>
      <c r="CU21" s="451"/>
      <c r="CV21" s="451"/>
      <c r="CW21" s="451"/>
      <c r="CX21" s="451"/>
      <c r="CY21" s="451"/>
      <c r="CZ21" s="451"/>
      <c r="DA21" s="452"/>
      <c r="DB21" s="450"/>
      <c r="DC21" s="451"/>
      <c r="DD21" s="451"/>
      <c r="DE21" s="451"/>
      <c r="DF21" s="451"/>
      <c r="DG21" s="451"/>
      <c r="DH21" s="451"/>
      <c r="DI21" s="452"/>
      <c r="DJ21" s="139"/>
      <c r="DK21" s="139"/>
      <c r="DL21" s="139"/>
      <c r="DM21" s="139"/>
      <c r="DN21" s="139"/>
      <c r="DO21" s="139"/>
    </row>
    <row r="22" spans="1:119" ht="18.75" customHeight="1" thickBot="1">
      <c r="A22" s="140"/>
      <c r="B22" s="583" t="s">
        <v>147</v>
      </c>
      <c r="C22" s="584"/>
      <c r="D22" s="585"/>
      <c r="E22" s="465" t="s">
        <v>1</v>
      </c>
      <c r="F22" s="470"/>
      <c r="G22" s="470"/>
      <c r="H22" s="470"/>
      <c r="I22" s="470"/>
      <c r="J22" s="470"/>
      <c r="K22" s="460"/>
      <c r="L22" s="465" t="s">
        <v>148</v>
      </c>
      <c r="M22" s="470"/>
      <c r="N22" s="470"/>
      <c r="O22" s="470"/>
      <c r="P22" s="460"/>
      <c r="Q22" s="592" t="s">
        <v>149</v>
      </c>
      <c r="R22" s="593"/>
      <c r="S22" s="593"/>
      <c r="T22" s="593"/>
      <c r="U22" s="593"/>
      <c r="V22" s="594"/>
      <c r="W22" s="598" t="s">
        <v>150</v>
      </c>
      <c r="X22" s="584"/>
      <c r="Y22" s="585"/>
      <c r="Z22" s="465" t="s">
        <v>1</v>
      </c>
      <c r="AA22" s="470"/>
      <c r="AB22" s="470"/>
      <c r="AC22" s="470"/>
      <c r="AD22" s="470"/>
      <c r="AE22" s="470"/>
      <c r="AF22" s="470"/>
      <c r="AG22" s="460"/>
      <c r="AH22" s="611" t="s">
        <v>151</v>
      </c>
      <c r="AI22" s="470"/>
      <c r="AJ22" s="470"/>
      <c r="AK22" s="470"/>
      <c r="AL22" s="460"/>
      <c r="AM22" s="611" t="s">
        <v>152</v>
      </c>
      <c r="AN22" s="612"/>
      <c r="AO22" s="612"/>
      <c r="AP22" s="612"/>
      <c r="AQ22" s="612"/>
      <c r="AR22" s="613"/>
      <c r="AS22" s="592" t="s">
        <v>149</v>
      </c>
      <c r="AT22" s="593"/>
      <c r="AU22" s="593"/>
      <c r="AV22" s="593"/>
      <c r="AW22" s="593"/>
      <c r="AX22" s="617"/>
      <c r="AY22" s="619"/>
      <c r="AZ22" s="620"/>
      <c r="BA22" s="620"/>
      <c r="BB22" s="620"/>
      <c r="BC22" s="620"/>
      <c r="BD22" s="620"/>
      <c r="BE22" s="620"/>
      <c r="BF22" s="620"/>
      <c r="BG22" s="620"/>
      <c r="BH22" s="620"/>
      <c r="BI22" s="620"/>
      <c r="BJ22" s="620"/>
      <c r="BK22" s="620"/>
      <c r="BL22" s="620"/>
      <c r="BM22" s="621"/>
      <c r="BN22" s="622"/>
      <c r="BO22" s="623"/>
      <c r="BP22" s="623"/>
      <c r="BQ22" s="623"/>
      <c r="BR22" s="623"/>
      <c r="BS22" s="623"/>
      <c r="BT22" s="623"/>
      <c r="BU22" s="624"/>
      <c r="BV22" s="622"/>
      <c r="BW22" s="623"/>
      <c r="BX22" s="623"/>
      <c r="BY22" s="623"/>
      <c r="BZ22" s="623"/>
      <c r="CA22" s="623"/>
      <c r="CB22" s="623"/>
      <c r="CC22" s="624"/>
      <c r="CD22" s="154"/>
      <c r="CE22" s="560"/>
      <c r="CF22" s="560"/>
      <c r="CG22" s="560"/>
      <c r="CH22" s="560"/>
      <c r="CI22" s="560"/>
      <c r="CJ22" s="560"/>
      <c r="CK22" s="560"/>
      <c r="CL22" s="560"/>
      <c r="CM22" s="560"/>
      <c r="CN22" s="560"/>
      <c r="CO22" s="560"/>
      <c r="CP22" s="560"/>
      <c r="CQ22" s="560"/>
      <c r="CR22" s="560"/>
      <c r="CS22" s="561"/>
      <c r="CT22" s="450"/>
      <c r="CU22" s="451"/>
      <c r="CV22" s="451"/>
      <c r="CW22" s="451"/>
      <c r="CX22" s="451"/>
      <c r="CY22" s="451"/>
      <c r="CZ22" s="451"/>
      <c r="DA22" s="452"/>
      <c r="DB22" s="450"/>
      <c r="DC22" s="451"/>
      <c r="DD22" s="451"/>
      <c r="DE22" s="451"/>
      <c r="DF22" s="451"/>
      <c r="DG22" s="451"/>
      <c r="DH22" s="451"/>
      <c r="DI22" s="452"/>
      <c r="DJ22" s="139"/>
      <c r="DK22" s="139"/>
      <c r="DL22" s="139"/>
      <c r="DM22" s="139"/>
      <c r="DN22" s="139"/>
      <c r="DO22" s="139"/>
    </row>
    <row r="23" spans="1:119" ht="18.75" customHeight="1">
      <c r="A23" s="140"/>
      <c r="B23" s="586"/>
      <c r="C23" s="587"/>
      <c r="D23" s="588"/>
      <c r="E23" s="439"/>
      <c r="F23" s="444"/>
      <c r="G23" s="444"/>
      <c r="H23" s="444"/>
      <c r="I23" s="444"/>
      <c r="J23" s="444"/>
      <c r="K23" s="433"/>
      <c r="L23" s="439"/>
      <c r="M23" s="444"/>
      <c r="N23" s="444"/>
      <c r="O23" s="444"/>
      <c r="P23" s="433"/>
      <c r="Q23" s="595"/>
      <c r="R23" s="596"/>
      <c r="S23" s="596"/>
      <c r="T23" s="596"/>
      <c r="U23" s="596"/>
      <c r="V23" s="597"/>
      <c r="W23" s="599"/>
      <c r="X23" s="587"/>
      <c r="Y23" s="588"/>
      <c r="Z23" s="439"/>
      <c r="AA23" s="444"/>
      <c r="AB23" s="444"/>
      <c r="AC23" s="444"/>
      <c r="AD23" s="444"/>
      <c r="AE23" s="444"/>
      <c r="AF23" s="444"/>
      <c r="AG23" s="433"/>
      <c r="AH23" s="439"/>
      <c r="AI23" s="444"/>
      <c r="AJ23" s="444"/>
      <c r="AK23" s="444"/>
      <c r="AL23" s="433"/>
      <c r="AM23" s="614"/>
      <c r="AN23" s="615"/>
      <c r="AO23" s="615"/>
      <c r="AP23" s="615"/>
      <c r="AQ23" s="615"/>
      <c r="AR23" s="616"/>
      <c r="AS23" s="595"/>
      <c r="AT23" s="596"/>
      <c r="AU23" s="596"/>
      <c r="AV23" s="596"/>
      <c r="AW23" s="596"/>
      <c r="AX23" s="618"/>
      <c r="AY23" s="413" t="s">
        <v>153</v>
      </c>
      <c r="AZ23" s="414"/>
      <c r="BA23" s="414"/>
      <c r="BB23" s="414"/>
      <c r="BC23" s="414"/>
      <c r="BD23" s="414"/>
      <c r="BE23" s="414"/>
      <c r="BF23" s="414"/>
      <c r="BG23" s="414"/>
      <c r="BH23" s="414"/>
      <c r="BI23" s="414"/>
      <c r="BJ23" s="414"/>
      <c r="BK23" s="414"/>
      <c r="BL23" s="414"/>
      <c r="BM23" s="415"/>
      <c r="BN23" s="453">
        <v>16273466</v>
      </c>
      <c r="BO23" s="454"/>
      <c r="BP23" s="454"/>
      <c r="BQ23" s="454"/>
      <c r="BR23" s="454"/>
      <c r="BS23" s="454"/>
      <c r="BT23" s="454"/>
      <c r="BU23" s="455"/>
      <c r="BV23" s="453">
        <v>16483804</v>
      </c>
      <c r="BW23" s="454"/>
      <c r="BX23" s="454"/>
      <c r="BY23" s="454"/>
      <c r="BZ23" s="454"/>
      <c r="CA23" s="454"/>
      <c r="CB23" s="454"/>
      <c r="CC23" s="455"/>
      <c r="CD23" s="154"/>
      <c r="CE23" s="560"/>
      <c r="CF23" s="560"/>
      <c r="CG23" s="560"/>
      <c r="CH23" s="560"/>
      <c r="CI23" s="560"/>
      <c r="CJ23" s="560"/>
      <c r="CK23" s="560"/>
      <c r="CL23" s="560"/>
      <c r="CM23" s="560"/>
      <c r="CN23" s="560"/>
      <c r="CO23" s="560"/>
      <c r="CP23" s="560"/>
      <c r="CQ23" s="560"/>
      <c r="CR23" s="560"/>
      <c r="CS23" s="561"/>
      <c r="CT23" s="450"/>
      <c r="CU23" s="451"/>
      <c r="CV23" s="451"/>
      <c r="CW23" s="451"/>
      <c r="CX23" s="451"/>
      <c r="CY23" s="451"/>
      <c r="CZ23" s="451"/>
      <c r="DA23" s="452"/>
      <c r="DB23" s="450"/>
      <c r="DC23" s="451"/>
      <c r="DD23" s="451"/>
      <c r="DE23" s="451"/>
      <c r="DF23" s="451"/>
      <c r="DG23" s="451"/>
      <c r="DH23" s="451"/>
      <c r="DI23" s="452"/>
      <c r="DJ23" s="139"/>
      <c r="DK23" s="139"/>
      <c r="DL23" s="139"/>
      <c r="DM23" s="139"/>
      <c r="DN23" s="139"/>
      <c r="DO23" s="139"/>
    </row>
    <row r="24" spans="1:119" ht="18.75" customHeight="1" thickBot="1">
      <c r="A24" s="140"/>
      <c r="B24" s="586"/>
      <c r="C24" s="587"/>
      <c r="D24" s="588"/>
      <c r="E24" s="503" t="s">
        <v>154</v>
      </c>
      <c r="F24" s="483"/>
      <c r="G24" s="483"/>
      <c r="H24" s="483"/>
      <c r="I24" s="483"/>
      <c r="J24" s="483"/>
      <c r="K24" s="484"/>
      <c r="L24" s="504">
        <v>1</v>
      </c>
      <c r="M24" s="505"/>
      <c r="N24" s="505"/>
      <c r="O24" s="505"/>
      <c r="P24" s="544"/>
      <c r="Q24" s="504">
        <v>7480</v>
      </c>
      <c r="R24" s="505"/>
      <c r="S24" s="505"/>
      <c r="T24" s="505"/>
      <c r="U24" s="505"/>
      <c r="V24" s="544"/>
      <c r="W24" s="599"/>
      <c r="X24" s="587"/>
      <c r="Y24" s="588"/>
      <c r="Z24" s="503" t="s">
        <v>155</v>
      </c>
      <c r="AA24" s="483"/>
      <c r="AB24" s="483"/>
      <c r="AC24" s="483"/>
      <c r="AD24" s="483"/>
      <c r="AE24" s="483"/>
      <c r="AF24" s="483"/>
      <c r="AG24" s="484"/>
      <c r="AH24" s="504">
        <v>398</v>
      </c>
      <c r="AI24" s="505"/>
      <c r="AJ24" s="505"/>
      <c r="AK24" s="505"/>
      <c r="AL24" s="544"/>
      <c r="AM24" s="504">
        <v>1247332</v>
      </c>
      <c r="AN24" s="505"/>
      <c r="AO24" s="505"/>
      <c r="AP24" s="505"/>
      <c r="AQ24" s="505"/>
      <c r="AR24" s="544"/>
      <c r="AS24" s="504">
        <v>3134</v>
      </c>
      <c r="AT24" s="505"/>
      <c r="AU24" s="505"/>
      <c r="AV24" s="505"/>
      <c r="AW24" s="505"/>
      <c r="AX24" s="506"/>
      <c r="AY24" s="619" t="s">
        <v>156</v>
      </c>
      <c r="AZ24" s="620"/>
      <c r="BA24" s="620"/>
      <c r="BB24" s="620"/>
      <c r="BC24" s="620"/>
      <c r="BD24" s="620"/>
      <c r="BE24" s="620"/>
      <c r="BF24" s="620"/>
      <c r="BG24" s="620"/>
      <c r="BH24" s="620"/>
      <c r="BI24" s="620"/>
      <c r="BJ24" s="620"/>
      <c r="BK24" s="620"/>
      <c r="BL24" s="620"/>
      <c r="BM24" s="621"/>
      <c r="BN24" s="453">
        <v>11215889</v>
      </c>
      <c r="BO24" s="454"/>
      <c r="BP24" s="454"/>
      <c r="BQ24" s="454"/>
      <c r="BR24" s="454"/>
      <c r="BS24" s="454"/>
      <c r="BT24" s="454"/>
      <c r="BU24" s="455"/>
      <c r="BV24" s="453">
        <v>11532954</v>
      </c>
      <c r="BW24" s="454"/>
      <c r="BX24" s="454"/>
      <c r="BY24" s="454"/>
      <c r="BZ24" s="454"/>
      <c r="CA24" s="454"/>
      <c r="CB24" s="454"/>
      <c r="CC24" s="455"/>
      <c r="CD24" s="154"/>
      <c r="CE24" s="560"/>
      <c r="CF24" s="560"/>
      <c r="CG24" s="560"/>
      <c r="CH24" s="560"/>
      <c r="CI24" s="560"/>
      <c r="CJ24" s="560"/>
      <c r="CK24" s="560"/>
      <c r="CL24" s="560"/>
      <c r="CM24" s="560"/>
      <c r="CN24" s="560"/>
      <c r="CO24" s="560"/>
      <c r="CP24" s="560"/>
      <c r="CQ24" s="560"/>
      <c r="CR24" s="560"/>
      <c r="CS24" s="561"/>
      <c r="CT24" s="450"/>
      <c r="CU24" s="451"/>
      <c r="CV24" s="451"/>
      <c r="CW24" s="451"/>
      <c r="CX24" s="451"/>
      <c r="CY24" s="451"/>
      <c r="CZ24" s="451"/>
      <c r="DA24" s="452"/>
      <c r="DB24" s="450"/>
      <c r="DC24" s="451"/>
      <c r="DD24" s="451"/>
      <c r="DE24" s="451"/>
      <c r="DF24" s="451"/>
      <c r="DG24" s="451"/>
      <c r="DH24" s="451"/>
      <c r="DI24" s="452"/>
      <c r="DJ24" s="139"/>
      <c r="DK24" s="139"/>
      <c r="DL24" s="139"/>
      <c r="DM24" s="139"/>
      <c r="DN24" s="139"/>
      <c r="DO24" s="139"/>
    </row>
    <row r="25" spans="1:119" s="139" customFormat="1" ht="18.75" customHeight="1">
      <c r="A25" s="140"/>
      <c r="B25" s="586"/>
      <c r="C25" s="587"/>
      <c r="D25" s="588"/>
      <c r="E25" s="503" t="s">
        <v>157</v>
      </c>
      <c r="F25" s="483"/>
      <c r="G25" s="483"/>
      <c r="H25" s="483"/>
      <c r="I25" s="483"/>
      <c r="J25" s="483"/>
      <c r="K25" s="484"/>
      <c r="L25" s="504">
        <v>1</v>
      </c>
      <c r="M25" s="505"/>
      <c r="N25" s="505"/>
      <c r="O25" s="505"/>
      <c r="P25" s="544"/>
      <c r="Q25" s="504">
        <v>6290</v>
      </c>
      <c r="R25" s="505"/>
      <c r="S25" s="505"/>
      <c r="T25" s="505"/>
      <c r="U25" s="505"/>
      <c r="V25" s="544"/>
      <c r="W25" s="599"/>
      <c r="X25" s="587"/>
      <c r="Y25" s="588"/>
      <c r="Z25" s="503" t="s">
        <v>158</v>
      </c>
      <c r="AA25" s="483"/>
      <c r="AB25" s="483"/>
      <c r="AC25" s="483"/>
      <c r="AD25" s="483"/>
      <c r="AE25" s="483"/>
      <c r="AF25" s="483"/>
      <c r="AG25" s="484"/>
      <c r="AH25" s="504">
        <v>86</v>
      </c>
      <c r="AI25" s="505"/>
      <c r="AJ25" s="505"/>
      <c r="AK25" s="505"/>
      <c r="AL25" s="544"/>
      <c r="AM25" s="504">
        <v>231856</v>
      </c>
      <c r="AN25" s="505"/>
      <c r="AO25" s="505"/>
      <c r="AP25" s="505"/>
      <c r="AQ25" s="505"/>
      <c r="AR25" s="544"/>
      <c r="AS25" s="504">
        <v>2696</v>
      </c>
      <c r="AT25" s="505"/>
      <c r="AU25" s="505"/>
      <c r="AV25" s="505"/>
      <c r="AW25" s="505"/>
      <c r="AX25" s="506"/>
      <c r="AY25" s="413" t="s">
        <v>159</v>
      </c>
      <c r="AZ25" s="414"/>
      <c r="BA25" s="414"/>
      <c r="BB25" s="414"/>
      <c r="BC25" s="414"/>
      <c r="BD25" s="414"/>
      <c r="BE25" s="414"/>
      <c r="BF25" s="414"/>
      <c r="BG25" s="414"/>
      <c r="BH25" s="414"/>
      <c r="BI25" s="414"/>
      <c r="BJ25" s="414"/>
      <c r="BK25" s="414"/>
      <c r="BL25" s="414"/>
      <c r="BM25" s="415"/>
      <c r="BN25" s="416">
        <v>1781637</v>
      </c>
      <c r="BO25" s="417"/>
      <c r="BP25" s="417"/>
      <c r="BQ25" s="417"/>
      <c r="BR25" s="417"/>
      <c r="BS25" s="417"/>
      <c r="BT25" s="417"/>
      <c r="BU25" s="418"/>
      <c r="BV25" s="416">
        <v>2083374</v>
      </c>
      <c r="BW25" s="417"/>
      <c r="BX25" s="417"/>
      <c r="BY25" s="417"/>
      <c r="BZ25" s="417"/>
      <c r="CA25" s="417"/>
      <c r="CB25" s="417"/>
      <c r="CC25" s="418"/>
      <c r="CD25" s="154"/>
      <c r="CE25" s="560"/>
      <c r="CF25" s="560"/>
      <c r="CG25" s="560"/>
      <c r="CH25" s="560"/>
      <c r="CI25" s="560"/>
      <c r="CJ25" s="560"/>
      <c r="CK25" s="560"/>
      <c r="CL25" s="560"/>
      <c r="CM25" s="560"/>
      <c r="CN25" s="560"/>
      <c r="CO25" s="560"/>
      <c r="CP25" s="560"/>
      <c r="CQ25" s="560"/>
      <c r="CR25" s="560"/>
      <c r="CS25" s="561"/>
      <c r="CT25" s="450"/>
      <c r="CU25" s="451"/>
      <c r="CV25" s="451"/>
      <c r="CW25" s="451"/>
      <c r="CX25" s="451"/>
      <c r="CY25" s="451"/>
      <c r="CZ25" s="451"/>
      <c r="DA25" s="452"/>
      <c r="DB25" s="450"/>
      <c r="DC25" s="451"/>
      <c r="DD25" s="451"/>
      <c r="DE25" s="451"/>
      <c r="DF25" s="451"/>
      <c r="DG25" s="451"/>
      <c r="DH25" s="451"/>
      <c r="DI25" s="452"/>
    </row>
    <row r="26" spans="1:119" s="139" customFormat="1" ht="18.75" customHeight="1">
      <c r="A26" s="140"/>
      <c r="B26" s="586"/>
      <c r="C26" s="587"/>
      <c r="D26" s="588"/>
      <c r="E26" s="503" t="s">
        <v>160</v>
      </c>
      <c r="F26" s="483"/>
      <c r="G26" s="483"/>
      <c r="H26" s="483"/>
      <c r="I26" s="483"/>
      <c r="J26" s="483"/>
      <c r="K26" s="484"/>
      <c r="L26" s="504">
        <v>1</v>
      </c>
      <c r="M26" s="505"/>
      <c r="N26" s="505"/>
      <c r="O26" s="505"/>
      <c r="P26" s="544"/>
      <c r="Q26" s="504">
        <v>5610</v>
      </c>
      <c r="R26" s="505"/>
      <c r="S26" s="505"/>
      <c r="T26" s="505"/>
      <c r="U26" s="505"/>
      <c r="V26" s="544"/>
      <c r="W26" s="599"/>
      <c r="X26" s="587"/>
      <c r="Y26" s="588"/>
      <c r="Z26" s="503" t="s">
        <v>161</v>
      </c>
      <c r="AA26" s="609"/>
      <c r="AB26" s="609"/>
      <c r="AC26" s="609"/>
      <c r="AD26" s="609"/>
      <c r="AE26" s="609"/>
      <c r="AF26" s="609"/>
      <c r="AG26" s="610"/>
      <c r="AH26" s="504">
        <v>24</v>
      </c>
      <c r="AI26" s="505"/>
      <c r="AJ26" s="505"/>
      <c r="AK26" s="505"/>
      <c r="AL26" s="544"/>
      <c r="AM26" s="504">
        <v>86304</v>
      </c>
      <c r="AN26" s="505"/>
      <c r="AO26" s="505"/>
      <c r="AP26" s="505"/>
      <c r="AQ26" s="505"/>
      <c r="AR26" s="544"/>
      <c r="AS26" s="504">
        <v>3596</v>
      </c>
      <c r="AT26" s="505"/>
      <c r="AU26" s="505"/>
      <c r="AV26" s="505"/>
      <c r="AW26" s="505"/>
      <c r="AX26" s="506"/>
      <c r="AY26" s="456" t="s">
        <v>162</v>
      </c>
      <c r="AZ26" s="457"/>
      <c r="BA26" s="457"/>
      <c r="BB26" s="457"/>
      <c r="BC26" s="457"/>
      <c r="BD26" s="457"/>
      <c r="BE26" s="457"/>
      <c r="BF26" s="457"/>
      <c r="BG26" s="457"/>
      <c r="BH26" s="457"/>
      <c r="BI26" s="457"/>
      <c r="BJ26" s="457"/>
      <c r="BK26" s="457"/>
      <c r="BL26" s="457"/>
      <c r="BM26" s="458"/>
      <c r="BN26" s="453" t="s">
        <v>122</v>
      </c>
      <c r="BO26" s="454"/>
      <c r="BP26" s="454"/>
      <c r="BQ26" s="454"/>
      <c r="BR26" s="454"/>
      <c r="BS26" s="454"/>
      <c r="BT26" s="454"/>
      <c r="BU26" s="455"/>
      <c r="BV26" s="453" t="s">
        <v>122</v>
      </c>
      <c r="BW26" s="454"/>
      <c r="BX26" s="454"/>
      <c r="BY26" s="454"/>
      <c r="BZ26" s="454"/>
      <c r="CA26" s="454"/>
      <c r="CB26" s="454"/>
      <c r="CC26" s="455"/>
      <c r="CD26" s="154"/>
      <c r="CE26" s="560"/>
      <c r="CF26" s="560"/>
      <c r="CG26" s="560"/>
      <c r="CH26" s="560"/>
      <c r="CI26" s="560"/>
      <c r="CJ26" s="560"/>
      <c r="CK26" s="560"/>
      <c r="CL26" s="560"/>
      <c r="CM26" s="560"/>
      <c r="CN26" s="560"/>
      <c r="CO26" s="560"/>
      <c r="CP26" s="560"/>
      <c r="CQ26" s="560"/>
      <c r="CR26" s="560"/>
      <c r="CS26" s="561"/>
      <c r="CT26" s="450"/>
      <c r="CU26" s="451"/>
      <c r="CV26" s="451"/>
      <c r="CW26" s="451"/>
      <c r="CX26" s="451"/>
      <c r="CY26" s="451"/>
      <c r="CZ26" s="451"/>
      <c r="DA26" s="452"/>
      <c r="DB26" s="450"/>
      <c r="DC26" s="451"/>
      <c r="DD26" s="451"/>
      <c r="DE26" s="451"/>
      <c r="DF26" s="451"/>
      <c r="DG26" s="451"/>
      <c r="DH26" s="451"/>
      <c r="DI26" s="452"/>
    </row>
    <row r="27" spans="1:119" ht="18.75" customHeight="1" thickBot="1">
      <c r="A27" s="140"/>
      <c r="B27" s="586"/>
      <c r="C27" s="587"/>
      <c r="D27" s="588"/>
      <c r="E27" s="503" t="s">
        <v>163</v>
      </c>
      <c r="F27" s="483"/>
      <c r="G27" s="483"/>
      <c r="H27" s="483"/>
      <c r="I27" s="483"/>
      <c r="J27" s="483"/>
      <c r="K27" s="484"/>
      <c r="L27" s="504">
        <v>1</v>
      </c>
      <c r="M27" s="505"/>
      <c r="N27" s="505"/>
      <c r="O27" s="505"/>
      <c r="P27" s="544"/>
      <c r="Q27" s="504">
        <v>4650</v>
      </c>
      <c r="R27" s="505"/>
      <c r="S27" s="505"/>
      <c r="T27" s="505"/>
      <c r="U27" s="505"/>
      <c r="V27" s="544"/>
      <c r="W27" s="599"/>
      <c r="X27" s="587"/>
      <c r="Y27" s="588"/>
      <c r="Z27" s="503" t="s">
        <v>164</v>
      </c>
      <c r="AA27" s="483"/>
      <c r="AB27" s="483"/>
      <c r="AC27" s="483"/>
      <c r="AD27" s="483"/>
      <c r="AE27" s="483"/>
      <c r="AF27" s="483"/>
      <c r="AG27" s="484"/>
      <c r="AH27" s="504">
        <v>30</v>
      </c>
      <c r="AI27" s="505"/>
      <c r="AJ27" s="505"/>
      <c r="AK27" s="505"/>
      <c r="AL27" s="544"/>
      <c r="AM27" s="504">
        <v>88264</v>
      </c>
      <c r="AN27" s="505"/>
      <c r="AO27" s="505"/>
      <c r="AP27" s="505"/>
      <c r="AQ27" s="505"/>
      <c r="AR27" s="544"/>
      <c r="AS27" s="504">
        <v>2942</v>
      </c>
      <c r="AT27" s="505"/>
      <c r="AU27" s="505"/>
      <c r="AV27" s="505"/>
      <c r="AW27" s="505"/>
      <c r="AX27" s="506"/>
      <c r="AY27" s="545" t="s">
        <v>165</v>
      </c>
      <c r="AZ27" s="546"/>
      <c r="BA27" s="546"/>
      <c r="BB27" s="546"/>
      <c r="BC27" s="546"/>
      <c r="BD27" s="546"/>
      <c r="BE27" s="546"/>
      <c r="BF27" s="546"/>
      <c r="BG27" s="546"/>
      <c r="BH27" s="546"/>
      <c r="BI27" s="546"/>
      <c r="BJ27" s="546"/>
      <c r="BK27" s="546"/>
      <c r="BL27" s="546"/>
      <c r="BM27" s="547"/>
      <c r="BN27" s="622" t="s">
        <v>122</v>
      </c>
      <c r="BO27" s="623"/>
      <c r="BP27" s="623"/>
      <c r="BQ27" s="623"/>
      <c r="BR27" s="623"/>
      <c r="BS27" s="623"/>
      <c r="BT27" s="623"/>
      <c r="BU27" s="624"/>
      <c r="BV27" s="622" t="s">
        <v>122</v>
      </c>
      <c r="BW27" s="623"/>
      <c r="BX27" s="623"/>
      <c r="BY27" s="623"/>
      <c r="BZ27" s="623"/>
      <c r="CA27" s="623"/>
      <c r="CB27" s="623"/>
      <c r="CC27" s="624"/>
      <c r="CD27" s="156"/>
      <c r="CE27" s="560"/>
      <c r="CF27" s="560"/>
      <c r="CG27" s="560"/>
      <c r="CH27" s="560"/>
      <c r="CI27" s="560"/>
      <c r="CJ27" s="560"/>
      <c r="CK27" s="560"/>
      <c r="CL27" s="560"/>
      <c r="CM27" s="560"/>
      <c r="CN27" s="560"/>
      <c r="CO27" s="560"/>
      <c r="CP27" s="560"/>
      <c r="CQ27" s="560"/>
      <c r="CR27" s="560"/>
      <c r="CS27" s="561"/>
      <c r="CT27" s="450"/>
      <c r="CU27" s="451"/>
      <c r="CV27" s="451"/>
      <c r="CW27" s="451"/>
      <c r="CX27" s="451"/>
      <c r="CY27" s="451"/>
      <c r="CZ27" s="451"/>
      <c r="DA27" s="452"/>
      <c r="DB27" s="450"/>
      <c r="DC27" s="451"/>
      <c r="DD27" s="451"/>
      <c r="DE27" s="451"/>
      <c r="DF27" s="451"/>
      <c r="DG27" s="451"/>
      <c r="DH27" s="451"/>
      <c r="DI27" s="452"/>
      <c r="DJ27" s="139"/>
      <c r="DK27" s="139"/>
      <c r="DL27" s="139"/>
      <c r="DM27" s="139"/>
      <c r="DN27" s="139"/>
      <c r="DO27" s="139"/>
    </row>
    <row r="28" spans="1:119" ht="18.75" customHeight="1">
      <c r="A28" s="140"/>
      <c r="B28" s="586"/>
      <c r="C28" s="587"/>
      <c r="D28" s="588"/>
      <c r="E28" s="503" t="s">
        <v>166</v>
      </c>
      <c r="F28" s="483"/>
      <c r="G28" s="483"/>
      <c r="H28" s="483"/>
      <c r="I28" s="483"/>
      <c r="J28" s="483"/>
      <c r="K28" s="484"/>
      <c r="L28" s="504">
        <v>1</v>
      </c>
      <c r="M28" s="505"/>
      <c r="N28" s="505"/>
      <c r="O28" s="505"/>
      <c r="P28" s="544"/>
      <c r="Q28" s="504">
        <v>4250</v>
      </c>
      <c r="R28" s="505"/>
      <c r="S28" s="505"/>
      <c r="T28" s="505"/>
      <c r="U28" s="505"/>
      <c r="V28" s="544"/>
      <c r="W28" s="599"/>
      <c r="X28" s="587"/>
      <c r="Y28" s="588"/>
      <c r="Z28" s="503" t="s">
        <v>167</v>
      </c>
      <c r="AA28" s="483"/>
      <c r="AB28" s="483"/>
      <c r="AC28" s="483"/>
      <c r="AD28" s="483"/>
      <c r="AE28" s="483"/>
      <c r="AF28" s="483"/>
      <c r="AG28" s="484"/>
      <c r="AH28" s="504" t="s">
        <v>122</v>
      </c>
      <c r="AI28" s="505"/>
      <c r="AJ28" s="505"/>
      <c r="AK28" s="505"/>
      <c r="AL28" s="544"/>
      <c r="AM28" s="504" t="s">
        <v>122</v>
      </c>
      <c r="AN28" s="505"/>
      <c r="AO28" s="505"/>
      <c r="AP28" s="505"/>
      <c r="AQ28" s="505"/>
      <c r="AR28" s="544"/>
      <c r="AS28" s="504" t="s">
        <v>122</v>
      </c>
      <c r="AT28" s="505"/>
      <c r="AU28" s="505"/>
      <c r="AV28" s="505"/>
      <c r="AW28" s="505"/>
      <c r="AX28" s="506"/>
      <c r="AY28" s="625" t="s">
        <v>168</v>
      </c>
      <c r="AZ28" s="626"/>
      <c r="BA28" s="626"/>
      <c r="BB28" s="627"/>
      <c r="BC28" s="413" t="s">
        <v>169</v>
      </c>
      <c r="BD28" s="414"/>
      <c r="BE28" s="414"/>
      <c r="BF28" s="414"/>
      <c r="BG28" s="414"/>
      <c r="BH28" s="414"/>
      <c r="BI28" s="414"/>
      <c r="BJ28" s="414"/>
      <c r="BK28" s="414"/>
      <c r="BL28" s="414"/>
      <c r="BM28" s="415"/>
      <c r="BN28" s="416">
        <v>2917272</v>
      </c>
      <c r="BO28" s="417"/>
      <c r="BP28" s="417"/>
      <c r="BQ28" s="417"/>
      <c r="BR28" s="417"/>
      <c r="BS28" s="417"/>
      <c r="BT28" s="417"/>
      <c r="BU28" s="418"/>
      <c r="BV28" s="416">
        <v>2389571</v>
      </c>
      <c r="BW28" s="417"/>
      <c r="BX28" s="417"/>
      <c r="BY28" s="417"/>
      <c r="BZ28" s="417"/>
      <c r="CA28" s="417"/>
      <c r="CB28" s="417"/>
      <c r="CC28" s="418"/>
      <c r="CD28" s="154"/>
      <c r="CE28" s="560"/>
      <c r="CF28" s="560"/>
      <c r="CG28" s="560"/>
      <c r="CH28" s="560"/>
      <c r="CI28" s="560"/>
      <c r="CJ28" s="560"/>
      <c r="CK28" s="560"/>
      <c r="CL28" s="560"/>
      <c r="CM28" s="560"/>
      <c r="CN28" s="560"/>
      <c r="CO28" s="560"/>
      <c r="CP28" s="560"/>
      <c r="CQ28" s="560"/>
      <c r="CR28" s="560"/>
      <c r="CS28" s="561"/>
      <c r="CT28" s="450"/>
      <c r="CU28" s="451"/>
      <c r="CV28" s="451"/>
      <c r="CW28" s="451"/>
      <c r="CX28" s="451"/>
      <c r="CY28" s="451"/>
      <c r="CZ28" s="451"/>
      <c r="DA28" s="452"/>
      <c r="DB28" s="450"/>
      <c r="DC28" s="451"/>
      <c r="DD28" s="451"/>
      <c r="DE28" s="451"/>
      <c r="DF28" s="451"/>
      <c r="DG28" s="451"/>
      <c r="DH28" s="451"/>
      <c r="DI28" s="452"/>
      <c r="DJ28" s="139"/>
      <c r="DK28" s="139"/>
      <c r="DL28" s="139"/>
      <c r="DM28" s="139"/>
      <c r="DN28" s="139"/>
      <c r="DO28" s="139"/>
    </row>
    <row r="29" spans="1:119" ht="18.75" customHeight="1">
      <c r="A29" s="140"/>
      <c r="B29" s="586"/>
      <c r="C29" s="587"/>
      <c r="D29" s="588"/>
      <c r="E29" s="503" t="s">
        <v>170</v>
      </c>
      <c r="F29" s="483"/>
      <c r="G29" s="483"/>
      <c r="H29" s="483"/>
      <c r="I29" s="483"/>
      <c r="J29" s="483"/>
      <c r="K29" s="484"/>
      <c r="L29" s="504">
        <v>13</v>
      </c>
      <c r="M29" s="505"/>
      <c r="N29" s="505"/>
      <c r="O29" s="505"/>
      <c r="P29" s="544"/>
      <c r="Q29" s="504">
        <v>3900</v>
      </c>
      <c r="R29" s="505"/>
      <c r="S29" s="505"/>
      <c r="T29" s="505"/>
      <c r="U29" s="505"/>
      <c r="V29" s="544"/>
      <c r="W29" s="600"/>
      <c r="X29" s="601"/>
      <c r="Y29" s="602"/>
      <c r="Z29" s="503" t="s">
        <v>171</v>
      </c>
      <c r="AA29" s="483"/>
      <c r="AB29" s="483"/>
      <c r="AC29" s="483"/>
      <c r="AD29" s="483"/>
      <c r="AE29" s="483"/>
      <c r="AF29" s="483"/>
      <c r="AG29" s="484"/>
      <c r="AH29" s="504">
        <v>428</v>
      </c>
      <c r="AI29" s="505"/>
      <c r="AJ29" s="505"/>
      <c r="AK29" s="505"/>
      <c r="AL29" s="544"/>
      <c r="AM29" s="504">
        <v>1335596</v>
      </c>
      <c r="AN29" s="505"/>
      <c r="AO29" s="505"/>
      <c r="AP29" s="505"/>
      <c r="AQ29" s="505"/>
      <c r="AR29" s="544"/>
      <c r="AS29" s="504">
        <v>3121</v>
      </c>
      <c r="AT29" s="505"/>
      <c r="AU29" s="505"/>
      <c r="AV29" s="505"/>
      <c r="AW29" s="505"/>
      <c r="AX29" s="506"/>
      <c r="AY29" s="628"/>
      <c r="AZ29" s="629"/>
      <c r="BA29" s="629"/>
      <c r="BB29" s="630"/>
      <c r="BC29" s="487" t="s">
        <v>172</v>
      </c>
      <c r="BD29" s="488"/>
      <c r="BE29" s="488"/>
      <c r="BF29" s="488"/>
      <c r="BG29" s="488"/>
      <c r="BH29" s="488"/>
      <c r="BI29" s="488"/>
      <c r="BJ29" s="488"/>
      <c r="BK29" s="488"/>
      <c r="BL29" s="488"/>
      <c r="BM29" s="489"/>
      <c r="BN29" s="453">
        <v>201746</v>
      </c>
      <c r="BO29" s="454"/>
      <c r="BP29" s="454"/>
      <c r="BQ29" s="454"/>
      <c r="BR29" s="454"/>
      <c r="BS29" s="454"/>
      <c r="BT29" s="454"/>
      <c r="BU29" s="455"/>
      <c r="BV29" s="453">
        <v>201720</v>
      </c>
      <c r="BW29" s="454"/>
      <c r="BX29" s="454"/>
      <c r="BY29" s="454"/>
      <c r="BZ29" s="454"/>
      <c r="CA29" s="454"/>
      <c r="CB29" s="454"/>
      <c r="CC29" s="455"/>
      <c r="CD29" s="156"/>
      <c r="CE29" s="560"/>
      <c r="CF29" s="560"/>
      <c r="CG29" s="560"/>
      <c r="CH29" s="560"/>
      <c r="CI29" s="560"/>
      <c r="CJ29" s="560"/>
      <c r="CK29" s="560"/>
      <c r="CL29" s="560"/>
      <c r="CM29" s="560"/>
      <c r="CN29" s="560"/>
      <c r="CO29" s="560"/>
      <c r="CP29" s="560"/>
      <c r="CQ29" s="560"/>
      <c r="CR29" s="560"/>
      <c r="CS29" s="561"/>
      <c r="CT29" s="450"/>
      <c r="CU29" s="451"/>
      <c r="CV29" s="451"/>
      <c r="CW29" s="451"/>
      <c r="CX29" s="451"/>
      <c r="CY29" s="451"/>
      <c r="CZ29" s="451"/>
      <c r="DA29" s="452"/>
      <c r="DB29" s="450"/>
      <c r="DC29" s="451"/>
      <c r="DD29" s="451"/>
      <c r="DE29" s="451"/>
      <c r="DF29" s="451"/>
      <c r="DG29" s="451"/>
      <c r="DH29" s="451"/>
      <c r="DI29" s="452"/>
      <c r="DJ29" s="139"/>
      <c r="DK29" s="139"/>
      <c r="DL29" s="139"/>
      <c r="DM29" s="139"/>
      <c r="DN29" s="139"/>
      <c r="DO29" s="139"/>
    </row>
    <row r="30" spans="1:119" ht="18.75" customHeight="1" thickBot="1">
      <c r="A30" s="140"/>
      <c r="B30" s="589"/>
      <c r="C30" s="590"/>
      <c r="D30" s="591"/>
      <c r="E30" s="507"/>
      <c r="F30" s="508"/>
      <c r="G30" s="508"/>
      <c r="H30" s="508"/>
      <c r="I30" s="508"/>
      <c r="J30" s="508"/>
      <c r="K30" s="509"/>
      <c r="L30" s="603"/>
      <c r="M30" s="604"/>
      <c r="N30" s="604"/>
      <c r="O30" s="604"/>
      <c r="P30" s="605"/>
      <c r="Q30" s="603"/>
      <c r="R30" s="604"/>
      <c r="S30" s="604"/>
      <c r="T30" s="604"/>
      <c r="U30" s="604"/>
      <c r="V30" s="605"/>
      <c r="W30" s="606" t="s">
        <v>173</v>
      </c>
      <c r="X30" s="607"/>
      <c r="Y30" s="607"/>
      <c r="Z30" s="607"/>
      <c r="AA30" s="607"/>
      <c r="AB30" s="607"/>
      <c r="AC30" s="607"/>
      <c r="AD30" s="607"/>
      <c r="AE30" s="607"/>
      <c r="AF30" s="607"/>
      <c r="AG30" s="608"/>
      <c r="AH30" s="569">
        <v>102.9</v>
      </c>
      <c r="AI30" s="570"/>
      <c r="AJ30" s="570"/>
      <c r="AK30" s="570"/>
      <c r="AL30" s="570"/>
      <c r="AM30" s="570"/>
      <c r="AN30" s="570"/>
      <c r="AO30" s="570"/>
      <c r="AP30" s="570"/>
      <c r="AQ30" s="570"/>
      <c r="AR30" s="570"/>
      <c r="AS30" s="570"/>
      <c r="AT30" s="570"/>
      <c r="AU30" s="570"/>
      <c r="AV30" s="570"/>
      <c r="AW30" s="570"/>
      <c r="AX30" s="572"/>
      <c r="AY30" s="631"/>
      <c r="AZ30" s="632"/>
      <c r="BA30" s="632"/>
      <c r="BB30" s="633"/>
      <c r="BC30" s="619" t="s">
        <v>174</v>
      </c>
      <c r="BD30" s="620"/>
      <c r="BE30" s="620"/>
      <c r="BF30" s="620"/>
      <c r="BG30" s="620"/>
      <c r="BH30" s="620"/>
      <c r="BI30" s="620"/>
      <c r="BJ30" s="620"/>
      <c r="BK30" s="620"/>
      <c r="BL30" s="620"/>
      <c r="BM30" s="621"/>
      <c r="BN30" s="622">
        <v>1735546</v>
      </c>
      <c r="BO30" s="623"/>
      <c r="BP30" s="623"/>
      <c r="BQ30" s="623"/>
      <c r="BR30" s="623"/>
      <c r="BS30" s="623"/>
      <c r="BT30" s="623"/>
      <c r="BU30" s="624"/>
      <c r="BV30" s="622">
        <v>1623329</v>
      </c>
      <c r="BW30" s="623"/>
      <c r="BX30" s="623"/>
      <c r="BY30" s="623"/>
      <c r="BZ30" s="623"/>
      <c r="CA30" s="623"/>
      <c r="CB30" s="623"/>
      <c r="CC30" s="624"/>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77" t="s">
        <v>181</v>
      </c>
      <c r="D33" s="477"/>
      <c r="E33" s="442" t="s">
        <v>182</v>
      </c>
      <c r="F33" s="442"/>
      <c r="G33" s="442"/>
      <c r="H33" s="442"/>
      <c r="I33" s="442"/>
      <c r="J33" s="442"/>
      <c r="K33" s="442"/>
      <c r="L33" s="442"/>
      <c r="M33" s="442"/>
      <c r="N33" s="442"/>
      <c r="O33" s="442"/>
      <c r="P33" s="442"/>
      <c r="Q33" s="442"/>
      <c r="R33" s="442"/>
      <c r="S33" s="442"/>
      <c r="T33" s="169"/>
      <c r="U33" s="477" t="s">
        <v>181</v>
      </c>
      <c r="V33" s="477"/>
      <c r="W33" s="442" t="s">
        <v>182</v>
      </c>
      <c r="X33" s="442"/>
      <c r="Y33" s="442"/>
      <c r="Z33" s="442"/>
      <c r="AA33" s="442"/>
      <c r="AB33" s="442"/>
      <c r="AC33" s="442"/>
      <c r="AD33" s="442"/>
      <c r="AE33" s="442"/>
      <c r="AF33" s="442"/>
      <c r="AG33" s="442"/>
      <c r="AH33" s="442"/>
      <c r="AI33" s="442"/>
      <c r="AJ33" s="442"/>
      <c r="AK33" s="442"/>
      <c r="AL33" s="169"/>
      <c r="AM33" s="477" t="s">
        <v>181</v>
      </c>
      <c r="AN33" s="477"/>
      <c r="AO33" s="442" t="s">
        <v>182</v>
      </c>
      <c r="AP33" s="442"/>
      <c r="AQ33" s="442"/>
      <c r="AR33" s="442"/>
      <c r="AS33" s="442"/>
      <c r="AT33" s="442"/>
      <c r="AU33" s="442"/>
      <c r="AV33" s="442"/>
      <c r="AW33" s="442"/>
      <c r="AX33" s="442"/>
      <c r="AY33" s="442"/>
      <c r="AZ33" s="442"/>
      <c r="BA33" s="442"/>
      <c r="BB33" s="442"/>
      <c r="BC33" s="442"/>
      <c r="BD33" s="170"/>
      <c r="BE33" s="442" t="s">
        <v>183</v>
      </c>
      <c r="BF33" s="442"/>
      <c r="BG33" s="442" t="s">
        <v>184</v>
      </c>
      <c r="BH33" s="442"/>
      <c r="BI33" s="442"/>
      <c r="BJ33" s="442"/>
      <c r="BK33" s="442"/>
      <c r="BL33" s="442"/>
      <c r="BM33" s="442"/>
      <c r="BN33" s="442"/>
      <c r="BO33" s="442"/>
      <c r="BP33" s="442"/>
      <c r="BQ33" s="442"/>
      <c r="BR33" s="442"/>
      <c r="BS33" s="442"/>
      <c r="BT33" s="442"/>
      <c r="BU33" s="442"/>
      <c r="BV33" s="170"/>
      <c r="BW33" s="477" t="s">
        <v>183</v>
      </c>
      <c r="BX33" s="477"/>
      <c r="BY33" s="442" t="s">
        <v>185</v>
      </c>
      <c r="BZ33" s="442"/>
      <c r="CA33" s="442"/>
      <c r="CB33" s="442"/>
      <c r="CC33" s="442"/>
      <c r="CD33" s="442"/>
      <c r="CE33" s="442"/>
      <c r="CF33" s="442"/>
      <c r="CG33" s="442"/>
      <c r="CH33" s="442"/>
      <c r="CI33" s="442"/>
      <c r="CJ33" s="442"/>
      <c r="CK33" s="442"/>
      <c r="CL33" s="442"/>
      <c r="CM33" s="442"/>
      <c r="CN33" s="169"/>
      <c r="CO33" s="477" t="s">
        <v>181</v>
      </c>
      <c r="CP33" s="477"/>
      <c r="CQ33" s="442" t="s">
        <v>186</v>
      </c>
      <c r="CR33" s="442"/>
      <c r="CS33" s="442"/>
      <c r="CT33" s="442"/>
      <c r="CU33" s="442"/>
      <c r="CV33" s="442"/>
      <c r="CW33" s="442"/>
      <c r="CX33" s="442"/>
      <c r="CY33" s="442"/>
      <c r="CZ33" s="442"/>
      <c r="DA33" s="442"/>
      <c r="DB33" s="442"/>
      <c r="DC33" s="442"/>
      <c r="DD33" s="442"/>
      <c r="DE33" s="442"/>
      <c r="DF33" s="169"/>
      <c r="DG33" s="442" t="s">
        <v>187</v>
      </c>
      <c r="DH33" s="442"/>
      <c r="DI33" s="171"/>
      <c r="DJ33" s="139"/>
      <c r="DK33" s="139"/>
      <c r="DL33" s="139"/>
      <c r="DM33" s="139"/>
      <c r="DN33" s="139"/>
      <c r="DO33" s="139"/>
    </row>
    <row r="34" spans="1:119" ht="32.25" customHeight="1">
      <c r="A34" s="140"/>
      <c r="B34" s="166"/>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67"/>
      <c r="U34" s="634">
        <f>IF(W34="","",MAX(C34:D43)+1)</f>
        <v>2</v>
      </c>
      <c r="V34" s="634"/>
      <c r="W34" s="635" t="str">
        <f>IF('各会計、関係団体の財政状況及び健全化判断比率'!B28="","",'各会計、関係団体の財政状況及び健全化判断比率'!B28)</f>
        <v>国民健康保険事業特別会計</v>
      </c>
      <c r="X34" s="635"/>
      <c r="Y34" s="635"/>
      <c r="Z34" s="635"/>
      <c r="AA34" s="635"/>
      <c r="AB34" s="635"/>
      <c r="AC34" s="635"/>
      <c r="AD34" s="635"/>
      <c r="AE34" s="635"/>
      <c r="AF34" s="635"/>
      <c r="AG34" s="635"/>
      <c r="AH34" s="635"/>
      <c r="AI34" s="635"/>
      <c r="AJ34" s="635"/>
      <c r="AK34" s="635"/>
      <c r="AL34" s="167"/>
      <c r="AM34" s="634">
        <f>IF(AO34="","",MAX(C34:D43,U34:V43)+1)</f>
        <v>6</v>
      </c>
      <c r="AN34" s="634"/>
      <c r="AO34" s="635" t="str">
        <f>IF('各会計、関係団体の財政状況及び健全化判断比率'!B32="","",'各会計、関係団体の財政状況及び健全化判断比率'!B32)</f>
        <v>水道事業会計</v>
      </c>
      <c r="AP34" s="635"/>
      <c r="AQ34" s="635"/>
      <c r="AR34" s="635"/>
      <c r="AS34" s="635"/>
      <c r="AT34" s="635"/>
      <c r="AU34" s="635"/>
      <c r="AV34" s="635"/>
      <c r="AW34" s="635"/>
      <c r="AX34" s="635"/>
      <c r="AY34" s="635"/>
      <c r="AZ34" s="635"/>
      <c r="BA34" s="635"/>
      <c r="BB34" s="635"/>
      <c r="BC34" s="635"/>
      <c r="BD34" s="167"/>
      <c r="BE34" s="634">
        <f>IF(BG34="","",MAX(C34:D43,U34:V43,AM34:AN43)+1)</f>
        <v>9</v>
      </c>
      <c r="BF34" s="634"/>
      <c r="BG34" s="635" t="str">
        <f>IF('各会計、関係団体の財政状況及び健全化判断比率'!B35="","",'各会計、関係団体の財政状況及び健全化判断比率'!B35)</f>
        <v>離島初島簡易水道事業特別会計</v>
      </c>
      <c r="BH34" s="635"/>
      <c r="BI34" s="635"/>
      <c r="BJ34" s="635"/>
      <c r="BK34" s="635"/>
      <c r="BL34" s="635"/>
      <c r="BM34" s="635"/>
      <c r="BN34" s="635"/>
      <c r="BO34" s="635"/>
      <c r="BP34" s="635"/>
      <c r="BQ34" s="635"/>
      <c r="BR34" s="635"/>
      <c r="BS34" s="635"/>
      <c r="BT34" s="635"/>
      <c r="BU34" s="635"/>
      <c r="BV34" s="167"/>
      <c r="BW34" s="634">
        <f>IF(BY34="","",MAX(C34:D43,U34:V43,AM34:AN43,BE34:BF43)+1)</f>
        <v>11</v>
      </c>
      <c r="BX34" s="634"/>
      <c r="BY34" s="635" t="str">
        <f>IF('各会計、関係団体の財政状況及び健全化判断比率'!B68="","",'各会計、関係団体の財政状況及び健全化判断比率'!B68)</f>
        <v>静岡県後期高齢者医療広域連合（普通会計）</v>
      </c>
      <c r="BZ34" s="635"/>
      <c r="CA34" s="635"/>
      <c r="CB34" s="635"/>
      <c r="CC34" s="635"/>
      <c r="CD34" s="635"/>
      <c r="CE34" s="635"/>
      <c r="CF34" s="635"/>
      <c r="CG34" s="635"/>
      <c r="CH34" s="635"/>
      <c r="CI34" s="635"/>
      <c r="CJ34" s="635"/>
      <c r="CK34" s="635"/>
      <c r="CL34" s="635"/>
      <c r="CM34" s="635"/>
      <c r="CN34" s="167"/>
      <c r="CO34" s="634">
        <f>IF(CQ34="","",MAX(C34:D43,U34:V43,AM34:AN43,BE34:BF43,BW34:BX43)+1)</f>
        <v>14</v>
      </c>
      <c r="CP34" s="634"/>
      <c r="CQ34" s="635" t="str">
        <f>IF('各会計、関係団体の財政状況及び健全化判断比率'!BS7="","",'各会計、関係団体の財政状況及び健全化判断比率'!BS7)</f>
        <v>熱海市振興公社</v>
      </c>
      <c r="CR34" s="635"/>
      <c r="CS34" s="635"/>
      <c r="CT34" s="635"/>
      <c r="CU34" s="635"/>
      <c r="CV34" s="635"/>
      <c r="CW34" s="635"/>
      <c r="CX34" s="635"/>
      <c r="CY34" s="635"/>
      <c r="CZ34" s="635"/>
      <c r="DA34" s="635"/>
      <c r="DB34" s="635"/>
      <c r="DC34" s="635"/>
      <c r="DD34" s="635"/>
      <c r="DE34" s="635"/>
      <c r="DF34" s="164"/>
      <c r="DG34" s="636" t="str">
        <f>IF('各会計、関係団体の財政状況及び健全化判断比率'!BR7="","",'各会計、関係団体の財政状況及び健全化判断比率'!BR7)</f>
        <v/>
      </c>
      <c r="DH34" s="636"/>
      <c r="DI34" s="171"/>
      <c r="DJ34" s="139"/>
      <c r="DK34" s="139"/>
      <c r="DL34" s="139"/>
      <c r="DM34" s="139"/>
      <c r="DN34" s="139"/>
      <c r="DO34" s="139"/>
    </row>
    <row r="35" spans="1:119" ht="32.25" customHeight="1">
      <c r="A35" s="140"/>
      <c r="B35" s="166"/>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67"/>
      <c r="U35" s="634">
        <f>IF(W35="","",U34+1)</f>
        <v>3</v>
      </c>
      <c r="V35" s="634"/>
      <c r="W35" s="635" t="str">
        <f>IF('各会計、関係団体の財政状況及び健全化判断比率'!B29="","",'各会計、関係団体の財政状況及び健全化判断比率'!B29)</f>
        <v>介護保険事業特別会計</v>
      </c>
      <c r="X35" s="635"/>
      <c r="Y35" s="635"/>
      <c r="Z35" s="635"/>
      <c r="AA35" s="635"/>
      <c r="AB35" s="635"/>
      <c r="AC35" s="635"/>
      <c r="AD35" s="635"/>
      <c r="AE35" s="635"/>
      <c r="AF35" s="635"/>
      <c r="AG35" s="635"/>
      <c r="AH35" s="635"/>
      <c r="AI35" s="635"/>
      <c r="AJ35" s="635"/>
      <c r="AK35" s="635"/>
      <c r="AL35" s="167"/>
      <c r="AM35" s="634">
        <f t="shared" ref="AM35:AM43" si="0">IF(AO35="","",AM34+1)</f>
        <v>7</v>
      </c>
      <c r="AN35" s="634"/>
      <c r="AO35" s="635" t="str">
        <f>IF('各会計、関係団体の財政状況及び健全化判断比率'!B33="","",'各会計、関係団体の財政状況及び健全化判断比率'!B33)</f>
        <v>下水道事業会計</v>
      </c>
      <c r="AP35" s="635"/>
      <c r="AQ35" s="635"/>
      <c r="AR35" s="635"/>
      <c r="AS35" s="635"/>
      <c r="AT35" s="635"/>
      <c r="AU35" s="635"/>
      <c r="AV35" s="635"/>
      <c r="AW35" s="635"/>
      <c r="AX35" s="635"/>
      <c r="AY35" s="635"/>
      <c r="AZ35" s="635"/>
      <c r="BA35" s="635"/>
      <c r="BB35" s="635"/>
      <c r="BC35" s="635"/>
      <c r="BD35" s="167"/>
      <c r="BE35" s="634">
        <f t="shared" ref="BE35:BE43" si="1">IF(BG35="","",BE34+1)</f>
        <v>10</v>
      </c>
      <c r="BF35" s="634"/>
      <c r="BG35" s="635" t="str">
        <f>IF('各会計、関係団体の財政状況及び健全化判断比率'!B36="","",'各会計、関係団体の財政状況及び健全化判断比率'!B36)</f>
        <v>初島漁業集落排水処理事業特別会計</v>
      </c>
      <c r="BH35" s="635"/>
      <c r="BI35" s="635"/>
      <c r="BJ35" s="635"/>
      <c r="BK35" s="635"/>
      <c r="BL35" s="635"/>
      <c r="BM35" s="635"/>
      <c r="BN35" s="635"/>
      <c r="BO35" s="635"/>
      <c r="BP35" s="635"/>
      <c r="BQ35" s="635"/>
      <c r="BR35" s="635"/>
      <c r="BS35" s="635"/>
      <c r="BT35" s="635"/>
      <c r="BU35" s="635"/>
      <c r="BV35" s="167"/>
      <c r="BW35" s="634">
        <f t="shared" ref="BW35:BW43" si="2">IF(BY35="","",BW34+1)</f>
        <v>12</v>
      </c>
      <c r="BX35" s="634"/>
      <c r="BY35" s="635" t="str">
        <f>IF('各会計、関係団体の財政状況及び健全化判断比率'!B69="","",'各会計、関係団体の財政状況及び健全化判断比率'!B69)</f>
        <v>静岡県後期高齢者医療広域連合（事業会計）</v>
      </c>
      <c r="BZ35" s="635"/>
      <c r="CA35" s="635"/>
      <c r="CB35" s="635"/>
      <c r="CC35" s="635"/>
      <c r="CD35" s="635"/>
      <c r="CE35" s="635"/>
      <c r="CF35" s="635"/>
      <c r="CG35" s="635"/>
      <c r="CH35" s="635"/>
      <c r="CI35" s="635"/>
      <c r="CJ35" s="635"/>
      <c r="CK35" s="635"/>
      <c r="CL35" s="635"/>
      <c r="CM35" s="635"/>
      <c r="CN35" s="167"/>
      <c r="CO35" s="634">
        <f t="shared" ref="CO35:CO43" si="3">IF(CQ35="","",CO34+1)</f>
        <v>15</v>
      </c>
      <c r="CP35" s="634"/>
      <c r="CQ35" s="635" t="str">
        <f>IF('各会計、関係団体の財政状況及び健全化判断比率'!BS8="","",'各会計、関係団体の財政状況及び健全化判断比率'!BS8)</f>
        <v>熱海日金山霊園</v>
      </c>
      <c r="CR35" s="635"/>
      <c r="CS35" s="635"/>
      <c r="CT35" s="635"/>
      <c r="CU35" s="635"/>
      <c r="CV35" s="635"/>
      <c r="CW35" s="635"/>
      <c r="CX35" s="635"/>
      <c r="CY35" s="635"/>
      <c r="CZ35" s="635"/>
      <c r="DA35" s="635"/>
      <c r="DB35" s="635"/>
      <c r="DC35" s="635"/>
      <c r="DD35" s="635"/>
      <c r="DE35" s="635"/>
      <c r="DF35" s="164"/>
      <c r="DG35" s="636" t="str">
        <f>IF('各会計、関係団体の財政状況及び健全化判断比率'!BR8="","",'各会計、関係団体の財政状況及び健全化判断比率'!BR8)</f>
        <v/>
      </c>
      <c r="DH35" s="636"/>
      <c r="DI35" s="171"/>
      <c r="DJ35" s="139"/>
      <c r="DK35" s="139"/>
      <c r="DL35" s="139"/>
      <c r="DM35" s="139"/>
      <c r="DN35" s="139"/>
      <c r="DO35" s="139"/>
    </row>
    <row r="36" spans="1:119" ht="32.25" customHeight="1">
      <c r="A36" s="140"/>
      <c r="B36" s="166"/>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67"/>
      <c r="U36" s="634">
        <f t="shared" ref="U36:U43" si="4">IF(W36="","",U35+1)</f>
        <v>4</v>
      </c>
      <c r="V36" s="634"/>
      <c r="W36" s="635" t="str">
        <f>IF('各会計、関係団体の財政状況及び健全化判断比率'!B30="","",'各会計、関係団体の財政状況及び健全化判断比率'!B30)</f>
        <v>後期高齢者医療事業特別会計</v>
      </c>
      <c r="X36" s="635"/>
      <c r="Y36" s="635"/>
      <c r="Z36" s="635"/>
      <c r="AA36" s="635"/>
      <c r="AB36" s="635"/>
      <c r="AC36" s="635"/>
      <c r="AD36" s="635"/>
      <c r="AE36" s="635"/>
      <c r="AF36" s="635"/>
      <c r="AG36" s="635"/>
      <c r="AH36" s="635"/>
      <c r="AI36" s="635"/>
      <c r="AJ36" s="635"/>
      <c r="AK36" s="635"/>
      <c r="AL36" s="167"/>
      <c r="AM36" s="634">
        <f t="shared" si="0"/>
        <v>8</v>
      </c>
      <c r="AN36" s="634"/>
      <c r="AO36" s="635" t="str">
        <f>IF('各会計、関係団体の財政状況及び健全化判断比率'!B34="","",'各会計、関係団体の財政状況及び健全化判断比率'!B34)</f>
        <v>温泉事業会計</v>
      </c>
      <c r="AP36" s="635"/>
      <c r="AQ36" s="635"/>
      <c r="AR36" s="635"/>
      <c r="AS36" s="635"/>
      <c r="AT36" s="635"/>
      <c r="AU36" s="635"/>
      <c r="AV36" s="635"/>
      <c r="AW36" s="635"/>
      <c r="AX36" s="635"/>
      <c r="AY36" s="635"/>
      <c r="AZ36" s="635"/>
      <c r="BA36" s="635"/>
      <c r="BB36" s="635"/>
      <c r="BC36" s="635"/>
      <c r="BD36" s="167"/>
      <c r="BE36" s="634" t="str">
        <f t="shared" si="1"/>
        <v/>
      </c>
      <c r="BF36" s="634"/>
      <c r="BG36" s="635"/>
      <c r="BH36" s="635"/>
      <c r="BI36" s="635"/>
      <c r="BJ36" s="635"/>
      <c r="BK36" s="635"/>
      <c r="BL36" s="635"/>
      <c r="BM36" s="635"/>
      <c r="BN36" s="635"/>
      <c r="BO36" s="635"/>
      <c r="BP36" s="635"/>
      <c r="BQ36" s="635"/>
      <c r="BR36" s="635"/>
      <c r="BS36" s="635"/>
      <c r="BT36" s="635"/>
      <c r="BU36" s="635"/>
      <c r="BV36" s="167"/>
      <c r="BW36" s="634">
        <f t="shared" si="2"/>
        <v>13</v>
      </c>
      <c r="BX36" s="634"/>
      <c r="BY36" s="635" t="str">
        <f>IF('各会計、関係団体の財政状況及び健全化判断比率'!B70="","",'各会計、関係団体の財政状況及び健全化判断比率'!B70)</f>
        <v>静岡地方税滞納整理機構</v>
      </c>
      <c r="BZ36" s="635"/>
      <c r="CA36" s="635"/>
      <c r="CB36" s="635"/>
      <c r="CC36" s="635"/>
      <c r="CD36" s="635"/>
      <c r="CE36" s="635"/>
      <c r="CF36" s="635"/>
      <c r="CG36" s="635"/>
      <c r="CH36" s="635"/>
      <c r="CI36" s="635"/>
      <c r="CJ36" s="635"/>
      <c r="CK36" s="635"/>
      <c r="CL36" s="635"/>
      <c r="CM36" s="635"/>
      <c r="CN36" s="167"/>
      <c r="CO36" s="634">
        <f t="shared" si="3"/>
        <v>16</v>
      </c>
      <c r="CP36" s="634"/>
      <c r="CQ36" s="635" t="str">
        <f>IF('各会計、関係団体の財政状況及び健全化判断比率'!BS9="","",'各会計、関係団体の財政状況及び健全化判断比率'!BS9)</f>
        <v>スパ・マリーナ熱海</v>
      </c>
      <c r="CR36" s="635"/>
      <c r="CS36" s="635"/>
      <c r="CT36" s="635"/>
      <c r="CU36" s="635"/>
      <c r="CV36" s="635"/>
      <c r="CW36" s="635"/>
      <c r="CX36" s="635"/>
      <c r="CY36" s="635"/>
      <c r="CZ36" s="635"/>
      <c r="DA36" s="635"/>
      <c r="DB36" s="635"/>
      <c r="DC36" s="635"/>
      <c r="DD36" s="635"/>
      <c r="DE36" s="635"/>
      <c r="DF36" s="164"/>
      <c r="DG36" s="636" t="str">
        <f>IF('各会計、関係団体の財政状況及び健全化判断比率'!BR9="","",'各会計、関係団体の財政状況及び健全化判断比率'!BR9)</f>
        <v/>
      </c>
      <c r="DH36" s="636"/>
      <c r="DI36" s="171"/>
      <c r="DJ36" s="139"/>
      <c r="DK36" s="139"/>
      <c r="DL36" s="139"/>
      <c r="DM36" s="139"/>
      <c r="DN36" s="139"/>
      <c r="DO36" s="139"/>
    </row>
    <row r="37" spans="1:119" ht="32.25" customHeight="1">
      <c r="A37" s="140"/>
      <c r="B37" s="166"/>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67"/>
      <c r="U37" s="634">
        <f t="shared" si="4"/>
        <v>5</v>
      </c>
      <c r="V37" s="634"/>
      <c r="W37" s="635" t="str">
        <f>IF('各会計、関係団体の財政状況及び健全化判断比率'!B31="","",'各会計、関係団体の財政状況及び健全化判断比率'!B31)</f>
        <v>駐車場事業特別会計</v>
      </c>
      <c r="X37" s="635"/>
      <c r="Y37" s="635"/>
      <c r="Z37" s="635"/>
      <c r="AA37" s="635"/>
      <c r="AB37" s="635"/>
      <c r="AC37" s="635"/>
      <c r="AD37" s="635"/>
      <c r="AE37" s="635"/>
      <c r="AF37" s="635"/>
      <c r="AG37" s="635"/>
      <c r="AH37" s="635"/>
      <c r="AI37" s="635"/>
      <c r="AJ37" s="635"/>
      <c r="AK37" s="635"/>
      <c r="AL37" s="167"/>
      <c r="AM37" s="634" t="str">
        <f t="shared" si="0"/>
        <v/>
      </c>
      <c r="AN37" s="634"/>
      <c r="AO37" s="635"/>
      <c r="AP37" s="635"/>
      <c r="AQ37" s="635"/>
      <c r="AR37" s="635"/>
      <c r="AS37" s="635"/>
      <c r="AT37" s="635"/>
      <c r="AU37" s="635"/>
      <c r="AV37" s="635"/>
      <c r="AW37" s="635"/>
      <c r="AX37" s="635"/>
      <c r="AY37" s="635"/>
      <c r="AZ37" s="635"/>
      <c r="BA37" s="635"/>
      <c r="BB37" s="635"/>
      <c r="BC37" s="635"/>
      <c r="BD37" s="167"/>
      <c r="BE37" s="634" t="str">
        <f t="shared" si="1"/>
        <v/>
      </c>
      <c r="BF37" s="634"/>
      <c r="BG37" s="635"/>
      <c r="BH37" s="635"/>
      <c r="BI37" s="635"/>
      <c r="BJ37" s="635"/>
      <c r="BK37" s="635"/>
      <c r="BL37" s="635"/>
      <c r="BM37" s="635"/>
      <c r="BN37" s="635"/>
      <c r="BO37" s="635"/>
      <c r="BP37" s="635"/>
      <c r="BQ37" s="635"/>
      <c r="BR37" s="635"/>
      <c r="BS37" s="635"/>
      <c r="BT37" s="635"/>
      <c r="BU37" s="635"/>
      <c r="BV37" s="167"/>
      <c r="BW37" s="634" t="str">
        <f t="shared" si="2"/>
        <v/>
      </c>
      <c r="BX37" s="634"/>
      <c r="BY37" s="635" t="str">
        <f>IF('各会計、関係団体の財政状況及び健全化判断比率'!B71="","",'各会計、関係団体の財政状況及び健全化判断比率'!B71)</f>
        <v/>
      </c>
      <c r="BZ37" s="635"/>
      <c r="CA37" s="635"/>
      <c r="CB37" s="635"/>
      <c r="CC37" s="635"/>
      <c r="CD37" s="635"/>
      <c r="CE37" s="635"/>
      <c r="CF37" s="635"/>
      <c r="CG37" s="635"/>
      <c r="CH37" s="635"/>
      <c r="CI37" s="635"/>
      <c r="CJ37" s="635"/>
      <c r="CK37" s="635"/>
      <c r="CL37" s="635"/>
      <c r="CM37" s="635"/>
      <c r="CN37" s="167"/>
      <c r="CO37" s="634">
        <f t="shared" si="3"/>
        <v>17</v>
      </c>
      <c r="CP37" s="634"/>
      <c r="CQ37" s="635" t="str">
        <f>IF('各会計、関係団体の財政状況及び健全化判断比率'!BS10="","",'各会計、関係団体の財政状況及び健全化判断比率'!BS10)</f>
        <v>熱海市土地開発公社</v>
      </c>
      <c r="CR37" s="635"/>
      <c r="CS37" s="635"/>
      <c r="CT37" s="635"/>
      <c r="CU37" s="635"/>
      <c r="CV37" s="635"/>
      <c r="CW37" s="635"/>
      <c r="CX37" s="635"/>
      <c r="CY37" s="635"/>
      <c r="CZ37" s="635"/>
      <c r="DA37" s="635"/>
      <c r="DB37" s="635"/>
      <c r="DC37" s="635"/>
      <c r="DD37" s="635"/>
      <c r="DE37" s="635"/>
      <c r="DF37" s="164"/>
      <c r="DG37" s="636" t="str">
        <f>IF('各会計、関係団体の財政状況及び健全化判断比率'!BR10="","",'各会計、関係団体の財政状況及び健全化判断比率'!BR10)</f>
        <v>○</v>
      </c>
      <c r="DH37" s="636"/>
      <c r="DI37" s="171"/>
      <c r="DJ37" s="139"/>
      <c r="DK37" s="139"/>
      <c r="DL37" s="139"/>
      <c r="DM37" s="139"/>
      <c r="DN37" s="139"/>
      <c r="DO37" s="139"/>
    </row>
    <row r="38" spans="1:119" ht="32.25" customHeight="1">
      <c r="A38" s="140"/>
      <c r="B38" s="166"/>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67"/>
      <c r="U38" s="634" t="str">
        <f t="shared" si="4"/>
        <v/>
      </c>
      <c r="V38" s="634"/>
      <c r="W38" s="635"/>
      <c r="X38" s="635"/>
      <c r="Y38" s="635"/>
      <c r="Z38" s="635"/>
      <c r="AA38" s="635"/>
      <c r="AB38" s="635"/>
      <c r="AC38" s="635"/>
      <c r="AD38" s="635"/>
      <c r="AE38" s="635"/>
      <c r="AF38" s="635"/>
      <c r="AG38" s="635"/>
      <c r="AH38" s="635"/>
      <c r="AI38" s="635"/>
      <c r="AJ38" s="635"/>
      <c r="AK38" s="635"/>
      <c r="AL38" s="167"/>
      <c r="AM38" s="634" t="str">
        <f t="shared" si="0"/>
        <v/>
      </c>
      <c r="AN38" s="634"/>
      <c r="AO38" s="635"/>
      <c r="AP38" s="635"/>
      <c r="AQ38" s="635"/>
      <c r="AR38" s="635"/>
      <c r="AS38" s="635"/>
      <c r="AT38" s="635"/>
      <c r="AU38" s="635"/>
      <c r="AV38" s="635"/>
      <c r="AW38" s="635"/>
      <c r="AX38" s="635"/>
      <c r="AY38" s="635"/>
      <c r="AZ38" s="635"/>
      <c r="BA38" s="635"/>
      <c r="BB38" s="635"/>
      <c r="BC38" s="635"/>
      <c r="BD38" s="167"/>
      <c r="BE38" s="634" t="str">
        <f t="shared" si="1"/>
        <v/>
      </c>
      <c r="BF38" s="634"/>
      <c r="BG38" s="635"/>
      <c r="BH38" s="635"/>
      <c r="BI38" s="635"/>
      <c r="BJ38" s="635"/>
      <c r="BK38" s="635"/>
      <c r="BL38" s="635"/>
      <c r="BM38" s="635"/>
      <c r="BN38" s="635"/>
      <c r="BO38" s="635"/>
      <c r="BP38" s="635"/>
      <c r="BQ38" s="635"/>
      <c r="BR38" s="635"/>
      <c r="BS38" s="635"/>
      <c r="BT38" s="635"/>
      <c r="BU38" s="635"/>
      <c r="BV38" s="167"/>
      <c r="BW38" s="634" t="str">
        <f t="shared" si="2"/>
        <v/>
      </c>
      <c r="BX38" s="634"/>
      <c r="BY38" s="635" t="str">
        <f>IF('各会計、関係団体の財政状況及び健全化判断比率'!B72="","",'各会計、関係団体の財政状況及び健全化判断比率'!B72)</f>
        <v/>
      </c>
      <c r="BZ38" s="635"/>
      <c r="CA38" s="635"/>
      <c r="CB38" s="635"/>
      <c r="CC38" s="635"/>
      <c r="CD38" s="635"/>
      <c r="CE38" s="635"/>
      <c r="CF38" s="635"/>
      <c r="CG38" s="635"/>
      <c r="CH38" s="635"/>
      <c r="CI38" s="635"/>
      <c r="CJ38" s="635"/>
      <c r="CK38" s="635"/>
      <c r="CL38" s="635"/>
      <c r="CM38" s="635"/>
      <c r="CN38" s="167"/>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F38" s="164"/>
      <c r="DG38" s="636" t="str">
        <f>IF('各会計、関係団体の財政状況及び健全化判断比率'!BR11="","",'各会計、関係団体の財政状況及び健全化判断比率'!BR11)</f>
        <v/>
      </c>
      <c r="DH38" s="636"/>
      <c r="DI38" s="171"/>
      <c r="DJ38" s="139"/>
      <c r="DK38" s="139"/>
      <c r="DL38" s="139"/>
      <c r="DM38" s="139"/>
      <c r="DN38" s="139"/>
      <c r="DO38" s="139"/>
    </row>
    <row r="39" spans="1:119" ht="32.25" customHeight="1">
      <c r="A39" s="140"/>
      <c r="B39" s="166"/>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67"/>
      <c r="U39" s="634" t="str">
        <f t="shared" si="4"/>
        <v/>
      </c>
      <c r="V39" s="634"/>
      <c r="W39" s="635"/>
      <c r="X39" s="635"/>
      <c r="Y39" s="635"/>
      <c r="Z39" s="635"/>
      <c r="AA39" s="635"/>
      <c r="AB39" s="635"/>
      <c r="AC39" s="635"/>
      <c r="AD39" s="635"/>
      <c r="AE39" s="635"/>
      <c r="AF39" s="635"/>
      <c r="AG39" s="635"/>
      <c r="AH39" s="635"/>
      <c r="AI39" s="635"/>
      <c r="AJ39" s="635"/>
      <c r="AK39" s="635"/>
      <c r="AL39" s="167"/>
      <c r="AM39" s="634" t="str">
        <f t="shared" si="0"/>
        <v/>
      </c>
      <c r="AN39" s="634"/>
      <c r="AO39" s="635"/>
      <c r="AP39" s="635"/>
      <c r="AQ39" s="635"/>
      <c r="AR39" s="635"/>
      <c r="AS39" s="635"/>
      <c r="AT39" s="635"/>
      <c r="AU39" s="635"/>
      <c r="AV39" s="635"/>
      <c r="AW39" s="635"/>
      <c r="AX39" s="635"/>
      <c r="AY39" s="635"/>
      <c r="AZ39" s="635"/>
      <c r="BA39" s="635"/>
      <c r="BB39" s="635"/>
      <c r="BC39" s="635"/>
      <c r="BD39" s="167"/>
      <c r="BE39" s="634" t="str">
        <f t="shared" si="1"/>
        <v/>
      </c>
      <c r="BF39" s="634"/>
      <c r="BG39" s="635"/>
      <c r="BH39" s="635"/>
      <c r="BI39" s="635"/>
      <c r="BJ39" s="635"/>
      <c r="BK39" s="635"/>
      <c r="BL39" s="635"/>
      <c r="BM39" s="635"/>
      <c r="BN39" s="635"/>
      <c r="BO39" s="635"/>
      <c r="BP39" s="635"/>
      <c r="BQ39" s="635"/>
      <c r="BR39" s="635"/>
      <c r="BS39" s="635"/>
      <c r="BT39" s="635"/>
      <c r="BU39" s="635"/>
      <c r="BV39" s="167"/>
      <c r="BW39" s="634" t="str">
        <f t="shared" si="2"/>
        <v/>
      </c>
      <c r="BX39" s="634"/>
      <c r="BY39" s="635" t="str">
        <f>IF('各会計、関係団体の財政状況及び健全化判断比率'!B73="","",'各会計、関係団体の財政状況及び健全化判断比率'!B73)</f>
        <v/>
      </c>
      <c r="BZ39" s="635"/>
      <c r="CA39" s="635"/>
      <c r="CB39" s="635"/>
      <c r="CC39" s="635"/>
      <c r="CD39" s="635"/>
      <c r="CE39" s="635"/>
      <c r="CF39" s="635"/>
      <c r="CG39" s="635"/>
      <c r="CH39" s="635"/>
      <c r="CI39" s="635"/>
      <c r="CJ39" s="635"/>
      <c r="CK39" s="635"/>
      <c r="CL39" s="635"/>
      <c r="CM39" s="635"/>
      <c r="CN39" s="167"/>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F39" s="164"/>
      <c r="DG39" s="636" t="str">
        <f>IF('各会計、関係団体の財政状況及び健全化判断比率'!BR12="","",'各会計、関係団体の財政状況及び健全化判断比率'!BR12)</f>
        <v/>
      </c>
      <c r="DH39" s="636"/>
      <c r="DI39" s="171"/>
      <c r="DJ39" s="139"/>
      <c r="DK39" s="139"/>
      <c r="DL39" s="139"/>
      <c r="DM39" s="139"/>
      <c r="DN39" s="139"/>
      <c r="DO39" s="139"/>
    </row>
    <row r="40" spans="1:119" ht="32.25" customHeight="1">
      <c r="A40" s="140"/>
      <c r="B40" s="166"/>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67"/>
      <c r="U40" s="634" t="str">
        <f t="shared" si="4"/>
        <v/>
      </c>
      <c r="V40" s="634"/>
      <c r="W40" s="635"/>
      <c r="X40" s="635"/>
      <c r="Y40" s="635"/>
      <c r="Z40" s="635"/>
      <c r="AA40" s="635"/>
      <c r="AB40" s="635"/>
      <c r="AC40" s="635"/>
      <c r="AD40" s="635"/>
      <c r="AE40" s="635"/>
      <c r="AF40" s="635"/>
      <c r="AG40" s="635"/>
      <c r="AH40" s="635"/>
      <c r="AI40" s="635"/>
      <c r="AJ40" s="635"/>
      <c r="AK40" s="635"/>
      <c r="AL40" s="167"/>
      <c r="AM40" s="634" t="str">
        <f t="shared" si="0"/>
        <v/>
      </c>
      <c r="AN40" s="634"/>
      <c r="AO40" s="635"/>
      <c r="AP40" s="635"/>
      <c r="AQ40" s="635"/>
      <c r="AR40" s="635"/>
      <c r="AS40" s="635"/>
      <c r="AT40" s="635"/>
      <c r="AU40" s="635"/>
      <c r="AV40" s="635"/>
      <c r="AW40" s="635"/>
      <c r="AX40" s="635"/>
      <c r="AY40" s="635"/>
      <c r="AZ40" s="635"/>
      <c r="BA40" s="635"/>
      <c r="BB40" s="635"/>
      <c r="BC40" s="635"/>
      <c r="BD40" s="167"/>
      <c r="BE40" s="634" t="str">
        <f t="shared" si="1"/>
        <v/>
      </c>
      <c r="BF40" s="634"/>
      <c r="BG40" s="635"/>
      <c r="BH40" s="635"/>
      <c r="BI40" s="635"/>
      <c r="BJ40" s="635"/>
      <c r="BK40" s="635"/>
      <c r="BL40" s="635"/>
      <c r="BM40" s="635"/>
      <c r="BN40" s="635"/>
      <c r="BO40" s="635"/>
      <c r="BP40" s="635"/>
      <c r="BQ40" s="635"/>
      <c r="BR40" s="635"/>
      <c r="BS40" s="635"/>
      <c r="BT40" s="635"/>
      <c r="BU40" s="635"/>
      <c r="BV40" s="167"/>
      <c r="BW40" s="634" t="str">
        <f t="shared" si="2"/>
        <v/>
      </c>
      <c r="BX40" s="634"/>
      <c r="BY40" s="635" t="str">
        <f>IF('各会計、関係団体の財政状況及び健全化判断比率'!B74="","",'各会計、関係団体の財政状況及び健全化判断比率'!B74)</f>
        <v/>
      </c>
      <c r="BZ40" s="635"/>
      <c r="CA40" s="635"/>
      <c r="CB40" s="635"/>
      <c r="CC40" s="635"/>
      <c r="CD40" s="635"/>
      <c r="CE40" s="635"/>
      <c r="CF40" s="635"/>
      <c r="CG40" s="635"/>
      <c r="CH40" s="635"/>
      <c r="CI40" s="635"/>
      <c r="CJ40" s="635"/>
      <c r="CK40" s="635"/>
      <c r="CL40" s="635"/>
      <c r="CM40" s="635"/>
      <c r="CN40" s="167"/>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F40" s="164"/>
      <c r="DG40" s="636" t="str">
        <f>IF('各会計、関係団体の財政状況及び健全化判断比率'!BR13="","",'各会計、関係団体の財政状況及び健全化判断比率'!BR13)</f>
        <v/>
      </c>
      <c r="DH40" s="636"/>
      <c r="DI40" s="171"/>
      <c r="DJ40" s="139"/>
      <c r="DK40" s="139"/>
      <c r="DL40" s="139"/>
      <c r="DM40" s="139"/>
      <c r="DN40" s="139"/>
      <c r="DO40" s="139"/>
    </row>
    <row r="41" spans="1:119" ht="32.25" customHeight="1">
      <c r="A41" s="140"/>
      <c r="B41" s="166"/>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67"/>
      <c r="U41" s="634" t="str">
        <f t="shared" si="4"/>
        <v/>
      </c>
      <c r="V41" s="634"/>
      <c r="W41" s="635"/>
      <c r="X41" s="635"/>
      <c r="Y41" s="635"/>
      <c r="Z41" s="635"/>
      <c r="AA41" s="635"/>
      <c r="AB41" s="635"/>
      <c r="AC41" s="635"/>
      <c r="AD41" s="635"/>
      <c r="AE41" s="635"/>
      <c r="AF41" s="635"/>
      <c r="AG41" s="635"/>
      <c r="AH41" s="635"/>
      <c r="AI41" s="635"/>
      <c r="AJ41" s="635"/>
      <c r="AK41" s="635"/>
      <c r="AL41" s="167"/>
      <c r="AM41" s="634" t="str">
        <f t="shared" si="0"/>
        <v/>
      </c>
      <c r="AN41" s="634"/>
      <c r="AO41" s="635"/>
      <c r="AP41" s="635"/>
      <c r="AQ41" s="635"/>
      <c r="AR41" s="635"/>
      <c r="AS41" s="635"/>
      <c r="AT41" s="635"/>
      <c r="AU41" s="635"/>
      <c r="AV41" s="635"/>
      <c r="AW41" s="635"/>
      <c r="AX41" s="635"/>
      <c r="AY41" s="635"/>
      <c r="AZ41" s="635"/>
      <c r="BA41" s="635"/>
      <c r="BB41" s="635"/>
      <c r="BC41" s="635"/>
      <c r="BD41" s="167"/>
      <c r="BE41" s="634" t="str">
        <f t="shared" si="1"/>
        <v/>
      </c>
      <c r="BF41" s="634"/>
      <c r="BG41" s="635"/>
      <c r="BH41" s="635"/>
      <c r="BI41" s="635"/>
      <c r="BJ41" s="635"/>
      <c r="BK41" s="635"/>
      <c r="BL41" s="635"/>
      <c r="BM41" s="635"/>
      <c r="BN41" s="635"/>
      <c r="BO41" s="635"/>
      <c r="BP41" s="635"/>
      <c r="BQ41" s="635"/>
      <c r="BR41" s="635"/>
      <c r="BS41" s="635"/>
      <c r="BT41" s="635"/>
      <c r="BU41" s="635"/>
      <c r="BV41" s="167"/>
      <c r="BW41" s="634" t="str">
        <f t="shared" si="2"/>
        <v/>
      </c>
      <c r="BX41" s="634"/>
      <c r="BY41" s="635" t="str">
        <f>IF('各会計、関係団体の財政状況及び健全化判断比率'!B75="","",'各会計、関係団体の財政状況及び健全化判断比率'!B75)</f>
        <v/>
      </c>
      <c r="BZ41" s="635"/>
      <c r="CA41" s="635"/>
      <c r="CB41" s="635"/>
      <c r="CC41" s="635"/>
      <c r="CD41" s="635"/>
      <c r="CE41" s="635"/>
      <c r="CF41" s="635"/>
      <c r="CG41" s="635"/>
      <c r="CH41" s="635"/>
      <c r="CI41" s="635"/>
      <c r="CJ41" s="635"/>
      <c r="CK41" s="635"/>
      <c r="CL41" s="635"/>
      <c r="CM41" s="635"/>
      <c r="CN41" s="167"/>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F41" s="164"/>
      <c r="DG41" s="636" t="str">
        <f>IF('各会計、関係団体の財政状況及び健全化判断比率'!BR14="","",'各会計、関係団体の財政状況及び健全化判断比率'!BR14)</f>
        <v/>
      </c>
      <c r="DH41" s="636"/>
      <c r="DI41" s="171"/>
      <c r="DJ41" s="139"/>
      <c r="DK41" s="139"/>
      <c r="DL41" s="139"/>
      <c r="DM41" s="139"/>
      <c r="DN41" s="139"/>
      <c r="DO41" s="139"/>
    </row>
    <row r="42" spans="1:119" ht="32.25" customHeight="1">
      <c r="A42" s="139"/>
      <c r="B42" s="166"/>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67"/>
      <c r="U42" s="634" t="str">
        <f t="shared" si="4"/>
        <v/>
      </c>
      <c r="V42" s="634"/>
      <c r="W42" s="635"/>
      <c r="X42" s="635"/>
      <c r="Y42" s="635"/>
      <c r="Z42" s="635"/>
      <c r="AA42" s="635"/>
      <c r="AB42" s="635"/>
      <c r="AC42" s="635"/>
      <c r="AD42" s="635"/>
      <c r="AE42" s="635"/>
      <c r="AF42" s="635"/>
      <c r="AG42" s="635"/>
      <c r="AH42" s="635"/>
      <c r="AI42" s="635"/>
      <c r="AJ42" s="635"/>
      <c r="AK42" s="635"/>
      <c r="AL42" s="167"/>
      <c r="AM42" s="634" t="str">
        <f t="shared" si="0"/>
        <v/>
      </c>
      <c r="AN42" s="634"/>
      <c r="AO42" s="635"/>
      <c r="AP42" s="635"/>
      <c r="AQ42" s="635"/>
      <c r="AR42" s="635"/>
      <c r="AS42" s="635"/>
      <c r="AT42" s="635"/>
      <c r="AU42" s="635"/>
      <c r="AV42" s="635"/>
      <c r="AW42" s="635"/>
      <c r="AX42" s="635"/>
      <c r="AY42" s="635"/>
      <c r="AZ42" s="635"/>
      <c r="BA42" s="635"/>
      <c r="BB42" s="635"/>
      <c r="BC42" s="635"/>
      <c r="BD42" s="167"/>
      <c r="BE42" s="634" t="str">
        <f t="shared" si="1"/>
        <v/>
      </c>
      <c r="BF42" s="634"/>
      <c r="BG42" s="635"/>
      <c r="BH42" s="635"/>
      <c r="BI42" s="635"/>
      <c r="BJ42" s="635"/>
      <c r="BK42" s="635"/>
      <c r="BL42" s="635"/>
      <c r="BM42" s="635"/>
      <c r="BN42" s="635"/>
      <c r="BO42" s="635"/>
      <c r="BP42" s="635"/>
      <c r="BQ42" s="635"/>
      <c r="BR42" s="635"/>
      <c r="BS42" s="635"/>
      <c r="BT42" s="635"/>
      <c r="BU42" s="635"/>
      <c r="BV42" s="167"/>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67"/>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F42" s="164"/>
      <c r="DG42" s="636" t="str">
        <f>IF('各会計、関係団体の財政状況及び健全化判断比率'!BR15="","",'各会計、関係団体の財政状況及び健全化判断比率'!BR15)</f>
        <v/>
      </c>
      <c r="DH42" s="636"/>
      <c r="DI42" s="171"/>
      <c r="DJ42" s="139"/>
      <c r="DK42" s="139"/>
      <c r="DL42" s="139"/>
      <c r="DM42" s="139"/>
      <c r="DN42" s="139"/>
      <c r="DO42" s="139"/>
    </row>
    <row r="43" spans="1:119" ht="32.25" customHeight="1">
      <c r="A43" s="139"/>
      <c r="B43" s="166"/>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67"/>
      <c r="U43" s="634" t="str">
        <f t="shared" si="4"/>
        <v/>
      </c>
      <c r="V43" s="634"/>
      <c r="W43" s="635"/>
      <c r="X43" s="635"/>
      <c r="Y43" s="635"/>
      <c r="Z43" s="635"/>
      <c r="AA43" s="635"/>
      <c r="AB43" s="635"/>
      <c r="AC43" s="635"/>
      <c r="AD43" s="635"/>
      <c r="AE43" s="635"/>
      <c r="AF43" s="635"/>
      <c r="AG43" s="635"/>
      <c r="AH43" s="635"/>
      <c r="AI43" s="635"/>
      <c r="AJ43" s="635"/>
      <c r="AK43" s="635"/>
      <c r="AL43" s="167"/>
      <c r="AM43" s="634" t="str">
        <f t="shared" si="0"/>
        <v/>
      </c>
      <c r="AN43" s="634"/>
      <c r="AO43" s="635"/>
      <c r="AP43" s="635"/>
      <c r="AQ43" s="635"/>
      <c r="AR43" s="635"/>
      <c r="AS43" s="635"/>
      <c r="AT43" s="635"/>
      <c r="AU43" s="635"/>
      <c r="AV43" s="635"/>
      <c r="AW43" s="635"/>
      <c r="AX43" s="635"/>
      <c r="AY43" s="635"/>
      <c r="AZ43" s="635"/>
      <c r="BA43" s="635"/>
      <c r="BB43" s="635"/>
      <c r="BC43" s="635"/>
      <c r="BD43" s="167"/>
      <c r="BE43" s="634" t="str">
        <f t="shared" si="1"/>
        <v/>
      </c>
      <c r="BF43" s="634"/>
      <c r="BG43" s="635"/>
      <c r="BH43" s="635"/>
      <c r="BI43" s="635"/>
      <c r="BJ43" s="635"/>
      <c r="BK43" s="635"/>
      <c r="BL43" s="635"/>
      <c r="BM43" s="635"/>
      <c r="BN43" s="635"/>
      <c r="BO43" s="635"/>
      <c r="BP43" s="635"/>
      <c r="BQ43" s="635"/>
      <c r="BR43" s="635"/>
      <c r="BS43" s="635"/>
      <c r="BT43" s="635"/>
      <c r="BU43" s="635"/>
      <c r="BV43" s="167"/>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67"/>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F43" s="164"/>
      <c r="DG43" s="636" t="str">
        <f>IF('各会計、関係団体の財政状況及び健全化判断比率'!BR16="","",'各会計、関係団体の財政状況及び健全化判断比率'!BR16)</f>
        <v/>
      </c>
      <c r="DH43" s="63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37" t="s">
        <v>196</v>
      </c>
      <c r="DI1" s="638"/>
      <c r="DJ1" s="638"/>
      <c r="DK1" s="638"/>
      <c r="DL1" s="638"/>
      <c r="DM1" s="638"/>
      <c r="DN1" s="639"/>
      <c r="DP1" s="637" t="s">
        <v>197</v>
      </c>
      <c r="DQ1" s="638"/>
      <c r="DR1" s="638"/>
      <c r="DS1" s="638"/>
      <c r="DT1" s="638"/>
      <c r="DU1" s="638"/>
      <c r="DV1" s="638"/>
      <c r="DW1" s="638"/>
      <c r="DX1" s="638"/>
      <c r="DY1" s="638"/>
      <c r="DZ1" s="638"/>
      <c r="EA1" s="638"/>
      <c r="EB1" s="638"/>
      <c r="EC1" s="639"/>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40" t="s">
        <v>199</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200</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3" t="s">
        <v>201</v>
      </c>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5"/>
    </row>
    <row r="4" spans="2:143" ht="11.25" customHeight="1">
      <c r="B4" s="640" t="s">
        <v>1</v>
      </c>
      <c r="C4" s="641"/>
      <c r="D4" s="641"/>
      <c r="E4" s="641"/>
      <c r="F4" s="641"/>
      <c r="G4" s="641"/>
      <c r="H4" s="641"/>
      <c r="I4" s="641"/>
      <c r="J4" s="641"/>
      <c r="K4" s="641"/>
      <c r="L4" s="641"/>
      <c r="M4" s="641"/>
      <c r="N4" s="641"/>
      <c r="O4" s="641"/>
      <c r="P4" s="641"/>
      <c r="Q4" s="642"/>
      <c r="R4" s="640" t="s">
        <v>202</v>
      </c>
      <c r="S4" s="641"/>
      <c r="T4" s="641"/>
      <c r="U4" s="641"/>
      <c r="V4" s="641"/>
      <c r="W4" s="641"/>
      <c r="X4" s="641"/>
      <c r="Y4" s="642"/>
      <c r="Z4" s="640" t="s">
        <v>203</v>
      </c>
      <c r="AA4" s="641"/>
      <c r="AB4" s="641"/>
      <c r="AC4" s="642"/>
      <c r="AD4" s="640" t="s">
        <v>204</v>
      </c>
      <c r="AE4" s="641"/>
      <c r="AF4" s="641"/>
      <c r="AG4" s="641"/>
      <c r="AH4" s="641"/>
      <c r="AI4" s="641"/>
      <c r="AJ4" s="641"/>
      <c r="AK4" s="642"/>
      <c r="AL4" s="640" t="s">
        <v>203</v>
      </c>
      <c r="AM4" s="641"/>
      <c r="AN4" s="641"/>
      <c r="AO4" s="642"/>
      <c r="AP4" s="646" t="s">
        <v>205</v>
      </c>
      <c r="AQ4" s="646"/>
      <c r="AR4" s="646"/>
      <c r="AS4" s="646"/>
      <c r="AT4" s="646"/>
      <c r="AU4" s="646"/>
      <c r="AV4" s="646"/>
      <c r="AW4" s="646"/>
      <c r="AX4" s="646"/>
      <c r="AY4" s="646"/>
      <c r="AZ4" s="646"/>
      <c r="BA4" s="646"/>
      <c r="BB4" s="646"/>
      <c r="BC4" s="646"/>
      <c r="BD4" s="646"/>
      <c r="BE4" s="646"/>
      <c r="BF4" s="646"/>
      <c r="BG4" s="646" t="s">
        <v>206</v>
      </c>
      <c r="BH4" s="646"/>
      <c r="BI4" s="646"/>
      <c r="BJ4" s="646"/>
      <c r="BK4" s="646"/>
      <c r="BL4" s="646"/>
      <c r="BM4" s="646"/>
      <c r="BN4" s="646"/>
      <c r="BO4" s="646" t="s">
        <v>203</v>
      </c>
      <c r="BP4" s="646"/>
      <c r="BQ4" s="646"/>
      <c r="BR4" s="646"/>
      <c r="BS4" s="646" t="s">
        <v>207</v>
      </c>
      <c r="BT4" s="646"/>
      <c r="BU4" s="646"/>
      <c r="BV4" s="646"/>
      <c r="BW4" s="646"/>
      <c r="BX4" s="646"/>
      <c r="BY4" s="646"/>
      <c r="BZ4" s="646"/>
      <c r="CA4" s="646"/>
      <c r="CB4" s="646"/>
      <c r="CD4" s="643" t="s">
        <v>208</v>
      </c>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5"/>
    </row>
    <row r="5" spans="2:143" s="183" customFormat="1" ht="11.25" customHeight="1">
      <c r="B5" s="647" t="s">
        <v>209</v>
      </c>
      <c r="C5" s="648"/>
      <c r="D5" s="648"/>
      <c r="E5" s="648"/>
      <c r="F5" s="648"/>
      <c r="G5" s="648"/>
      <c r="H5" s="648"/>
      <c r="I5" s="648"/>
      <c r="J5" s="648"/>
      <c r="K5" s="648"/>
      <c r="L5" s="648"/>
      <c r="M5" s="648"/>
      <c r="N5" s="648"/>
      <c r="O5" s="648"/>
      <c r="P5" s="648"/>
      <c r="Q5" s="649"/>
      <c r="R5" s="650">
        <v>9757556</v>
      </c>
      <c r="S5" s="651"/>
      <c r="T5" s="651"/>
      <c r="U5" s="651"/>
      <c r="V5" s="651"/>
      <c r="W5" s="651"/>
      <c r="X5" s="651"/>
      <c r="Y5" s="652"/>
      <c r="Z5" s="653">
        <v>52.6</v>
      </c>
      <c r="AA5" s="653"/>
      <c r="AB5" s="653"/>
      <c r="AC5" s="653"/>
      <c r="AD5" s="654">
        <v>8293072</v>
      </c>
      <c r="AE5" s="654"/>
      <c r="AF5" s="654"/>
      <c r="AG5" s="654"/>
      <c r="AH5" s="654"/>
      <c r="AI5" s="654"/>
      <c r="AJ5" s="654"/>
      <c r="AK5" s="654"/>
      <c r="AL5" s="655">
        <v>83.3</v>
      </c>
      <c r="AM5" s="656"/>
      <c r="AN5" s="656"/>
      <c r="AO5" s="657"/>
      <c r="AP5" s="647" t="s">
        <v>210</v>
      </c>
      <c r="AQ5" s="648"/>
      <c r="AR5" s="648"/>
      <c r="AS5" s="648"/>
      <c r="AT5" s="648"/>
      <c r="AU5" s="648"/>
      <c r="AV5" s="648"/>
      <c r="AW5" s="648"/>
      <c r="AX5" s="648"/>
      <c r="AY5" s="648"/>
      <c r="AZ5" s="648"/>
      <c r="BA5" s="648"/>
      <c r="BB5" s="648"/>
      <c r="BC5" s="648"/>
      <c r="BD5" s="648"/>
      <c r="BE5" s="648"/>
      <c r="BF5" s="649"/>
      <c r="BG5" s="661">
        <v>8389064</v>
      </c>
      <c r="BH5" s="662"/>
      <c r="BI5" s="662"/>
      <c r="BJ5" s="662"/>
      <c r="BK5" s="662"/>
      <c r="BL5" s="662"/>
      <c r="BM5" s="662"/>
      <c r="BN5" s="663"/>
      <c r="BO5" s="664">
        <v>86</v>
      </c>
      <c r="BP5" s="664"/>
      <c r="BQ5" s="664"/>
      <c r="BR5" s="664"/>
      <c r="BS5" s="665" t="s">
        <v>211</v>
      </c>
      <c r="BT5" s="665"/>
      <c r="BU5" s="665"/>
      <c r="BV5" s="665"/>
      <c r="BW5" s="665"/>
      <c r="BX5" s="665"/>
      <c r="BY5" s="665"/>
      <c r="BZ5" s="665"/>
      <c r="CA5" s="665"/>
      <c r="CB5" s="669"/>
      <c r="CD5" s="643" t="s">
        <v>205</v>
      </c>
      <c r="CE5" s="644"/>
      <c r="CF5" s="644"/>
      <c r="CG5" s="644"/>
      <c r="CH5" s="644"/>
      <c r="CI5" s="644"/>
      <c r="CJ5" s="644"/>
      <c r="CK5" s="644"/>
      <c r="CL5" s="644"/>
      <c r="CM5" s="644"/>
      <c r="CN5" s="644"/>
      <c r="CO5" s="644"/>
      <c r="CP5" s="644"/>
      <c r="CQ5" s="645"/>
      <c r="CR5" s="643" t="s">
        <v>212</v>
      </c>
      <c r="CS5" s="644"/>
      <c r="CT5" s="644"/>
      <c r="CU5" s="644"/>
      <c r="CV5" s="644"/>
      <c r="CW5" s="644"/>
      <c r="CX5" s="644"/>
      <c r="CY5" s="645"/>
      <c r="CZ5" s="643" t="s">
        <v>203</v>
      </c>
      <c r="DA5" s="644"/>
      <c r="DB5" s="644"/>
      <c r="DC5" s="645"/>
      <c r="DD5" s="643" t="s">
        <v>213</v>
      </c>
      <c r="DE5" s="644"/>
      <c r="DF5" s="644"/>
      <c r="DG5" s="644"/>
      <c r="DH5" s="644"/>
      <c r="DI5" s="644"/>
      <c r="DJ5" s="644"/>
      <c r="DK5" s="644"/>
      <c r="DL5" s="644"/>
      <c r="DM5" s="644"/>
      <c r="DN5" s="644"/>
      <c r="DO5" s="644"/>
      <c r="DP5" s="645"/>
      <c r="DQ5" s="643" t="s">
        <v>214</v>
      </c>
      <c r="DR5" s="644"/>
      <c r="DS5" s="644"/>
      <c r="DT5" s="644"/>
      <c r="DU5" s="644"/>
      <c r="DV5" s="644"/>
      <c r="DW5" s="644"/>
      <c r="DX5" s="644"/>
      <c r="DY5" s="644"/>
      <c r="DZ5" s="644"/>
      <c r="EA5" s="644"/>
      <c r="EB5" s="644"/>
      <c r="EC5" s="645"/>
    </row>
    <row r="6" spans="2:143" ht="11.25" customHeight="1">
      <c r="B6" s="658" t="s">
        <v>215</v>
      </c>
      <c r="C6" s="659"/>
      <c r="D6" s="659"/>
      <c r="E6" s="659"/>
      <c r="F6" s="659"/>
      <c r="G6" s="659"/>
      <c r="H6" s="659"/>
      <c r="I6" s="659"/>
      <c r="J6" s="659"/>
      <c r="K6" s="659"/>
      <c r="L6" s="659"/>
      <c r="M6" s="659"/>
      <c r="N6" s="659"/>
      <c r="O6" s="659"/>
      <c r="P6" s="659"/>
      <c r="Q6" s="660"/>
      <c r="R6" s="661">
        <v>95724</v>
      </c>
      <c r="S6" s="662"/>
      <c r="T6" s="662"/>
      <c r="U6" s="662"/>
      <c r="V6" s="662"/>
      <c r="W6" s="662"/>
      <c r="X6" s="662"/>
      <c r="Y6" s="663"/>
      <c r="Z6" s="664">
        <v>0.5</v>
      </c>
      <c r="AA6" s="664"/>
      <c r="AB6" s="664"/>
      <c r="AC6" s="664"/>
      <c r="AD6" s="665">
        <v>95724</v>
      </c>
      <c r="AE6" s="665"/>
      <c r="AF6" s="665"/>
      <c r="AG6" s="665"/>
      <c r="AH6" s="665"/>
      <c r="AI6" s="665"/>
      <c r="AJ6" s="665"/>
      <c r="AK6" s="665"/>
      <c r="AL6" s="666">
        <v>1</v>
      </c>
      <c r="AM6" s="667"/>
      <c r="AN6" s="667"/>
      <c r="AO6" s="668"/>
      <c r="AP6" s="658" t="s">
        <v>216</v>
      </c>
      <c r="AQ6" s="659"/>
      <c r="AR6" s="659"/>
      <c r="AS6" s="659"/>
      <c r="AT6" s="659"/>
      <c r="AU6" s="659"/>
      <c r="AV6" s="659"/>
      <c r="AW6" s="659"/>
      <c r="AX6" s="659"/>
      <c r="AY6" s="659"/>
      <c r="AZ6" s="659"/>
      <c r="BA6" s="659"/>
      <c r="BB6" s="659"/>
      <c r="BC6" s="659"/>
      <c r="BD6" s="659"/>
      <c r="BE6" s="659"/>
      <c r="BF6" s="660"/>
      <c r="BG6" s="661">
        <v>7857290</v>
      </c>
      <c r="BH6" s="662"/>
      <c r="BI6" s="662"/>
      <c r="BJ6" s="662"/>
      <c r="BK6" s="662"/>
      <c r="BL6" s="662"/>
      <c r="BM6" s="662"/>
      <c r="BN6" s="663"/>
      <c r="BO6" s="664">
        <v>80.5</v>
      </c>
      <c r="BP6" s="664"/>
      <c r="BQ6" s="664"/>
      <c r="BR6" s="664"/>
      <c r="BS6" s="665" t="s">
        <v>211</v>
      </c>
      <c r="BT6" s="665"/>
      <c r="BU6" s="665"/>
      <c r="BV6" s="665"/>
      <c r="BW6" s="665"/>
      <c r="BX6" s="665"/>
      <c r="BY6" s="665"/>
      <c r="BZ6" s="665"/>
      <c r="CA6" s="665"/>
      <c r="CB6" s="669"/>
      <c r="CD6" s="672" t="s">
        <v>217</v>
      </c>
      <c r="CE6" s="673"/>
      <c r="CF6" s="673"/>
      <c r="CG6" s="673"/>
      <c r="CH6" s="673"/>
      <c r="CI6" s="673"/>
      <c r="CJ6" s="673"/>
      <c r="CK6" s="673"/>
      <c r="CL6" s="673"/>
      <c r="CM6" s="673"/>
      <c r="CN6" s="673"/>
      <c r="CO6" s="673"/>
      <c r="CP6" s="673"/>
      <c r="CQ6" s="674"/>
      <c r="CR6" s="661">
        <v>178233</v>
      </c>
      <c r="CS6" s="662"/>
      <c r="CT6" s="662"/>
      <c r="CU6" s="662"/>
      <c r="CV6" s="662"/>
      <c r="CW6" s="662"/>
      <c r="CX6" s="662"/>
      <c r="CY6" s="663"/>
      <c r="CZ6" s="664">
        <v>1</v>
      </c>
      <c r="DA6" s="664"/>
      <c r="DB6" s="664"/>
      <c r="DC6" s="664"/>
      <c r="DD6" s="670" t="s">
        <v>211</v>
      </c>
      <c r="DE6" s="662"/>
      <c r="DF6" s="662"/>
      <c r="DG6" s="662"/>
      <c r="DH6" s="662"/>
      <c r="DI6" s="662"/>
      <c r="DJ6" s="662"/>
      <c r="DK6" s="662"/>
      <c r="DL6" s="662"/>
      <c r="DM6" s="662"/>
      <c r="DN6" s="662"/>
      <c r="DO6" s="662"/>
      <c r="DP6" s="663"/>
      <c r="DQ6" s="670">
        <v>178233</v>
      </c>
      <c r="DR6" s="662"/>
      <c r="DS6" s="662"/>
      <c r="DT6" s="662"/>
      <c r="DU6" s="662"/>
      <c r="DV6" s="662"/>
      <c r="DW6" s="662"/>
      <c r="DX6" s="662"/>
      <c r="DY6" s="662"/>
      <c r="DZ6" s="662"/>
      <c r="EA6" s="662"/>
      <c r="EB6" s="662"/>
      <c r="EC6" s="671"/>
    </row>
    <row r="7" spans="2:143" ht="11.25" customHeight="1">
      <c r="B7" s="658" t="s">
        <v>218</v>
      </c>
      <c r="C7" s="659"/>
      <c r="D7" s="659"/>
      <c r="E7" s="659"/>
      <c r="F7" s="659"/>
      <c r="G7" s="659"/>
      <c r="H7" s="659"/>
      <c r="I7" s="659"/>
      <c r="J7" s="659"/>
      <c r="K7" s="659"/>
      <c r="L7" s="659"/>
      <c r="M7" s="659"/>
      <c r="N7" s="659"/>
      <c r="O7" s="659"/>
      <c r="P7" s="659"/>
      <c r="Q7" s="660"/>
      <c r="R7" s="661">
        <v>6078</v>
      </c>
      <c r="S7" s="662"/>
      <c r="T7" s="662"/>
      <c r="U7" s="662"/>
      <c r="V7" s="662"/>
      <c r="W7" s="662"/>
      <c r="X7" s="662"/>
      <c r="Y7" s="663"/>
      <c r="Z7" s="664">
        <v>0</v>
      </c>
      <c r="AA7" s="664"/>
      <c r="AB7" s="664"/>
      <c r="AC7" s="664"/>
      <c r="AD7" s="665">
        <v>6078</v>
      </c>
      <c r="AE7" s="665"/>
      <c r="AF7" s="665"/>
      <c r="AG7" s="665"/>
      <c r="AH7" s="665"/>
      <c r="AI7" s="665"/>
      <c r="AJ7" s="665"/>
      <c r="AK7" s="665"/>
      <c r="AL7" s="666">
        <v>0.1</v>
      </c>
      <c r="AM7" s="667"/>
      <c r="AN7" s="667"/>
      <c r="AO7" s="668"/>
      <c r="AP7" s="658" t="s">
        <v>219</v>
      </c>
      <c r="AQ7" s="659"/>
      <c r="AR7" s="659"/>
      <c r="AS7" s="659"/>
      <c r="AT7" s="659"/>
      <c r="AU7" s="659"/>
      <c r="AV7" s="659"/>
      <c r="AW7" s="659"/>
      <c r="AX7" s="659"/>
      <c r="AY7" s="659"/>
      <c r="AZ7" s="659"/>
      <c r="BA7" s="659"/>
      <c r="BB7" s="659"/>
      <c r="BC7" s="659"/>
      <c r="BD7" s="659"/>
      <c r="BE7" s="659"/>
      <c r="BF7" s="660"/>
      <c r="BG7" s="661">
        <v>2558292</v>
      </c>
      <c r="BH7" s="662"/>
      <c r="BI7" s="662"/>
      <c r="BJ7" s="662"/>
      <c r="BK7" s="662"/>
      <c r="BL7" s="662"/>
      <c r="BM7" s="662"/>
      <c r="BN7" s="663"/>
      <c r="BO7" s="664">
        <v>26.2</v>
      </c>
      <c r="BP7" s="664"/>
      <c r="BQ7" s="664"/>
      <c r="BR7" s="664"/>
      <c r="BS7" s="665" t="s">
        <v>211</v>
      </c>
      <c r="BT7" s="665"/>
      <c r="BU7" s="665"/>
      <c r="BV7" s="665"/>
      <c r="BW7" s="665"/>
      <c r="BX7" s="665"/>
      <c r="BY7" s="665"/>
      <c r="BZ7" s="665"/>
      <c r="CA7" s="665"/>
      <c r="CB7" s="669"/>
      <c r="CD7" s="675" t="s">
        <v>220</v>
      </c>
      <c r="CE7" s="676"/>
      <c r="CF7" s="676"/>
      <c r="CG7" s="676"/>
      <c r="CH7" s="676"/>
      <c r="CI7" s="676"/>
      <c r="CJ7" s="676"/>
      <c r="CK7" s="676"/>
      <c r="CL7" s="676"/>
      <c r="CM7" s="676"/>
      <c r="CN7" s="676"/>
      <c r="CO7" s="676"/>
      <c r="CP7" s="676"/>
      <c r="CQ7" s="677"/>
      <c r="CR7" s="661">
        <v>2071804</v>
      </c>
      <c r="CS7" s="662"/>
      <c r="CT7" s="662"/>
      <c r="CU7" s="662"/>
      <c r="CV7" s="662"/>
      <c r="CW7" s="662"/>
      <c r="CX7" s="662"/>
      <c r="CY7" s="663"/>
      <c r="CZ7" s="664">
        <v>11.7</v>
      </c>
      <c r="DA7" s="664"/>
      <c r="DB7" s="664"/>
      <c r="DC7" s="664"/>
      <c r="DD7" s="670">
        <v>114130</v>
      </c>
      <c r="DE7" s="662"/>
      <c r="DF7" s="662"/>
      <c r="DG7" s="662"/>
      <c r="DH7" s="662"/>
      <c r="DI7" s="662"/>
      <c r="DJ7" s="662"/>
      <c r="DK7" s="662"/>
      <c r="DL7" s="662"/>
      <c r="DM7" s="662"/>
      <c r="DN7" s="662"/>
      <c r="DO7" s="662"/>
      <c r="DP7" s="663"/>
      <c r="DQ7" s="670">
        <v>1575264</v>
      </c>
      <c r="DR7" s="662"/>
      <c r="DS7" s="662"/>
      <c r="DT7" s="662"/>
      <c r="DU7" s="662"/>
      <c r="DV7" s="662"/>
      <c r="DW7" s="662"/>
      <c r="DX7" s="662"/>
      <c r="DY7" s="662"/>
      <c r="DZ7" s="662"/>
      <c r="EA7" s="662"/>
      <c r="EB7" s="662"/>
      <c r="EC7" s="671"/>
    </row>
    <row r="8" spans="2:143" ht="11.25" customHeight="1">
      <c r="B8" s="658" t="s">
        <v>221</v>
      </c>
      <c r="C8" s="659"/>
      <c r="D8" s="659"/>
      <c r="E8" s="659"/>
      <c r="F8" s="659"/>
      <c r="G8" s="659"/>
      <c r="H8" s="659"/>
      <c r="I8" s="659"/>
      <c r="J8" s="659"/>
      <c r="K8" s="659"/>
      <c r="L8" s="659"/>
      <c r="M8" s="659"/>
      <c r="N8" s="659"/>
      <c r="O8" s="659"/>
      <c r="P8" s="659"/>
      <c r="Q8" s="660"/>
      <c r="R8" s="661">
        <v>18158</v>
      </c>
      <c r="S8" s="662"/>
      <c r="T8" s="662"/>
      <c r="U8" s="662"/>
      <c r="V8" s="662"/>
      <c r="W8" s="662"/>
      <c r="X8" s="662"/>
      <c r="Y8" s="663"/>
      <c r="Z8" s="664">
        <v>0.1</v>
      </c>
      <c r="AA8" s="664"/>
      <c r="AB8" s="664"/>
      <c r="AC8" s="664"/>
      <c r="AD8" s="665">
        <v>18158</v>
      </c>
      <c r="AE8" s="665"/>
      <c r="AF8" s="665"/>
      <c r="AG8" s="665"/>
      <c r="AH8" s="665"/>
      <c r="AI8" s="665"/>
      <c r="AJ8" s="665"/>
      <c r="AK8" s="665"/>
      <c r="AL8" s="666">
        <v>0.2</v>
      </c>
      <c r="AM8" s="667"/>
      <c r="AN8" s="667"/>
      <c r="AO8" s="668"/>
      <c r="AP8" s="658" t="s">
        <v>222</v>
      </c>
      <c r="AQ8" s="659"/>
      <c r="AR8" s="659"/>
      <c r="AS8" s="659"/>
      <c r="AT8" s="659"/>
      <c r="AU8" s="659"/>
      <c r="AV8" s="659"/>
      <c r="AW8" s="659"/>
      <c r="AX8" s="659"/>
      <c r="AY8" s="659"/>
      <c r="AZ8" s="659"/>
      <c r="BA8" s="659"/>
      <c r="BB8" s="659"/>
      <c r="BC8" s="659"/>
      <c r="BD8" s="659"/>
      <c r="BE8" s="659"/>
      <c r="BF8" s="660"/>
      <c r="BG8" s="661">
        <v>87281</v>
      </c>
      <c r="BH8" s="662"/>
      <c r="BI8" s="662"/>
      <c r="BJ8" s="662"/>
      <c r="BK8" s="662"/>
      <c r="BL8" s="662"/>
      <c r="BM8" s="662"/>
      <c r="BN8" s="663"/>
      <c r="BO8" s="664">
        <v>0.9</v>
      </c>
      <c r="BP8" s="664"/>
      <c r="BQ8" s="664"/>
      <c r="BR8" s="664"/>
      <c r="BS8" s="670" t="s">
        <v>112</v>
      </c>
      <c r="BT8" s="662"/>
      <c r="BU8" s="662"/>
      <c r="BV8" s="662"/>
      <c r="BW8" s="662"/>
      <c r="BX8" s="662"/>
      <c r="BY8" s="662"/>
      <c r="BZ8" s="662"/>
      <c r="CA8" s="662"/>
      <c r="CB8" s="671"/>
      <c r="CD8" s="675" t="s">
        <v>223</v>
      </c>
      <c r="CE8" s="676"/>
      <c r="CF8" s="676"/>
      <c r="CG8" s="676"/>
      <c r="CH8" s="676"/>
      <c r="CI8" s="676"/>
      <c r="CJ8" s="676"/>
      <c r="CK8" s="676"/>
      <c r="CL8" s="676"/>
      <c r="CM8" s="676"/>
      <c r="CN8" s="676"/>
      <c r="CO8" s="676"/>
      <c r="CP8" s="676"/>
      <c r="CQ8" s="677"/>
      <c r="CR8" s="661">
        <v>5954610</v>
      </c>
      <c r="CS8" s="662"/>
      <c r="CT8" s="662"/>
      <c r="CU8" s="662"/>
      <c r="CV8" s="662"/>
      <c r="CW8" s="662"/>
      <c r="CX8" s="662"/>
      <c r="CY8" s="663"/>
      <c r="CZ8" s="664">
        <v>33.700000000000003</v>
      </c>
      <c r="DA8" s="664"/>
      <c r="DB8" s="664"/>
      <c r="DC8" s="664"/>
      <c r="DD8" s="670">
        <v>12575</v>
      </c>
      <c r="DE8" s="662"/>
      <c r="DF8" s="662"/>
      <c r="DG8" s="662"/>
      <c r="DH8" s="662"/>
      <c r="DI8" s="662"/>
      <c r="DJ8" s="662"/>
      <c r="DK8" s="662"/>
      <c r="DL8" s="662"/>
      <c r="DM8" s="662"/>
      <c r="DN8" s="662"/>
      <c r="DO8" s="662"/>
      <c r="DP8" s="663"/>
      <c r="DQ8" s="670">
        <v>3036597</v>
      </c>
      <c r="DR8" s="662"/>
      <c r="DS8" s="662"/>
      <c r="DT8" s="662"/>
      <c r="DU8" s="662"/>
      <c r="DV8" s="662"/>
      <c r="DW8" s="662"/>
      <c r="DX8" s="662"/>
      <c r="DY8" s="662"/>
      <c r="DZ8" s="662"/>
      <c r="EA8" s="662"/>
      <c r="EB8" s="662"/>
      <c r="EC8" s="671"/>
    </row>
    <row r="9" spans="2:143" ht="11.25" customHeight="1">
      <c r="B9" s="658" t="s">
        <v>224</v>
      </c>
      <c r="C9" s="659"/>
      <c r="D9" s="659"/>
      <c r="E9" s="659"/>
      <c r="F9" s="659"/>
      <c r="G9" s="659"/>
      <c r="H9" s="659"/>
      <c r="I9" s="659"/>
      <c r="J9" s="659"/>
      <c r="K9" s="659"/>
      <c r="L9" s="659"/>
      <c r="M9" s="659"/>
      <c r="N9" s="659"/>
      <c r="O9" s="659"/>
      <c r="P9" s="659"/>
      <c r="Q9" s="660"/>
      <c r="R9" s="661">
        <v>13833</v>
      </c>
      <c r="S9" s="662"/>
      <c r="T9" s="662"/>
      <c r="U9" s="662"/>
      <c r="V9" s="662"/>
      <c r="W9" s="662"/>
      <c r="X9" s="662"/>
      <c r="Y9" s="663"/>
      <c r="Z9" s="664">
        <v>0.1</v>
      </c>
      <c r="AA9" s="664"/>
      <c r="AB9" s="664"/>
      <c r="AC9" s="664"/>
      <c r="AD9" s="665">
        <v>13833</v>
      </c>
      <c r="AE9" s="665"/>
      <c r="AF9" s="665"/>
      <c r="AG9" s="665"/>
      <c r="AH9" s="665"/>
      <c r="AI9" s="665"/>
      <c r="AJ9" s="665"/>
      <c r="AK9" s="665"/>
      <c r="AL9" s="666">
        <v>0.1</v>
      </c>
      <c r="AM9" s="667"/>
      <c r="AN9" s="667"/>
      <c r="AO9" s="668"/>
      <c r="AP9" s="658" t="s">
        <v>225</v>
      </c>
      <c r="AQ9" s="659"/>
      <c r="AR9" s="659"/>
      <c r="AS9" s="659"/>
      <c r="AT9" s="659"/>
      <c r="AU9" s="659"/>
      <c r="AV9" s="659"/>
      <c r="AW9" s="659"/>
      <c r="AX9" s="659"/>
      <c r="AY9" s="659"/>
      <c r="AZ9" s="659"/>
      <c r="BA9" s="659"/>
      <c r="BB9" s="659"/>
      <c r="BC9" s="659"/>
      <c r="BD9" s="659"/>
      <c r="BE9" s="659"/>
      <c r="BF9" s="660"/>
      <c r="BG9" s="661">
        <v>1964937</v>
      </c>
      <c r="BH9" s="662"/>
      <c r="BI9" s="662"/>
      <c r="BJ9" s="662"/>
      <c r="BK9" s="662"/>
      <c r="BL9" s="662"/>
      <c r="BM9" s="662"/>
      <c r="BN9" s="663"/>
      <c r="BO9" s="664">
        <v>20.100000000000001</v>
      </c>
      <c r="BP9" s="664"/>
      <c r="BQ9" s="664"/>
      <c r="BR9" s="664"/>
      <c r="BS9" s="670" t="s">
        <v>112</v>
      </c>
      <c r="BT9" s="662"/>
      <c r="BU9" s="662"/>
      <c r="BV9" s="662"/>
      <c r="BW9" s="662"/>
      <c r="BX9" s="662"/>
      <c r="BY9" s="662"/>
      <c r="BZ9" s="662"/>
      <c r="CA9" s="662"/>
      <c r="CB9" s="671"/>
      <c r="CD9" s="675" t="s">
        <v>226</v>
      </c>
      <c r="CE9" s="676"/>
      <c r="CF9" s="676"/>
      <c r="CG9" s="676"/>
      <c r="CH9" s="676"/>
      <c r="CI9" s="676"/>
      <c r="CJ9" s="676"/>
      <c r="CK9" s="676"/>
      <c r="CL9" s="676"/>
      <c r="CM9" s="676"/>
      <c r="CN9" s="676"/>
      <c r="CO9" s="676"/>
      <c r="CP9" s="676"/>
      <c r="CQ9" s="677"/>
      <c r="CR9" s="661">
        <v>2196497</v>
      </c>
      <c r="CS9" s="662"/>
      <c r="CT9" s="662"/>
      <c r="CU9" s="662"/>
      <c r="CV9" s="662"/>
      <c r="CW9" s="662"/>
      <c r="CX9" s="662"/>
      <c r="CY9" s="663"/>
      <c r="CZ9" s="664">
        <v>12.4</v>
      </c>
      <c r="DA9" s="664"/>
      <c r="DB9" s="664"/>
      <c r="DC9" s="664"/>
      <c r="DD9" s="670">
        <v>652293</v>
      </c>
      <c r="DE9" s="662"/>
      <c r="DF9" s="662"/>
      <c r="DG9" s="662"/>
      <c r="DH9" s="662"/>
      <c r="DI9" s="662"/>
      <c r="DJ9" s="662"/>
      <c r="DK9" s="662"/>
      <c r="DL9" s="662"/>
      <c r="DM9" s="662"/>
      <c r="DN9" s="662"/>
      <c r="DO9" s="662"/>
      <c r="DP9" s="663"/>
      <c r="DQ9" s="670">
        <v>1408924</v>
      </c>
      <c r="DR9" s="662"/>
      <c r="DS9" s="662"/>
      <c r="DT9" s="662"/>
      <c r="DU9" s="662"/>
      <c r="DV9" s="662"/>
      <c r="DW9" s="662"/>
      <c r="DX9" s="662"/>
      <c r="DY9" s="662"/>
      <c r="DZ9" s="662"/>
      <c r="EA9" s="662"/>
      <c r="EB9" s="662"/>
      <c r="EC9" s="671"/>
    </row>
    <row r="10" spans="2:143" ht="11.25" customHeight="1">
      <c r="B10" s="658" t="s">
        <v>227</v>
      </c>
      <c r="C10" s="659"/>
      <c r="D10" s="659"/>
      <c r="E10" s="659"/>
      <c r="F10" s="659"/>
      <c r="G10" s="659"/>
      <c r="H10" s="659"/>
      <c r="I10" s="659"/>
      <c r="J10" s="659"/>
      <c r="K10" s="659"/>
      <c r="L10" s="659"/>
      <c r="M10" s="659"/>
      <c r="N10" s="659"/>
      <c r="O10" s="659"/>
      <c r="P10" s="659"/>
      <c r="Q10" s="660"/>
      <c r="R10" s="661">
        <v>732357</v>
      </c>
      <c r="S10" s="662"/>
      <c r="T10" s="662"/>
      <c r="U10" s="662"/>
      <c r="V10" s="662"/>
      <c r="W10" s="662"/>
      <c r="X10" s="662"/>
      <c r="Y10" s="663"/>
      <c r="Z10" s="664">
        <v>3.9</v>
      </c>
      <c r="AA10" s="664"/>
      <c r="AB10" s="664"/>
      <c r="AC10" s="664"/>
      <c r="AD10" s="665">
        <v>732357</v>
      </c>
      <c r="AE10" s="665"/>
      <c r="AF10" s="665"/>
      <c r="AG10" s="665"/>
      <c r="AH10" s="665"/>
      <c r="AI10" s="665"/>
      <c r="AJ10" s="665"/>
      <c r="AK10" s="665"/>
      <c r="AL10" s="666">
        <v>7.4</v>
      </c>
      <c r="AM10" s="667"/>
      <c r="AN10" s="667"/>
      <c r="AO10" s="668"/>
      <c r="AP10" s="658" t="s">
        <v>228</v>
      </c>
      <c r="AQ10" s="659"/>
      <c r="AR10" s="659"/>
      <c r="AS10" s="659"/>
      <c r="AT10" s="659"/>
      <c r="AU10" s="659"/>
      <c r="AV10" s="659"/>
      <c r="AW10" s="659"/>
      <c r="AX10" s="659"/>
      <c r="AY10" s="659"/>
      <c r="AZ10" s="659"/>
      <c r="BA10" s="659"/>
      <c r="BB10" s="659"/>
      <c r="BC10" s="659"/>
      <c r="BD10" s="659"/>
      <c r="BE10" s="659"/>
      <c r="BF10" s="660"/>
      <c r="BG10" s="661">
        <v>232977</v>
      </c>
      <c r="BH10" s="662"/>
      <c r="BI10" s="662"/>
      <c r="BJ10" s="662"/>
      <c r="BK10" s="662"/>
      <c r="BL10" s="662"/>
      <c r="BM10" s="662"/>
      <c r="BN10" s="663"/>
      <c r="BO10" s="664">
        <v>2.4</v>
      </c>
      <c r="BP10" s="664"/>
      <c r="BQ10" s="664"/>
      <c r="BR10" s="664"/>
      <c r="BS10" s="670" t="s">
        <v>112</v>
      </c>
      <c r="BT10" s="662"/>
      <c r="BU10" s="662"/>
      <c r="BV10" s="662"/>
      <c r="BW10" s="662"/>
      <c r="BX10" s="662"/>
      <c r="BY10" s="662"/>
      <c r="BZ10" s="662"/>
      <c r="CA10" s="662"/>
      <c r="CB10" s="671"/>
      <c r="CD10" s="675" t="s">
        <v>229</v>
      </c>
      <c r="CE10" s="676"/>
      <c r="CF10" s="676"/>
      <c r="CG10" s="676"/>
      <c r="CH10" s="676"/>
      <c r="CI10" s="676"/>
      <c r="CJ10" s="676"/>
      <c r="CK10" s="676"/>
      <c r="CL10" s="676"/>
      <c r="CM10" s="676"/>
      <c r="CN10" s="676"/>
      <c r="CO10" s="676"/>
      <c r="CP10" s="676"/>
      <c r="CQ10" s="677"/>
      <c r="CR10" s="661">
        <v>995</v>
      </c>
      <c r="CS10" s="662"/>
      <c r="CT10" s="662"/>
      <c r="CU10" s="662"/>
      <c r="CV10" s="662"/>
      <c r="CW10" s="662"/>
      <c r="CX10" s="662"/>
      <c r="CY10" s="663"/>
      <c r="CZ10" s="664">
        <v>0</v>
      </c>
      <c r="DA10" s="664"/>
      <c r="DB10" s="664"/>
      <c r="DC10" s="664"/>
      <c r="DD10" s="670" t="s">
        <v>112</v>
      </c>
      <c r="DE10" s="662"/>
      <c r="DF10" s="662"/>
      <c r="DG10" s="662"/>
      <c r="DH10" s="662"/>
      <c r="DI10" s="662"/>
      <c r="DJ10" s="662"/>
      <c r="DK10" s="662"/>
      <c r="DL10" s="662"/>
      <c r="DM10" s="662"/>
      <c r="DN10" s="662"/>
      <c r="DO10" s="662"/>
      <c r="DP10" s="663"/>
      <c r="DQ10" s="670">
        <v>995</v>
      </c>
      <c r="DR10" s="662"/>
      <c r="DS10" s="662"/>
      <c r="DT10" s="662"/>
      <c r="DU10" s="662"/>
      <c r="DV10" s="662"/>
      <c r="DW10" s="662"/>
      <c r="DX10" s="662"/>
      <c r="DY10" s="662"/>
      <c r="DZ10" s="662"/>
      <c r="EA10" s="662"/>
      <c r="EB10" s="662"/>
      <c r="EC10" s="671"/>
    </row>
    <row r="11" spans="2:143" ht="11.25" customHeight="1">
      <c r="B11" s="658" t="s">
        <v>230</v>
      </c>
      <c r="C11" s="659"/>
      <c r="D11" s="659"/>
      <c r="E11" s="659"/>
      <c r="F11" s="659"/>
      <c r="G11" s="659"/>
      <c r="H11" s="659"/>
      <c r="I11" s="659"/>
      <c r="J11" s="659"/>
      <c r="K11" s="659"/>
      <c r="L11" s="659"/>
      <c r="M11" s="659"/>
      <c r="N11" s="659"/>
      <c r="O11" s="659"/>
      <c r="P11" s="659"/>
      <c r="Q11" s="660"/>
      <c r="R11" s="661">
        <v>16017</v>
      </c>
      <c r="S11" s="662"/>
      <c r="T11" s="662"/>
      <c r="U11" s="662"/>
      <c r="V11" s="662"/>
      <c r="W11" s="662"/>
      <c r="X11" s="662"/>
      <c r="Y11" s="663"/>
      <c r="Z11" s="664">
        <v>0.1</v>
      </c>
      <c r="AA11" s="664"/>
      <c r="AB11" s="664"/>
      <c r="AC11" s="664"/>
      <c r="AD11" s="665">
        <v>16017</v>
      </c>
      <c r="AE11" s="665"/>
      <c r="AF11" s="665"/>
      <c r="AG11" s="665"/>
      <c r="AH11" s="665"/>
      <c r="AI11" s="665"/>
      <c r="AJ11" s="665"/>
      <c r="AK11" s="665"/>
      <c r="AL11" s="666">
        <v>0.2</v>
      </c>
      <c r="AM11" s="667"/>
      <c r="AN11" s="667"/>
      <c r="AO11" s="668"/>
      <c r="AP11" s="658" t="s">
        <v>231</v>
      </c>
      <c r="AQ11" s="659"/>
      <c r="AR11" s="659"/>
      <c r="AS11" s="659"/>
      <c r="AT11" s="659"/>
      <c r="AU11" s="659"/>
      <c r="AV11" s="659"/>
      <c r="AW11" s="659"/>
      <c r="AX11" s="659"/>
      <c r="AY11" s="659"/>
      <c r="AZ11" s="659"/>
      <c r="BA11" s="659"/>
      <c r="BB11" s="659"/>
      <c r="BC11" s="659"/>
      <c r="BD11" s="659"/>
      <c r="BE11" s="659"/>
      <c r="BF11" s="660"/>
      <c r="BG11" s="661">
        <v>273097</v>
      </c>
      <c r="BH11" s="662"/>
      <c r="BI11" s="662"/>
      <c r="BJ11" s="662"/>
      <c r="BK11" s="662"/>
      <c r="BL11" s="662"/>
      <c r="BM11" s="662"/>
      <c r="BN11" s="663"/>
      <c r="BO11" s="664">
        <v>2.8</v>
      </c>
      <c r="BP11" s="664"/>
      <c r="BQ11" s="664"/>
      <c r="BR11" s="664"/>
      <c r="BS11" s="670" t="s">
        <v>112</v>
      </c>
      <c r="BT11" s="662"/>
      <c r="BU11" s="662"/>
      <c r="BV11" s="662"/>
      <c r="BW11" s="662"/>
      <c r="BX11" s="662"/>
      <c r="BY11" s="662"/>
      <c r="BZ11" s="662"/>
      <c r="CA11" s="662"/>
      <c r="CB11" s="671"/>
      <c r="CD11" s="675" t="s">
        <v>232</v>
      </c>
      <c r="CE11" s="676"/>
      <c r="CF11" s="676"/>
      <c r="CG11" s="676"/>
      <c r="CH11" s="676"/>
      <c r="CI11" s="676"/>
      <c r="CJ11" s="676"/>
      <c r="CK11" s="676"/>
      <c r="CL11" s="676"/>
      <c r="CM11" s="676"/>
      <c r="CN11" s="676"/>
      <c r="CO11" s="676"/>
      <c r="CP11" s="676"/>
      <c r="CQ11" s="677"/>
      <c r="CR11" s="661">
        <v>297324</v>
      </c>
      <c r="CS11" s="662"/>
      <c r="CT11" s="662"/>
      <c r="CU11" s="662"/>
      <c r="CV11" s="662"/>
      <c r="CW11" s="662"/>
      <c r="CX11" s="662"/>
      <c r="CY11" s="663"/>
      <c r="CZ11" s="664">
        <v>1.7</v>
      </c>
      <c r="DA11" s="664"/>
      <c r="DB11" s="664"/>
      <c r="DC11" s="664"/>
      <c r="DD11" s="670">
        <v>220602</v>
      </c>
      <c r="DE11" s="662"/>
      <c r="DF11" s="662"/>
      <c r="DG11" s="662"/>
      <c r="DH11" s="662"/>
      <c r="DI11" s="662"/>
      <c r="DJ11" s="662"/>
      <c r="DK11" s="662"/>
      <c r="DL11" s="662"/>
      <c r="DM11" s="662"/>
      <c r="DN11" s="662"/>
      <c r="DO11" s="662"/>
      <c r="DP11" s="663"/>
      <c r="DQ11" s="670">
        <v>147478</v>
      </c>
      <c r="DR11" s="662"/>
      <c r="DS11" s="662"/>
      <c r="DT11" s="662"/>
      <c r="DU11" s="662"/>
      <c r="DV11" s="662"/>
      <c r="DW11" s="662"/>
      <c r="DX11" s="662"/>
      <c r="DY11" s="662"/>
      <c r="DZ11" s="662"/>
      <c r="EA11" s="662"/>
      <c r="EB11" s="662"/>
      <c r="EC11" s="671"/>
    </row>
    <row r="12" spans="2:143" ht="11.25" customHeight="1">
      <c r="B12" s="658" t="s">
        <v>233</v>
      </c>
      <c r="C12" s="659"/>
      <c r="D12" s="659"/>
      <c r="E12" s="659"/>
      <c r="F12" s="659"/>
      <c r="G12" s="659"/>
      <c r="H12" s="659"/>
      <c r="I12" s="659"/>
      <c r="J12" s="659"/>
      <c r="K12" s="659"/>
      <c r="L12" s="659"/>
      <c r="M12" s="659"/>
      <c r="N12" s="659"/>
      <c r="O12" s="659"/>
      <c r="P12" s="659"/>
      <c r="Q12" s="660"/>
      <c r="R12" s="661" t="s">
        <v>112</v>
      </c>
      <c r="S12" s="662"/>
      <c r="T12" s="662"/>
      <c r="U12" s="662"/>
      <c r="V12" s="662"/>
      <c r="W12" s="662"/>
      <c r="X12" s="662"/>
      <c r="Y12" s="663"/>
      <c r="Z12" s="664" t="s">
        <v>112</v>
      </c>
      <c r="AA12" s="664"/>
      <c r="AB12" s="664"/>
      <c r="AC12" s="664"/>
      <c r="AD12" s="665" t="s">
        <v>112</v>
      </c>
      <c r="AE12" s="665"/>
      <c r="AF12" s="665"/>
      <c r="AG12" s="665"/>
      <c r="AH12" s="665"/>
      <c r="AI12" s="665"/>
      <c r="AJ12" s="665"/>
      <c r="AK12" s="665"/>
      <c r="AL12" s="666" t="s">
        <v>112</v>
      </c>
      <c r="AM12" s="667"/>
      <c r="AN12" s="667"/>
      <c r="AO12" s="668"/>
      <c r="AP12" s="658" t="s">
        <v>234</v>
      </c>
      <c r="AQ12" s="659"/>
      <c r="AR12" s="659"/>
      <c r="AS12" s="659"/>
      <c r="AT12" s="659"/>
      <c r="AU12" s="659"/>
      <c r="AV12" s="659"/>
      <c r="AW12" s="659"/>
      <c r="AX12" s="659"/>
      <c r="AY12" s="659"/>
      <c r="AZ12" s="659"/>
      <c r="BA12" s="659"/>
      <c r="BB12" s="659"/>
      <c r="BC12" s="659"/>
      <c r="BD12" s="659"/>
      <c r="BE12" s="659"/>
      <c r="BF12" s="660"/>
      <c r="BG12" s="661">
        <v>4758130</v>
      </c>
      <c r="BH12" s="662"/>
      <c r="BI12" s="662"/>
      <c r="BJ12" s="662"/>
      <c r="BK12" s="662"/>
      <c r="BL12" s="662"/>
      <c r="BM12" s="662"/>
      <c r="BN12" s="663"/>
      <c r="BO12" s="664">
        <v>48.8</v>
      </c>
      <c r="BP12" s="664"/>
      <c r="BQ12" s="664"/>
      <c r="BR12" s="664"/>
      <c r="BS12" s="670" t="s">
        <v>112</v>
      </c>
      <c r="BT12" s="662"/>
      <c r="BU12" s="662"/>
      <c r="BV12" s="662"/>
      <c r="BW12" s="662"/>
      <c r="BX12" s="662"/>
      <c r="BY12" s="662"/>
      <c r="BZ12" s="662"/>
      <c r="CA12" s="662"/>
      <c r="CB12" s="671"/>
      <c r="CD12" s="675" t="s">
        <v>235</v>
      </c>
      <c r="CE12" s="676"/>
      <c r="CF12" s="676"/>
      <c r="CG12" s="676"/>
      <c r="CH12" s="676"/>
      <c r="CI12" s="676"/>
      <c r="CJ12" s="676"/>
      <c r="CK12" s="676"/>
      <c r="CL12" s="676"/>
      <c r="CM12" s="676"/>
      <c r="CN12" s="676"/>
      <c r="CO12" s="676"/>
      <c r="CP12" s="676"/>
      <c r="CQ12" s="677"/>
      <c r="CR12" s="661">
        <v>873795</v>
      </c>
      <c r="CS12" s="662"/>
      <c r="CT12" s="662"/>
      <c r="CU12" s="662"/>
      <c r="CV12" s="662"/>
      <c r="CW12" s="662"/>
      <c r="CX12" s="662"/>
      <c r="CY12" s="663"/>
      <c r="CZ12" s="664">
        <v>5</v>
      </c>
      <c r="DA12" s="664"/>
      <c r="DB12" s="664"/>
      <c r="DC12" s="664"/>
      <c r="DD12" s="670">
        <v>258907</v>
      </c>
      <c r="DE12" s="662"/>
      <c r="DF12" s="662"/>
      <c r="DG12" s="662"/>
      <c r="DH12" s="662"/>
      <c r="DI12" s="662"/>
      <c r="DJ12" s="662"/>
      <c r="DK12" s="662"/>
      <c r="DL12" s="662"/>
      <c r="DM12" s="662"/>
      <c r="DN12" s="662"/>
      <c r="DO12" s="662"/>
      <c r="DP12" s="663"/>
      <c r="DQ12" s="670">
        <v>523852</v>
      </c>
      <c r="DR12" s="662"/>
      <c r="DS12" s="662"/>
      <c r="DT12" s="662"/>
      <c r="DU12" s="662"/>
      <c r="DV12" s="662"/>
      <c r="DW12" s="662"/>
      <c r="DX12" s="662"/>
      <c r="DY12" s="662"/>
      <c r="DZ12" s="662"/>
      <c r="EA12" s="662"/>
      <c r="EB12" s="662"/>
      <c r="EC12" s="671"/>
    </row>
    <row r="13" spans="2:143" ht="11.25" customHeight="1">
      <c r="B13" s="658" t="s">
        <v>236</v>
      </c>
      <c r="C13" s="659"/>
      <c r="D13" s="659"/>
      <c r="E13" s="659"/>
      <c r="F13" s="659"/>
      <c r="G13" s="659"/>
      <c r="H13" s="659"/>
      <c r="I13" s="659"/>
      <c r="J13" s="659"/>
      <c r="K13" s="659"/>
      <c r="L13" s="659"/>
      <c r="M13" s="659"/>
      <c r="N13" s="659"/>
      <c r="O13" s="659"/>
      <c r="P13" s="659"/>
      <c r="Q13" s="660"/>
      <c r="R13" s="661">
        <v>26015</v>
      </c>
      <c r="S13" s="662"/>
      <c r="T13" s="662"/>
      <c r="U13" s="662"/>
      <c r="V13" s="662"/>
      <c r="W13" s="662"/>
      <c r="X13" s="662"/>
      <c r="Y13" s="663"/>
      <c r="Z13" s="664">
        <v>0.1</v>
      </c>
      <c r="AA13" s="664"/>
      <c r="AB13" s="664"/>
      <c r="AC13" s="664"/>
      <c r="AD13" s="665">
        <v>26015</v>
      </c>
      <c r="AE13" s="665"/>
      <c r="AF13" s="665"/>
      <c r="AG13" s="665"/>
      <c r="AH13" s="665"/>
      <c r="AI13" s="665"/>
      <c r="AJ13" s="665"/>
      <c r="AK13" s="665"/>
      <c r="AL13" s="666">
        <v>0.3</v>
      </c>
      <c r="AM13" s="667"/>
      <c r="AN13" s="667"/>
      <c r="AO13" s="668"/>
      <c r="AP13" s="658" t="s">
        <v>237</v>
      </c>
      <c r="AQ13" s="659"/>
      <c r="AR13" s="659"/>
      <c r="AS13" s="659"/>
      <c r="AT13" s="659"/>
      <c r="AU13" s="659"/>
      <c r="AV13" s="659"/>
      <c r="AW13" s="659"/>
      <c r="AX13" s="659"/>
      <c r="AY13" s="659"/>
      <c r="AZ13" s="659"/>
      <c r="BA13" s="659"/>
      <c r="BB13" s="659"/>
      <c r="BC13" s="659"/>
      <c r="BD13" s="659"/>
      <c r="BE13" s="659"/>
      <c r="BF13" s="660"/>
      <c r="BG13" s="661">
        <v>4747695</v>
      </c>
      <c r="BH13" s="662"/>
      <c r="BI13" s="662"/>
      <c r="BJ13" s="662"/>
      <c r="BK13" s="662"/>
      <c r="BL13" s="662"/>
      <c r="BM13" s="662"/>
      <c r="BN13" s="663"/>
      <c r="BO13" s="664">
        <v>48.7</v>
      </c>
      <c r="BP13" s="664"/>
      <c r="BQ13" s="664"/>
      <c r="BR13" s="664"/>
      <c r="BS13" s="670" t="s">
        <v>112</v>
      </c>
      <c r="BT13" s="662"/>
      <c r="BU13" s="662"/>
      <c r="BV13" s="662"/>
      <c r="BW13" s="662"/>
      <c r="BX13" s="662"/>
      <c r="BY13" s="662"/>
      <c r="BZ13" s="662"/>
      <c r="CA13" s="662"/>
      <c r="CB13" s="671"/>
      <c r="CD13" s="675" t="s">
        <v>238</v>
      </c>
      <c r="CE13" s="676"/>
      <c r="CF13" s="676"/>
      <c r="CG13" s="676"/>
      <c r="CH13" s="676"/>
      <c r="CI13" s="676"/>
      <c r="CJ13" s="676"/>
      <c r="CK13" s="676"/>
      <c r="CL13" s="676"/>
      <c r="CM13" s="676"/>
      <c r="CN13" s="676"/>
      <c r="CO13" s="676"/>
      <c r="CP13" s="676"/>
      <c r="CQ13" s="677"/>
      <c r="CR13" s="661">
        <v>2102199</v>
      </c>
      <c r="CS13" s="662"/>
      <c r="CT13" s="662"/>
      <c r="CU13" s="662"/>
      <c r="CV13" s="662"/>
      <c r="CW13" s="662"/>
      <c r="CX13" s="662"/>
      <c r="CY13" s="663"/>
      <c r="CZ13" s="664">
        <v>11.9</v>
      </c>
      <c r="DA13" s="664"/>
      <c r="DB13" s="664"/>
      <c r="DC13" s="664"/>
      <c r="DD13" s="670">
        <v>717849</v>
      </c>
      <c r="DE13" s="662"/>
      <c r="DF13" s="662"/>
      <c r="DG13" s="662"/>
      <c r="DH13" s="662"/>
      <c r="DI13" s="662"/>
      <c r="DJ13" s="662"/>
      <c r="DK13" s="662"/>
      <c r="DL13" s="662"/>
      <c r="DM13" s="662"/>
      <c r="DN13" s="662"/>
      <c r="DO13" s="662"/>
      <c r="DP13" s="663"/>
      <c r="DQ13" s="670">
        <v>1667280</v>
      </c>
      <c r="DR13" s="662"/>
      <c r="DS13" s="662"/>
      <c r="DT13" s="662"/>
      <c r="DU13" s="662"/>
      <c r="DV13" s="662"/>
      <c r="DW13" s="662"/>
      <c r="DX13" s="662"/>
      <c r="DY13" s="662"/>
      <c r="DZ13" s="662"/>
      <c r="EA13" s="662"/>
      <c r="EB13" s="662"/>
      <c r="EC13" s="671"/>
    </row>
    <row r="14" spans="2:143" ht="11.25" customHeight="1">
      <c r="B14" s="658" t="s">
        <v>239</v>
      </c>
      <c r="C14" s="659"/>
      <c r="D14" s="659"/>
      <c r="E14" s="659"/>
      <c r="F14" s="659"/>
      <c r="G14" s="659"/>
      <c r="H14" s="659"/>
      <c r="I14" s="659"/>
      <c r="J14" s="659"/>
      <c r="K14" s="659"/>
      <c r="L14" s="659"/>
      <c r="M14" s="659"/>
      <c r="N14" s="659"/>
      <c r="O14" s="659"/>
      <c r="P14" s="659"/>
      <c r="Q14" s="660"/>
      <c r="R14" s="661" t="s">
        <v>112</v>
      </c>
      <c r="S14" s="662"/>
      <c r="T14" s="662"/>
      <c r="U14" s="662"/>
      <c r="V14" s="662"/>
      <c r="W14" s="662"/>
      <c r="X14" s="662"/>
      <c r="Y14" s="663"/>
      <c r="Z14" s="664" t="s">
        <v>112</v>
      </c>
      <c r="AA14" s="664"/>
      <c r="AB14" s="664"/>
      <c r="AC14" s="664"/>
      <c r="AD14" s="665" t="s">
        <v>112</v>
      </c>
      <c r="AE14" s="665"/>
      <c r="AF14" s="665"/>
      <c r="AG14" s="665"/>
      <c r="AH14" s="665"/>
      <c r="AI14" s="665"/>
      <c r="AJ14" s="665"/>
      <c r="AK14" s="665"/>
      <c r="AL14" s="666" t="s">
        <v>112</v>
      </c>
      <c r="AM14" s="667"/>
      <c r="AN14" s="667"/>
      <c r="AO14" s="668"/>
      <c r="AP14" s="658" t="s">
        <v>240</v>
      </c>
      <c r="AQ14" s="659"/>
      <c r="AR14" s="659"/>
      <c r="AS14" s="659"/>
      <c r="AT14" s="659"/>
      <c r="AU14" s="659"/>
      <c r="AV14" s="659"/>
      <c r="AW14" s="659"/>
      <c r="AX14" s="659"/>
      <c r="AY14" s="659"/>
      <c r="AZ14" s="659"/>
      <c r="BA14" s="659"/>
      <c r="BB14" s="659"/>
      <c r="BC14" s="659"/>
      <c r="BD14" s="659"/>
      <c r="BE14" s="659"/>
      <c r="BF14" s="660"/>
      <c r="BG14" s="661">
        <v>68815</v>
      </c>
      <c r="BH14" s="662"/>
      <c r="BI14" s="662"/>
      <c r="BJ14" s="662"/>
      <c r="BK14" s="662"/>
      <c r="BL14" s="662"/>
      <c r="BM14" s="662"/>
      <c r="BN14" s="663"/>
      <c r="BO14" s="664">
        <v>0.7</v>
      </c>
      <c r="BP14" s="664"/>
      <c r="BQ14" s="664"/>
      <c r="BR14" s="664"/>
      <c r="BS14" s="670" t="s">
        <v>112</v>
      </c>
      <c r="BT14" s="662"/>
      <c r="BU14" s="662"/>
      <c r="BV14" s="662"/>
      <c r="BW14" s="662"/>
      <c r="BX14" s="662"/>
      <c r="BY14" s="662"/>
      <c r="BZ14" s="662"/>
      <c r="CA14" s="662"/>
      <c r="CB14" s="671"/>
      <c r="CD14" s="675" t="s">
        <v>241</v>
      </c>
      <c r="CE14" s="676"/>
      <c r="CF14" s="676"/>
      <c r="CG14" s="676"/>
      <c r="CH14" s="676"/>
      <c r="CI14" s="676"/>
      <c r="CJ14" s="676"/>
      <c r="CK14" s="676"/>
      <c r="CL14" s="676"/>
      <c r="CM14" s="676"/>
      <c r="CN14" s="676"/>
      <c r="CO14" s="676"/>
      <c r="CP14" s="676"/>
      <c r="CQ14" s="677"/>
      <c r="CR14" s="661">
        <v>836707</v>
      </c>
      <c r="CS14" s="662"/>
      <c r="CT14" s="662"/>
      <c r="CU14" s="662"/>
      <c r="CV14" s="662"/>
      <c r="CW14" s="662"/>
      <c r="CX14" s="662"/>
      <c r="CY14" s="663"/>
      <c r="CZ14" s="664">
        <v>4.7</v>
      </c>
      <c r="DA14" s="664"/>
      <c r="DB14" s="664"/>
      <c r="DC14" s="664"/>
      <c r="DD14" s="670">
        <v>62852</v>
      </c>
      <c r="DE14" s="662"/>
      <c r="DF14" s="662"/>
      <c r="DG14" s="662"/>
      <c r="DH14" s="662"/>
      <c r="DI14" s="662"/>
      <c r="DJ14" s="662"/>
      <c r="DK14" s="662"/>
      <c r="DL14" s="662"/>
      <c r="DM14" s="662"/>
      <c r="DN14" s="662"/>
      <c r="DO14" s="662"/>
      <c r="DP14" s="663"/>
      <c r="DQ14" s="670">
        <v>793110</v>
      </c>
      <c r="DR14" s="662"/>
      <c r="DS14" s="662"/>
      <c r="DT14" s="662"/>
      <c r="DU14" s="662"/>
      <c r="DV14" s="662"/>
      <c r="DW14" s="662"/>
      <c r="DX14" s="662"/>
      <c r="DY14" s="662"/>
      <c r="DZ14" s="662"/>
      <c r="EA14" s="662"/>
      <c r="EB14" s="662"/>
      <c r="EC14" s="671"/>
    </row>
    <row r="15" spans="2:143" ht="11.25" customHeight="1">
      <c r="B15" s="658" t="s">
        <v>242</v>
      </c>
      <c r="C15" s="659"/>
      <c r="D15" s="659"/>
      <c r="E15" s="659"/>
      <c r="F15" s="659"/>
      <c r="G15" s="659"/>
      <c r="H15" s="659"/>
      <c r="I15" s="659"/>
      <c r="J15" s="659"/>
      <c r="K15" s="659"/>
      <c r="L15" s="659"/>
      <c r="M15" s="659"/>
      <c r="N15" s="659"/>
      <c r="O15" s="659"/>
      <c r="P15" s="659"/>
      <c r="Q15" s="660"/>
      <c r="R15" s="661">
        <v>8273</v>
      </c>
      <c r="S15" s="662"/>
      <c r="T15" s="662"/>
      <c r="U15" s="662"/>
      <c r="V15" s="662"/>
      <c r="W15" s="662"/>
      <c r="X15" s="662"/>
      <c r="Y15" s="663"/>
      <c r="Z15" s="664">
        <v>0</v>
      </c>
      <c r="AA15" s="664"/>
      <c r="AB15" s="664"/>
      <c r="AC15" s="664"/>
      <c r="AD15" s="665">
        <v>8273</v>
      </c>
      <c r="AE15" s="665"/>
      <c r="AF15" s="665"/>
      <c r="AG15" s="665"/>
      <c r="AH15" s="665"/>
      <c r="AI15" s="665"/>
      <c r="AJ15" s="665"/>
      <c r="AK15" s="665"/>
      <c r="AL15" s="666">
        <v>0.1</v>
      </c>
      <c r="AM15" s="667"/>
      <c r="AN15" s="667"/>
      <c r="AO15" s="668"/>
      <c r="AP15" s="658" t="s">
        <v>243</v>
      </c>
      <c r="AQ15" s="659"/>
      <c r="AR15" s="659"/>
      <c r="AS15" s="659"/>
      <c r="AT15" s="659"/>
      <c r="AU15" s="659"/>
      <c r="AV15" s="659"/>
      <c r="AW15" s="659"/>
      <c r="AX15" s="659"/>
      <c r="AY15" s="659"/>
      <c r="AZ15" s="659"/>
      <c r="BA15" s="659"/>
      <c r="BB15" s="659"/>
      <c r="BC15" s="659"/>
      <c r="BD15" s="659"/>
      <c r="BE15" s="659"/>
      <c r="BF15" s="660"/>
      <c r="BG15" s="661">
        <v>471549</v>
      </c>
      <c r="BH15" s="662"/>
      <c r="BI15" s="662"/>
      <c r="BJ15" s="662"/>
      <c r="BK15" s="662"/>
      <c r="BL15" s="662"/>
      <c r="BM15" s="662"/>
      <c r="BN15" s="663"/>
      <c r="BO15" s="664">
        <v>4.8</v>
      </c>
      <c r="BP15" s="664"/>
      <c r="BQ15" s="664"/>
      <c r="BR15" s="664"/>
      <c r="BS15" s="670" t="s">
        <v>112</v>
      </c>
      <c r="BT15" s="662"/>
      <c r="BU15" s="662"/>
      <c r="BV15" s="662"/>
      <c r="BW15" s="662"/>
      <c r="BX15" s="662"/>
      <c r="BY15" s="662"/>
      <c r="BZ15" s="662"/>
      <c r="CA15" s="662"/>
      <c r="CB15" s="671"/>
      <c r="CD15" s="675" t="s">
        <v>244</v>
      </c>
      <c r="CE15" s="676"/>
      <c r="CF15" s="676"/>
      <c r="CG15" s="676"/>
      <c r="CH15" s="676"/>
      <c r="CI15" s="676"/>
      <c r="CJ15" s="676"/>
      <c r="CK15" s="676"/>
      <c r="CL15" s="676"/>
      <c r="CM15" s="676"/>
      <c r="CN15" s="676"/>
      <c r="CO15" s="676"/>
      <c r="CP15" s="676"/>
      <c r="CQ15" s="677"/>
      <c r="CR15" s="661">
        <v>1466142</v>
      </c>
      <c r="CS15" s="662"/>
      <c r="CT15" s="662"/>
      <c r="CU15" s="662"/>
      <c r="CV15" s="662"/>
      <c r="CW15" s="662"/>
      <c r="CX15" s="662"/>
      <c r="CY15" s="663"/>
      <c r="CZ15" s="664">
        <v>8.3000000000000007</v>
      </c>
      <c r="DA15" s="664"/>
      <c r="DB15" s="664"/>
      <c r="DC15" s="664"/>
      <c r="DD15" s="670">
        <v>29240</v>
      </c>
      <c r="DE15" s="662"/>
      <c r="DF15" s="662"/>
      <c r="DG15" s="662"/>
      <c r="DH15" s="662"/>
      <c r="DI15" s="662"/>
      <c r="DJ15" s="662"/>
      <c r="DK15" s="662"/>
      <c r="DL15" s="662"/>
      <c r="DM15" s="662"/>
      <c r="DN15" s="662"/>
      <c r="DO15" s="662"/>
      <c r="DP15" s="663"/>
      <c r="DQ15" s="670">
        <v>1363951</v>
      </c>
      <c r="DR15" s="662"/>
      <c r="DS15" s="662"/>
      <c r="DT15" s="662"/>
      <c r="DU15" s="662"/>
      <c r="DV15" s="662"/>
      <c r="DW15" s="662"/>
      <c r="DX15" s="662"/>
      <c r="DY15" s="662"/>
      <c r="DZ15" s="662"/>
      <c r="EA15" s="662"/>
      <c r="EB15" s="662"/>
      <c r="EC15" s="671"/>
    </row>
    <row r="16" spans="2:143" ht="11.25" customHeight="1">
      <c r="B16" s="658" t="s">
        <v>245</v>
      </c>
      <c r="C16" s="659"/>
      <c r="D16" s="659"/>
      <c r="E16" s="659"/>
      <c r="F16" s="659"/>
      <c r="G16" s="659"/>
      <c r="H16" s="659"/>
      <c r="I16" s="659"/>
      <c r="J16" s="659"/>
      <c r="K16" s="659"/>
      <c r="L16" s="659"/>
      <c r="M16" s="659"/>
      <c r="N16" s="659"/>
      <c r="O16" s="659"/>
      <c r="P16" s="659"/>
      <c r="Q16" s="660"/>
      <c r="R16" s="661">
        <v>983207</v>
      </c>
      <c r="S16" s="662"/>
      <c r="T16" s="662"/>
      <c r="U16" s="662"/>
      <c r="V16" s="662"/>
      <c r="W16" s="662"/>
      <c r="X16" s="662"/>
      <c r="Y16" s="663"/>
      <c r="Z16" s="664">
        <v>5.3</v>
      </c>
      <c r="AA16" s="664"/>
      <c r="AB16" s="664"/>
      <c r="AC16" s="664"/>
      <c r="AD16" s="665">
        <v>563502</v>
      </c>
      <c r="AE16" s="665"/>
      <c r="AF16" s="665"/>
      <c r="AG16" s="665"/>
      <c r="AH16" s="665"/>
      <c r="AI16" s="665"/>
      <c r="AJ16" s="665"/>
      <c r="AK16" s="665"/>
      <c r="AL16" s="666">
        <v>5.7</v>
      </c>
      <c r="AM16" s="667"/>
      <c r="AN16" s="667"/>
      <c r="AO16" s="668"/>
      <c r="AP16" s="658" t="s">
        <v>246</v>
      </c>
      <c r="AQ16" s="659"/>
      <c r="AR16" s="659"/>
      <c r="AS16" s="659"/>
      <c r="AT16" s="659"/>
      <c r="AU16" s="659"/>
      <c r="AV16" s="659"/>
      <c r="AW16" s="659"/>
      <c r="AX16" s="659"/>
      <c r="AY16" s="659"/>
      <c r="AZ16" s="659"/>
      <c r="BA16" s="659"/>
      <c r="BB16" s="659"/>
      <c r="BC16" s="659"/>
      <c r="BD16" s="659"/>
      <c r="BE16" s="659"/>
      <c r="BF16" s="660"/>
      <c r="BG16" s="661" t="s">
        <v>112</v>
      </c>
      <c r="BH16" s="662"/>
      <c r="BI16" s="662"/>
      <c r="BJ16" s="662"/>
      <c r="BK16" s="662"/>
      <c r="BL16" s="662"/>
      <c r="BM16" s="662"/>
      <c r="BN16" s="663"/>
      <c r="BO16" s="664" t="s">
        <v>112</v>
      </c>
      <c r="BP16" s="664"/>
      <c r="BQ16" s="664"/>
      <c r="BR16" s="664"/>
      <c r="BS16" s="670" t="s">
        <v>112</v>
      </c>
      <c r="BT16" s="662"/>
      <c r="BU16" s="662"/>
      <c r="BV16" s="662"/>
      <c r="BW16" s="662"/>
      <c r="BX16" s="662"/>
      <c r="BY16" s="662"/>
      <c r="BZ16" s="662"/>
      <c r="CA16" s="662"/>
      <c r="CB16" s="671"/>
      <c r="CD16" s="675" t="s">
        <v>247</v>
      </c>
      <c r="CE16" s="676"/>
      <c r="CF16" s="676"/>
      <c r="CG16" s="676"/>
      <c r="CH16" s="676"/>
      <c r="CI16" s="676"/>
      <c r="CJ16" s="676"/>
      <c r="CK16" s="676"/>
      <c r="CL16" s="676"/>
      <c r="CM16" s="676"/>
      <c r="CN16" s="676"/>
      <c r="CO16" s="676"/>
      <c r="CP16" s="676"/>
      <c r="CQ16" s="677"/>
      <c r="CR16" s="661" t="s">
        <v>112</v>
      </c>
      <c r="CS16" s="662"/>
      <c r="CT16" s="662"/>
      <c r="CU16" s="662"/>
      <c r="CV16" s="662"/>
      <c r="CW16" s="662"/>
      <c r="CX16" s="662"/>
      <c r="CY16" s="663"/>
      <c r="CZ16" s="664" t="s">
        <v>112</v>
      </c>
      <c r="DA16" s="664"/>
      <c r="DB16" s="664"/>
      <c r="DC16" s="664"/>
      <c r="DD16" s="670" t="s">
        <v>112</v>
      </c>
      <c r="DE16" s="662"/>
      <c r="DF16" s="662"/>
      <c r="DG16" s="662"/>
      <c r="DH16" s="662"/>
      <c r="DI16" s="662"/>
      <c r="DJ16" s="662"/>
      <c r="DK16" s="662"/>
      <c r="DL16" s="662"/>
      <c r="DM16" s="662"/>
      <c r="DN16" s="662"/>
      <c r="DO16" s="662"/>
      <c r="DP16" s="663"/>
      <c r="DQ16" s="670" t="s">
        <v>112</v>
      </c>
      <c r="DR16" s="662"/>
      <c r="DS16" s="662"/>
      <c r="DT16" s="662"/>
      <c r="DU16" s="662"/>
      <c r="DV16" s="662"/>
      <c r="DW16" s="662"/>
      <c r="DX16" s="662"/>
      <c r="DY16" s="662"/>
      <c r="DZ16" s="662"/>
      <c r="EA16" s="662"/>
      <c r="EB16" s="662"/>
      <c r="EC16" s="671"/>
    </row>
    <row r="17" spans="2:133" ht="11.25" customHeight="1">
      <c r="B17" s="658" t="s">
        <v>248</v>
      </c>
      <c r="C17" s="659"/>
      <c r="D17" s="659"/>
      <c r="E17" s="659"/>
      <c r="F17" s="659"/>
      <c r="G17" s="659"/>
      <c r="H17" s="659"/>
      <c r="I17" s="659"/>
      <c r="J17" s="659"/>
      <c r="K17" s="659"/>
      <c r="L17" s="659"/>
      <c r="M17" s="659"/>
      <c r="N17" s="659"/>
      <c r="O17" s="659"/>
      <c r="P17" s="659"/>
      <c r="Q17" s="660"/>
      <c r="R17" s="661">
        <v>563502</v>
      </c>
      <c r="S17" s="662"/>
      <c r="T17" s="662"/>
      <c r="U17" s="662"/>
      <c r="V17" s="662"/>
      <c r="W17" s="662"/>
      <c r="X17" s="662"/>
      <c r="Y17" s="663"/>
      <c r="Z17" s="664">
        <v>3</v>
      </c>
      <c r="AA17" s="664"/>
      <c r="AB17" s="664"/>
      <c r="AC17" s="664"/>
      <c r="AD17" s="665">
        <v>563502</v>
      </c>
      <c r="AE17" s="665"/>
      <c r="AF17" s="665"/>
      <c r="AG17" s="665"/>
      <c r="AH17" s="665"/>
      <c r="AI17" s="665"/>
      <c r="AJ17" s="665"/>
      <c r="AK17" s="665"/>
      <c r="AL17" s="666">
        <v>5.7</v>
      </c>
      <c r="AM17" s="667"/>
      <c r="AN17" s="667"/>
      <c r="AO17" s="668"/>
      <c r="AP17" s="658" t="s">
        <v>249</v>
      </c>
      <c r="AQ17" s="659"/>
      <c r="AR17" s="659"/>
      <c r="AS17" s="659"/>
      <c r="AT17" s="659"/>
      <c r="AU17" s="659"/>
      <c r="AV17" s="659"/>
      <c r="AW17" s="659"/>
      <c r="AX17" s="659"/>
      <c r="AY17" s="659"/>
      <c r="AZ17" s="659"/>
      <c r="BA17" s="659"/>
      <c r="BB17" s="659"/>
      <c r="BC17" s="659"/>
      <c r="BD17" s="659"/>
      <c r="BE17" s="659"/>
      <c r="BF17" s="660"/>
      <c r="BG17" s="661">
        <v>504</v>
      </c>
      <c r="BH17" s="662"/>
      <c r="BI17" s="662"/>
      <c r="BJ17" s="662"/>
      <c r="BK17" s="662"/>
      <c r="BL17" s="662"/>
      <c r="BM17" s="662"/>
      <c r="BN17" s="663"/>
      <c r="BO17" s="664">
        <v>0</v>
      </c>
      <c r="BP17" s="664"/>
      <c r="BQ17" s="664"/>
      <c r="BR17" s="664"/>
      <c r="BS17" s="670" t="s">
        <v>112</v>
      </c>
      <c r="BT17" s="662"/>
      <c r="BU17" s="662"/>
      <c r="BV17" s="662"/>
      <c r="BW17" s="662"/>
      <c r="BX17" s="662"/>
      <c r="BY17" s="662"/>
      <c r="BZ17" s="662"/>
      <c r="CA17" s="662"/>
      <c r="CB17" s="671"/>
      <c r="CD17" s="675" t="s">
        <v>250</v>
      </c>
      <c r="CE17" s="676"/>
      <c r="CF17" s="676"/>
      <c r="CG17" s="676"/>
      <c r="CH17" s="676"/>
      <c r="CI17" s="676"/>
      <c r="CJ17" s="676"/>
      <c r="CK17" s="676"/>
      <c r="CL17" s="676"/>
      <c r="CM17" s="676"/>
      <c r="CN17" s="676"/>
      <c r="CO17" s="676"/>
      <c r="CP17" s="676"/>
      <c r="CQ17" s="677"/>
      <c r="CR17" s="661">
        <v>1669068</v>
      </c>
      <c r="CS17" s="662"/>
      <c r="CT17" s="662"/>
      <c r="CU17" s="662"/>
      <c r="CV17" s="662"/>
      <c r="CW17" s="662"/>
      <c r="CX17" s="662"/>
      <c r="CY17" s="663"/>
      <c r="CZ17" s="664">
        <v>9.5</v>
      </c>
      <c r="DA17" s="664"/>
      <c r="DB17" s="664"/>
      <c r="DC17" s="664"/>
      <c r="DD17" s="670" t="s">
        <v>112</v>
      </c>
      <c r="DE17" s="662"/>
      <c r="DF17" s="662"/>
      <c r="DG17" s="662"/>
      <c r="DH17" s="662"/>
      <c r="DI17" s="662"/>
      <c r="DJ17" s="662"/>
      <c r="DK17" s="662"/>
      <c r="DL17" s="662"/>
      <c r="DM17" s="662"/>
      <c r="DN17" s="662"/>
      <c r="DO17" s="662"/>
      <c r="DP17" s="663"/>
      <c r="DQ17" s="670">
        <v>1643154</v>
      </c>
      <c r="DR17" s="662"/>
      <c r="DS17" s="662"/>
      <c r="DT17" s="662"/>
      <c r="DU17" s="662"/>
      <c r="DV17" s="662"/>
      <c r="DW17" s="662"/>
      <c r="DX17" s="662"/>
      <c r="DY17" s="662"/>
      <c r="DZ17" s="662"/>
      <c r="EA17" s="662"/>
      <c r="EB17" s="662"/>
      <c r="EC17" s="671"/>
    </row>
    <row r="18" spans="2:133" ht="11.25" customHeight="1">
      <c r="B18" s="658" t="s">
        <v>251</v>
      </c>
      <c r="C18" s="659"/>
      <c r="D18" s="659"/>
      <c r="E18" s="659"/>
      <c r="F18" s="659"/>
      <c r="G18" s="659"/>
      <c r="H18" s="659"/>
      <c r="I18" s="659"/>
      <c r="J18" s="659"/>
      <c r="K18" s="659"/>
      <c r="L18" s="659"/>
      <c r="M18" s="659"/>
      <c r="N18" s="659"/>
      <c r="O18" s="659"/>
      <c r="P18" s="659"/>
      <c r="Q18" s="660"/>
      <c r="R18" s="661">
        <v>419704</v>
      </c>
      <c r="S18" s="662"/>
      <c r="T18" s="662"/>
      <c r="U18" s="662"/>
      <c r="V18" s="662"/>
      <c r="W18" s="662"/>
      <c r="X18" s="662"/>
      <c r="Y18" s="663"/>
      <c r="Z18" s="664">
        <v>2.2999999999999998</v>
      </c>
      <c r="AA18" s="664"/>
      <c r="AB18" s="664"/>
      <c r="AC18" s="664"/>
      <c r="AD18" s="665" t="s">
        <v>112</v>
      </c>
      <c r="AE18" s="665"/>
      <c r="AF18" s="665"/>
      <c r="AG18" s="665"/>
      <c r="AH18" s="665"/>
      <c r="AI18" s="665"/>
      <c r="AJ18" s="665"/>
      <c r="AK18" s="665"/>
      <c r="AL18" s="666" t="s">
        <v>112</v>
      </c>
      <c r="AM18" s="667"/>
      <c r="AN18" s="667"/>
      <c r="AO18" s="668"/>
      <c r="AP18" s="658" t="s">
        <v>252</v>
      </c>
      <c r="AQ18" s="659"/>
      <c r="AR18" s="659"/>
      <c r="AS18" s="659"/>
      <c r="AT18" s="659"/>
      <c r="AU18" s="659"/>
      <c r="AV18" s="659"/>
      <c r="AW18" s="659"/>
      <c r="AX18" s="659"/>
      <c r="AY18" s="659"/>
      <c r="AZ18" s="659"/>
      <c r="BA18" s="659"/>
      <c r="BB18" s="659"/>
      <c r="BC18" s="659"/>
      <c r="BD18" s="659"/>
      <c r="BE18" s="659"/>
      <c r="BF18" s="660"/>
      <c r="BG18" s="661">
        <v>531774</v>
      </c>
      <c r="BH18" s="662"/>
      <c r="BI18" s="662"/>
      <c r="BJ18" s="662"/>
      <c r="BK18" s="662"/>
      <c r="BL18" s="662"/>
      <c r="BM18" s="662"/>
      <c r="BN18" s="663"/>
      <c r="BO18" s="664">
        <v>5.4</v>
      </c>
      <c r="BP18" s="664"/>
      <c r="BQ18" s="664"/>
      <c r="BR18" s="664"/>
      <c r="BS18" s="670" t="s">
        <v>112</v>
      </c>
      <c r="BT18" s="662"/>
      <c r="BU18" s="662"/>
      <c r="BV18" s="662"/>
      <c r="BW18" s="662"/>
      <c r="BX18" s="662"/>
      <c r="BY18" s="662"/>
      <c r="BZ18" s="662"/>
      <c r="CA18" s="662"/>
      <c r="CB18" s="671"/>
      <c r="CD18" s="675" t="s">
        <v>253</v>
      </c>
      <c r="CE18" s="676"/>
      <c r="CF18" s="676"/>
      <c r="CG18" s="676"/>
      <c r="CH18" s="676"/>
      <c r="CI18" s="676"/>
      <c r="CJ18" s="676"/>
      <c r="CK18" s="676"/>
      <c r="CL18" s="676"/>
      <c r="CM18" s="676"/>
      <c r="CN18" s="676"/>
      <c r="CO18" s="676"/>
      <c r="CP18" s="676"/>
      <c r="CQ18" s="677"/>
      <c r="CR18" s="661" t="s">
        <v>112</v>
      </c>
      <c r="CS18" s="662"/>
      <c r="CT18" s="662"/>
      <c r="CU18" s="662"/>
      <c r="CV18" s="662"/>
      <c r="CW18" s="662"/>
      <c r="CX18" s="662"/>
      <c r="CY18" s="663"/>
      <c r="CZ18" s="664" t="s">
        <v>112</v>
      </c>
      <c r="DA18" s="664"/>
      <c r="DB18" s="664"/>
      <c r="DC18" s="664"/>
      <c r="DD18" s="670" t="s">
        <v>112</v>
      </c>
      <c r="DE18" s="662"/>
      <c r="DF18" s="662"/>
      <c r="DG18" s="662"/>
      <c r="DH18" s="662"/>
      <c r="DI18" s="662"/>
      <c r="DJ18" s="662"/>
      <c r="DK18" s="662"/>
      <c r="DL18" s="662"/>
      <c r="DM18" s="662"/>
      <c r="DN18" s="662"/>
      <c r="DO18" s="662"/>
      <c r="DP18" s="663"/>
      <c r="DQ18" s="670" t="s">
        <v>112</v>
      </c>
      <c r="DR18" s="662"/>
      <c r="DS18" s="662"/>
      <c r="DT18" s="662"/>
      <c r="DU18" s="662"/>
      <c r="DV18" s="662"/>
      <c r="DW18" s="662"/>
      <c r="DX18" s="662"/>
      <c r="DY18" s="662"/>
      <c r="DZ18" s="662"/>
      <c r="EA18" s="662"/>
      <c r="EB18" s="662"/>
      <c r="EC18" s="671"/>
    </row>
    <row r="19" spans="2:133" ht="11.25" customHeight="1">
      <c r="B19" s="658" t="s">
        <v>254</v>
      </c>
      <c r="C19" s="659"/>
      <c r="D19" s="659"/>
      <c r="E19" s="659"/>
      <c r="F19" s="659"/>
      <c r="G19" s="659"/>
      <c r="H19" s="659"/>
      <c r="I19" s="659"/>
      <c r="J19" s="659"/>
      <c r="K19" s="659"/>
      <c r="L19" s="659"/>
      <c r="M19" s="659"/>
      <c r="N19" s="659"/>
      <c r="O19" s="659"/>
      <c r="P19" s="659"/>
      <c r="Q19" s="660"/>
      <c r="R19" s="661">
        <v>1</v>
      </c>
      <c r="S19" s="662"/>
      <c r="T19" s="662"/>
      <c r="U19" s="662"/>
      <c r="V19" s="662"/>
      <c r="W19" s="662"/>
      <c r="X19" s="662"/>
      <c r="Y19" s="663"/>
      <c r="Z19" s="664">
        <v>0</v>
      </c>
      <c r="AA19" s="664"/>
      <c r="AB19" s="664"/>
      <c r="AC19" s="664"/>
      <c r="AD19" s="665" t="s">
        <v>112</v>
      </c>
      <c r="AE19" s="665"/>
      <c r="AF19" s="665"/>
      <c r="AG19" s="665"/>
      <c r="AH19" s="665"/>
      <c r="AI19" s="665"/>
      <c r="AJ19" s="665"/>
      <c r="AK19" s="665"/>
      <c r="AL19" s="666" t="s">
        <v>112</v>
      </c>
      <c r="AM19" s="667"/>
      <c r="AN19" s="667"/>
      <c r="AO19" s="668"/>
      <c r="AP19" s="658" t="s">
        <v>255</v>
      </c>
      <c r="AQ19" s="659"/>
      <c r="AR19" s="659"/>
      <c r="AS19" s="659"/>
      <c r="AT19" s="659"/>
      <c r="AU19" s="659"/>
      <c r="AV19" s="659"/>
      <c r="AW19" s="659"/>
      <c r="AX19" s="659"/>
      <c r="AY19" s="659"/>
      <c r="AZ19" s="659"/>
      <c r="BA19" s="659"/>
      <c r="BB19" s="659"/>
      <c r="BC19" s="659"/>
      <c r="BD19" s="659"/>
      <c r="BE19" s="659"/>
      <c r="BF19" s="660"/>
      <c r="BG19" s="661">
        <v>1368492</v>
      </c>
      <c r="BH19" s="662"/>
      <c r="BI19" s="662"/>
      <c r="BJ19" s="662"/>
      <c r="BK19" s="662"/>
      <c r="BL19" s="662"/>
      <c r="BM19" s="662"/>
      <c r="BN19" s="663"/>
      <c r="BO19" s="664">
        <v>14</v>
      </c>
      <c r="BP19" s="664"/>
      <c r="BQ19" s="664"/>
      <c r="BR19" s="664"/>
      <c r="BS19" s="670" t="s">
        <v>112</v>
      </c>
      <c r="BT19" s="662"/>
      <c r="BU19" s="662"/>
      <c r="BV19" s="662"/>
      <c r="BW19" s="662"/>
      <c r="BX19" s="662"/>
      <c r="BY19" s="662"/>
      <c r="BZ19" s="662"/>
      <c r="CA19" s="662"/>
      <c r="CB19" s="671"/>
      <c r="CD19" s="675" t="s">
        <v>256</v>
      </c>
      <c r="CE19" s="676"/>
      <c r="CF19" s="676"/>
      <c r="CG19" s="676"/>
      <c r="CH19" s="676"/>
      <c r="CI19" s="676"/>
      <c r="CJ19" s="676"/>
      <c r="CK19" s="676"/>
      <c r="CL19" s="676"/>
      <c r="CM19" s="676"/>
      <c r="CN19" s="676"/>
      <c r="CO19" s="676"/>
      <c r="CP19" s="676"/>
      <c r="CQ19" s="677"/>
      <c r="CR19" s="661" t="s">
        <v>112</v>
      </c>
      <c r="CS19" s="662"/>
      <c r="CT19" s="662"/>
      <c r="CU19" s="662"/>
      <c r="CV19" s="662"/>
      <c r="CW19" s="662"/>
      <c r="CX19" s="662"/>
      <c r="CY19" s="663"/>
      <c r="CZ19" s="664" t="s">
        <v>112</v>
      </c>
      <c r="DA19" s="664"/>
      <c r="DB19" s="664"/>
      <c r="DC19" s="664"/>
      <c r="DD19" s="670" t="s">
        <v>112</v>
      </c>
      <c r="DE19" s="662"/>
      <c r="DF19" s="662"/>
      <c r="DG19" s="662"/>
      <c r="DH19" s="662"/>
      <c r="DI19" s="662"/>
      <c r="DJ19" s="662"/>
      <c r="DK19" s="662"/>
      <c r="DL19" s="662"/>
      <c r="DM19" s="662"/>
      <c r="DN19" s="662"/>
      <c r="DO19" s="662"/>
      <c r="DP19" s="663"/>
      <c r="DQ19" s="670" t="s">
        <v>112</v>
      </c>
      <c r="DR19" s="662"/>
      <c r="DS19" s="662"/>
      <c r="DT19" s="662"/>
      <c r="DU19" s="662"/>
      <c r="DV19" s="662"/>
      <c r="DW19" s="662"/>
      <c r="DX19" s="662"/>
      <c r="DY19" s="662"/>
      <c r="DZ19" s="662"/>
      <c r="EA19" s="662"/>
      <c r="EB19" s="662"/>
      <c r="EC19" s="671"/>
    </row>
    <row r="20" spans="2:133" ht="11.25" customHeight="1">
      <c r="B20" s="658" t="s">
        <v>257</v>
      </c>
      <c r="C20" s="659"/>
      <c r="D20" s="659"/>
      <c r="E20" s="659"/>
      <c r="F20" s="659"/>
      <c r="G20" s="659"/>
      <c r="H20" s="659"/>
      <c r="I20" s="659"/>
      <c r="J20" s="659"/>
      <c r="K20" s="659"/>
      <c r="L20" s="659"/>
      <c r="M20" s="659"/>
      <c r="N20" s="659"/>
      <c r="O20" s="659"/>
      <c r="P20" s="659"/>
      <c r="Q20" s="660"/>
      <c r="R20" s="661">
        <v>11657218</v>
      </c>
      <c r="S20" s="662"/>
      <c r="T20" s="662"/>
      <c r="U20" s="662"/>
      <c r="V20" s="662"/>
      <c r="W20" s="662"/>
      <c r="X20" s="662"/>
      <c r="Y20" s="663"/>
      <c r="Z20" s="664">
        <v>62.8</v>
      </c>
      <c r="AA20" s="664"/>
      <c r="AB20" s="664"/>
      <c r="AC20" s="664"/>
      <c r="AD20" s="665">
        <v>9773029</v>
      </c>
      <c r="AE20" s="665"/>
      <c r="AF20" s="665"/>
      <c r="AG20" s="665"/>
      <c r="AH20" s="665"/>
      <c r="AI20" s="665"/>
      <c r="AJ20" s="665"/>
      <c r="AK20" s="665"/>
      <c r="AL20" s="666">
        <v>98.1</v>
      </c>
      <c r="AM20" s="667"/>
      <c r="AN20" s="667"/>
      <c r="AO20" s="668"/>
      <c r="AP20" s="658" t="s">
        <v>258</v>
      </c>
      <c r="AQ20" s="659"/>
      <c r="AR20" s="659"/>
      <c r="AS20" s="659"/>
      <c r="AT20" s="659"/>
      <c r="AU20" s="659"/>
      <c r="AV20" s="659"/>
      <c r="AW20" s="659"/>
      <c r="AX20" s="659"/>
      <c r="AY20" s="659"/>
      <c r="AZ20" s="659"/>
      <c r="BA20" s="659"/>
      <c r="BB20" s="659"/>
      <c r="BC20" s="659"/>
      <c r="BD20" s="659"/>
      <c r="BE20" s="659"/>
      <c r="BF20" s="660"/>
      <c r="BG20" s="661">
        <v>1368492</v>
      </c>
      <c r="BH20" s="662"/>
      <c r="BI20" s="662"/>
      <c r="BJ20" s="662"/>
      <c r="BK20" s="662"/>
      <c r="BL20" s="662"/>
      <c r="BM20" s="662"/>
      <c r="BN20" s="663"/>
      <c r="BO20" s="664">
        <v>14</v>
      </c>
      <c r="BP20" s="664"/>
      <c r="BQ20" s="664"/>
      <c r="BR20" s="664"/>
      <c r="BS20" s="670" t="s">
        <v>112</v>
      </c>
      <c r="BT20" s="662"/>
      <c r="BU20" s="662"/>
      <c r="BV20" s="662"/>
      <c r="BW20" s="662"/>
      <c r="BX20" s="662"/>
      <c r="BY20" s="662"/>
      <c r="BZ20" s="662"/>
      <c r="CA20" s="662"/>
      <c r="CB20" s="671"/>
      <c r="CD20" s="675" t="s">
        <v>259</v>
      </c>
      <c r="CE20" s="676"/>
      <c r="CF20" s="676"/>
      <c r="CG20" s="676"/>
      <c r="CH20" s="676"/>
      <c r="CI20" s="676"/>
      <c r="CJ20" s="676"/>
      <c r="CK20" s="676"/>
      <c r="CL20" s="676"/>
      <c r="CM20" s="676"/>
      <c r="CN20" s="676"/>
      <c r="CO20" s="676"/>
      <c r="CP20" s="676"/>
      <c r="CQ20" s="677"/>
      <c r="CR20" s="661">
        <v>17647374</v>
      </c>
      <c r="CS20" s="662"/>
      <c r="CT20" s="662"/>
      <c r="CU20" s="662"/>
      <c r="CV20" s="662"/>
      <c r="CW20" s="662"/>
      <c r="CX20" s="662"/>
      <c r="CY20" s="663"/>
      <c r="CZ20" s="664">
        <v>100</v>
      </c>
      <c r="DA20" s="664"/>
      <c r="DB20" s="664"/>
      <c r="DC20" s="664"/>
      <c r="DD20" s="670">
        <v>2068448</v>
      </c>
      <c r="DE20" s="662"/>
      <c r="DF20" s="662"/>
      <c r="DG20" s="662"/>
      <c r="DH20" s="662"/>
      <c r="DI20" s="662"/>
      <c r="DJ20" s="662"/>
      <c r="DK20" s="662"/>
      <c r="DL20" s="662"/>
      <c r="DM20" s="662"/>
      <c r="DN20" s="662"/>
      <c r="DO20" s="662"/>
      <c r="DP20" s="663"/>
      <c r="DQ20" s="670">
        <v>12338838</v>
      </c>
      <c r="DR20" s="662"/>
      <c r="DS20" s="662"/>
      <c r="DT20" s="662"/>
      <c r="DU20" s="662"/>
      <c r="DV20" s="662"/>
      <c r="DW20" s="662"/>
      <c r="DX20" s="662"/>
      <c r="DY20" s="662"/>
      <c r="DZ20" s="662"/>
      <c r="EA20" s="662"/>
      <c r="EB20" s="662"/>
      <c r="EC20" s="671"/>
    </row>
    <row r="21" spans="2:133" ht="11.25" customHeight="1">
      <c r="B21" s="658" t="s">
        <v>260</v>
      </c>
      <c r="C21" s="659"/>
      <c r="D21" s="659"/>
      <c r="E21" s="659"/>
      <c r="F21" s="659"/>
      <c r="G21" s="659"/>
      <c r="H21" s="659"/>
      <c r="I21" s="659"/>
      <c r="J21" s="659"/>
      <c r="K21" s="659"/>
      <c r="L21" s="659"/>
      <c r="M21" s="659"/>
      <c r="N21" s="659"/>
      <c r="O21" s="659"/>
      <c r="P21" s="659"/>
      <c r="Q21" s="660"/>
      <c r="R21" s="661">
        <v>6525</v>
      </c>
      <c r="S21" s="662"/>
      <c r="T21" s="662"/>
      <c r="U21" s="662"/>
      <c r="V21" s="662"/>
      <c r="W21" s="662"/>
      <c r="X21" s="662"/>
      <c r="Y21" s="663"/>
      <c r="Z21" s="664">
        <v>0</v>
      </c>
      <c r="AA21" s="664"/>
      <c r="AB21" s="664"/>
      <c r="AC21" s="664"/>
      <c r="AD21" s="665">
        <v>6525</v>
      </c>
      <c r="AE21" s="665"/>
      <c r="AF21" s="665"/>
      <c r="AG21" s="665"/>
      <c r="AH21" s="665"/>
      <c r="AI21" s="665"/>
      <c r="AJ21" s="665"/>
      <c r="AK21" s="665"/>
      <c r="AL21" s="666">
        <v>0.1</v>
      </c>
      <c r="AM21" s="667"/>
      <c r="AN21" s="667"/>
      <c r="AO21" s="668"/>
      <c r="AP21" s="678" t="s">
        <v>261</v>
      </c>
      <c r="AQ21" s="679"/>
      <c r="AR21" s="679"/>
      <c r="AS21" s="679"/>
      <c r="AT21" s="679"/>
      <c r="AU21" s="679"/>
      <c r="AV21" s="679"/>
      <c r="AW21" s="679"/>
      <c r="AX21" s="679"/>
      <c r="AY21" s="679"/>
      <c r="AZ21" s="679"/>
      <c r="BA21" s="679"/>
      <c r="BB21" s="679"/>
      <c r="BC21" s="679"/>
      <c r="BD21" s="679"/>
      <c r="BE21" s="679"/>
      <c r="BF21" s="680"/>
      <c r="BG21" s="661">
        <v>435781</v>
      </c>
      <c r="BH21" s="662"/>
      <c r="BI21" s="662"/>
      <c r="BJ21" s="662"/>
      <c r="BK21" s="662"/>
      <c r="BL21" s="662"/>
      <c r="BM21" s="662"/>
      <c r="BN21" s="663"/>
      <c r="BO21" s="664">
        <v>4.5</v>
      </c>
      <c r="BP21" s="664"/>
      <c r="BQ21" s="664"/>
      <c r="BR21" s="664"/>
      <c r="BS21" s="670" t="s">
        <v>112</v>
      </c>
      <c r="BT21" s="662"/>
      <c r="BU21" s="662"/>
      <c r="BV21" s="662"/>
      <c r="BW21" s="662"/>
      <c r="BX21" s="662"/>
      <c r="BY21" s="662"/>
      <c r="BZ21" s="662"/>
      <c r="CA21" s="662"/>
      <c r="CB21" s="671"/>
      <c r="CD21" s="681"/>
      <c r="CE21" s="682"/>
      <c r="CF21" s="682"/>
      <c r="CG21" s="682"/>
      <c r="CH21" s="682"/>
      <c r="CI21" s="682"/>
      <c r="CJ21" s="682"/>
      <c r="CK21" s="682"/>
      <c r="CL21" s="682"/>
      <c r="CM21" s="682"/>
      <c r="CN21" s="682"/>
      <c r="CO21" s="682"/>
      <c r="CP21" s="682"/>
      <c r="CQ21" s="683"/>
      <c r="CR21" s="661"/>
      <c r="CS21" s="662"/>
      <c r="CT21" s="662"/>
      <c r="CU21" s="662"/>
      <c r="CV21" s="662"/>
      <c r="CW21" s="662"/>
      <c r="CX21" s="662"/>
      <c r="CY21" s="663"/>
      <c r="CZ21" s="664"/>
      <c r="DA21" s="664"/>
      <c r="DB21" s="664"/>
      <c r="DC21" s="664"/>
      <c r="DD21" s="670"/>
      <c r="DE21" s="662"/>
      <c r="DF21" s="662"/>
      <c r="DG21" s="662"/>
      <c r="DH21" s="662"/>
      <c r="DI21" s="662"/>
      <c r="DJ21" s="662"/>
      <c r="DK21" s="662"/>
      <c r="DL21" s="662"/>
      <c r="DM21" s="662"/>
      <c r="DN21" s="662"/>
      <c r="DO21" s="662"/>
      <c r="DP21" s="663"/>
      <c r="DQ21" s="670"/>
      <c r="DR21" s="662"/>
      <c r="DS21" s="662"/>
      <c r="DT21" s="662"/>
      <c r="DU21" s="662"/>
      <c r="DV21" s="662"/>
      <c r="DW21" s="662"/>
      <c r="DX21" s="662"/>
      <c r="DY21" s="662"/>
      <c r="DZ21" s="662"/>
      <c r="EA21" s="662"/>
      <c r="EB21" s="662"/>
      <c r="EC21" s="671"/>
    </row>
    <row r="22" spans="2:133" ht="11.25" customHeight="1">
      <c r="B22" s="658" t="s">
        <v>262</v>
      </c>
      <c r="C22" s="659"/>
      <c r="D22" s="659"/>
      <c r="E22" s="659"/>
      <c r="F22" s="659"/>
      <c r="G22" s="659"/>
      <c r="H22" s="659"/>
      <c r="I22" s="659"/>
      <c r="J22" s="659"/>
      <c r="K22" s="659"/>
      <c r="L22" s="659"/>
      <c r="M22" s="659"/>
      <c r="N22" s="659"/>
      <c r="O22" s="659"/>
      <c r="P22" s="659"/>
      <c r="Q22" s="660"/>
      <c r="R22" s="661">
        <v>87173</v>
      </c>
      <c r="S22" s="662"/>
      <c r="T22" s="662"/>
      <c r="U22" s="662"/>
      <c r="V22" s="662"/>
      <c r="W22" s="662"/>
      <c r="X22" s="662"/>
      <c r="Y22" s="663"/>
      <c r="Z22" s="664">
        <v>0.5</v>
      </c>
      <c r="AA22" s="664"/>
      <c r="AB22" s="664"/>
      <c r="AC22" s="664"/>
      <c r="AD22" s="665" t="s">
        <v>112</v>
      </c>
      <c r="AE22" s="665"/>
      <c r="AF22" s="665"/>
      <c r="AG22" s="665"/>
      <c r="AH22" s="665"/>
      <c r="AI22" s="665"/>
      <c r="AJ22" s="665"/>
      <c r="AK22" s="665"/>
      <c r="AL22" s="666" t="s">
        <v>112</v>
      </c>
      <c r="AM22" s="667"/>
      <c r="AN22" s="667"/>
      <c r="AO22" s="668"/>
      <c r="AP22" s="678" t="s">
        <v>263</v>
      </c>
      <c r="AQ22" s="679"/>
      <c r="AR22" s="679"/>
      <c r="AS22" s="679"/>
      <c r="AT22" s="679"/>
      <c r="AU22" s="679"/>
      <c r="AV22" s="679"/>
      <c r="AW22" s="679"/>
      <c r="AX22" s="679"/>
      <c r="AY22" s="679"/>
      <c r="AZ22" s="679"/>
      <c r="BA22" s="679"/>
      <c r="BB22" s="679"/>
      <c r="BC22" s="679"/>
      <c r="BD22" s="679"/>
      <c r="BE22" s="679"/>
      <c r="BF22" s="680"/>
      <c r="BG22" s="661" t="s">
        <v>112</v>
      </c>
      <c r="BH22" s="662"/>
      <c r="BI22" s="662"/>
      <c r="BJ22" s="662"/>
      <c r="BK22" s="662"/>
      <c r="BL22" s="662"/>
      <c r="BM22" s="662"/>
      <c r="BN22" s="663"/>
      <c r="BO22" s="664" t="s">
        <v>112</v>
      </c>
      <c r="BP22" s="664"/>
      <c r="BQ22" s="664"/>
      <c r="BR22" s="664"/>
      <c r="BS22" s="670" t="s">
        <v>112</v>
      </c>
      <c r="BT22" s="662"/>
      <c r="BU22" s="662"/>
      <c r="BV22" s="662"/>
      <c r="BW22" s="662"/>
      <c r="BX22" s="662"/>
      <c r="BY22" s="662"/>
      <c r="BZ22" s="662"/>
      <c r="CA22" s="662"/>
      <c r="CB22" s="671"/>
      <c r="CD22" s="643" t="s">
        <v>264</v>
      </c>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5"/>
    </row>
    <row r="23" spans="2:133" ht="11.25" customHeight="1">
      <c r="B23" s="658" t="s">
        <v>265</v>
      </c>
      <c r="C23" s="659"/>
      <c r="D23" s="659"/>
      <c r="E23" s="659"/>
      <c r="F23" s="659"/>
      <c r="G23" s="659"/>
      <c r="H23" s="659"/>
      <c r="I23" s="659"/>
      <c r="J23" s="659"/>
      <c r="K23" s="659"/>
      <c r="L23" s="659"/>
      <c r="M23" s="659"/>
      <c r="N23" s="659"/>
      <c r="O23" s="659"/>
      <c r="P23" s="659"/>
      <c r="Q23" s="660"/>
      <c r="R23" s="661">
        <v>408838</v>
      </c>
      <c r="S23" s="662"/>
      <c r="T23" s="662"/>
      <c r="U23" s="662"/>
      <c r="V23" s="662"/>
      <c r="W23" s="662"/>
      <c r="X23" s="662"/>
      <c r="Y23" s="663"/>
      <c r="Z23" s="664">
        <v>2.2000000000000002</v>
      </c>
      <c r="AA23" s="664"/>
      <c r="AB23" s="664"/>
      <c r="AC23" s="664"/>
      <c r="AD23" s="665">
        <v>79005</v>
      </c>
      <c r="AE23" s="665"/>
      <c r="AF23" s="665"/>
      <c r="AG23" s="665"/>
      <c r="AH23" s="665"/>
      <c r="AI23" s="665"/>
      <c r="AJ23" s="665"/>
      <c r="AK23" s="665"/>
      <c r="AL23" s="666">
        <v>0.8</v>
      </c>
      <c r="AM23" s="667"/>
      <c r="AN23" s="667"/>
      <c r="AO23" s="668"/>
      <c r="AP23" s="678" t="s">
        <v>266</v>
      </c>
      <c r="AQ23" s="679"/>
      <c r="AR23" s="679"/>
      <c r="AS23" s="679"/>
      <c r="AT23" s="679"/>
      <c r="AU23" s="679"/>
      <c r="AV23" s="679"/>
      <c r="AW23" s="679"/>
      <c r="AX23" s="679"/>
      <c r="AY23" s="679"/>
      <c r="AZ23" s="679"/>
      <c r="BA23" s="679"/>
      <c r="BB23" s="679"/>
      <c r="BC23" s="679"/>
      <c r="BD23" s="679"/>
      <c r="BE23" s="679"/>
      <c r="BF23" s="680"/>
      <c r="BG23" s="661">
        <v>932711</v>
      </c>
      <c r="BH23" s="662"/>
      <c r="BI23" s="662"/>
      <c r="BJ23" s="662"/>
      <c r="BK23" s="662"/>
      <c r="BL23" s="662"/>
      <c r="BM23" s="662"/>
      <c r="BN23" s="663"/>
      <c r="BO23" s="664">
        <v>9.6</v>
      </c>
      <c r="BP23" s="664"/>
      <c r="BQ23" s="664"/>
      <c r="BR23" s="664"/>
      <c r="BS23" s="670" t="s">
        <v>112</v>
      </c>
      <c r="BT23" s="662"/>
      <c r="BU23" s="662"/>
      <c r="BV23" s="662"/>
      <c r="BW23" s="662"/>
      <c r="BX23" s="662"/>
      <c r="BY23" s="662"/>
      <c r="BZ23" s="662"/>
      <c r="CA23" s="662"/>
      <c r="CB23" s="671"/>
      <c r="CD23" s="643" t="s">
        <v>205</v>
      </c>
      <c r="CE23" s="644"/>
      <c r="CF23" s="644"/>
      <c r="CG23" s="644"/>
      <c r="CH23" s="644"/>
      <c r="CI23" s="644"/>
      <c r="CJ23" s="644"/>
      <c r="CK23" s="644"/>
      <c r="CL23" s="644"/>
      <c r="CM23" s="644"/>
      <c r="CN23" s="644"/>
      <c r="CO23" s="644"/>
      <c r="CP23" s="644"/>
      <c r="CQ23" s="645"/>
      <c r="CR23" s="643" t="s">
        <v>267</v>
      </c>
      <c r="CS23" s="644"/>
      <c r="CT23" s="644"/>
      <c r="CU23" s="644"/>
      <c r="CV23" s="644"/>
      <c r="CW23" s="644"/>
      <c r="CX23" s="644"/>
      <c r="CY23" s="645"/>
      <c r="CZ23" s="643" t="s">
        <v>268</v>
      </c>
      <c r="DA23" s="644"/>
      <c r="DB23" s="644"/>
      <c r="DC23" s="645"/>
      <c r="DD23" s="643" t="s">
        <v>269</v>
      </c>
      <c r="DE23" s="644"/>
      <c r="DF23" s="644"/>
      <c r="DG23" s="644"/>
      <c r="DH23" s="644"/>
      <c r="DI23" s="644"/>
      <c r="DJ23" s="644"/>
      <c r="DK23" s="645"/>
      <c r="DL23" s="684" t="s">
        <v>270</v>
      </c>
      <c r="DM23" s="685"/>
      <c r="DN23" s="685"/>
      <c r="DO23" s="685"/>
      <c r="DP23" s="685"/>
      <c r="DQ23" s="685"/>
      <c r="DR23" s="685"/>
      <c r="DS23" s="685"/>
      <c r="DT23" s="685"/>
      <c r="DU23" s="685"/>
      <c r="DV23" s="686"/>
      <c r="DW23" s="643" t="s">
        <v>271</v>
      </c>
      <c r="DX23" s="644"/>
      <c r="DY23" s="644"/>
      <c r="DZ23" s="644"/>
      <c r="EA23" s="644"/>
      <c r="EB23" s="644"/>
      <c r="EC23" s="645"/>
    </row>
    <row r="24" spans="2:133" ht="11.25" customHeight="1">
      <c r="B24" s="658" t="s">
        <v>272</v>
      </c>
      <c r="C24" s="659"/>
      <c r="D24" s="659"/>
      <c r="E24" s="659"/>
      <c r="F24" s="659"/>
      <c r="G24" s="659"/>
      <c r="H24" s="659"/>
      <c r="I24" s="659"/>
      <c r="J24" s="659"/>
      <c r="K24" s="659"/>
      <c r="L24" s="659"/>
      <c r="M24" s="659"/>
      <c r="N24" s="659"/>
      <c r="O24" s="659"/>
      <c r="P24" s="659"/>
      <c r="Q24" s="660"/>
      <c r="R24" s="661">
        <v>218149</v>
      </c>
      <c r="S24" s="662"/>
      <c r="T24" s="662"/>
      <c r="U24" s="662"/>
      <c r="V24" s="662"/>
      <c r="W24" s="662"/>
      <c r="X24" s="662"/>
      <c r="Y24" s="663"/>
      <c r="Z24" s="664">
        <v>1.2</v>
      </c>
      <c r="AA24" s="664"/>
      <c r="AB24" s="664"/>
      <c r="AC24" s="664"/>
      <c r="AD24" s="665" t="s">
        <v>112</v>
      </c>
      <c r="AE24" s="665"/>
      <c r="AF24" s="665"/>
      <c r="AG24" s="665"/>
      <c r="AH24" s="665"/>
      <c r="AI24" s="665"/>
      <c r="AJ24" s="665"/>
      <c r="AK24" s="665"/>
      <c r="AL24" s="666" t="s">
        <v>112</v>
      </c>
      <c r="AM24" s="667"/>
      <c r="AN24" s="667"/>
      <c r="AO24" s="668"/>
      <c r="AP24" s="678" t="s">
        <v>273</v>
      </c>
      <c r="AQ24" s="679"/>
      <c r="AR24" s="679"/>
      <c r="AS24" s="679"/>
      <c r="AT24" s="679"/>
      <c r="AU24" s="679"/>
      <c r="AV24" s="679"/>
      <c r="AW24" s="679"/>
      <c r="AX24" s="679"/>
      <c r="AY24" s="679"/>
      <c r="AZ24" s="679"/>
      <c r="BA24" s="679"/>
      <c r="BB24" s="679"/>
      <c r="BC24" s="679"/>
      <c r="BD24" s="679"/>
      <c r="BE24" s="679"/>
      <c r="BF24" s="680"/>
      <c r="BG24" s="661" t="s">
        <v>112</v>
      </c>
      <c r="BH24" s="662"/>
      <c r="BI24" s="662"/>
      <c r="BJ24" s="662"/>
      <c r="BK24" s="662"/>
      <c r="BL24" s="662"/>
      <c r="BM24" s="662"/>
      <c r="BN24" s="663"/>
      <c r="BO24" s="664" t="s">
        <v>112</v>
      </c>
      <c r="BP24" s="664"/>
      <c r="BQ24" s="664"/>
      <c r="BR24" s="664"/>
      <c r="BS24" s="670" t="s">
        <v>112</v>
      </c>
      <c r="BT24" s="662"/>
      <c r="BU24" s="662"/>
      <c r="BV24" s="662"/>
      <c r="BW24" s="662"/>
      <c r="BX24" s="662"/>
      <c r="BY24" s="662"/>
      <c r="BZ24" s="662"/>
      <c r="CA24" s="662"/>
      <c r="CB24" s="671"/>
      <c r="CD24" s="672" t="s">
        <v>274</v>
      </c>
      <c r="CE24" s="673"/>
      <c r="CF24" s="673"/>
      <c r="CG24" s="673"/>
      <c r="CH24" s="673"/>
      <c r="CI24" s="673"/>
      <c r="CJ24" s="673"/>
      <c r="CK24" s="673"/>
      <c r="CL24" s="673"/>
      <c r="CM24" s="673"/>
      <c r="CN24" s="673"/>
      <c r="CO24" s="673"/>
      <c r="CP24" s="673"/>
      <c r="CQ24" s="674"/>
      <c r="CR24" s="650">
        <v>8367269</v>
      </c>
      <c r="CS24" s="651"/>
      <c r="CT24" s="651"/>
      <c r="CU24" s="651"/>
      <c r="CV24" s="651"/>
      <c r="CW24" s="651"/>
      <c r="CX24" s="651"/>
      <c r="CY24" s="652"/>
      <c r="CZ24" s="688">
        <v>47.4</v>
      </c>
      <c r="DA24" s="689"/>
      <c r="DB24" s="689"/>
      <c r="DC24" s="690"/>
      <c r="DD24" s="687">
        <v>5753139</v>
      </c>
      <c r="DE24" s="651"/>
      <c r="DF24" s="651"/>
      <c r="DG24" s="651"/>
      <c r="DH24" s="651"/>
      <c r="DI24" s="651"/>
      <c r="DJ24" s="651"/>
      <c r="DK24" s="652"/>
      <c r="DL24" s="687">
        <v>5377826</v>
      </c>
      <c r="DM24" s="651"/>
      <c r="DN24" s="651"/>
      <c r="DO24" s="651"/>
      <c r="DP24" s="651"/>
      <c r="DQ24" s="651"/>
      <c r="DR24" s="651"/>
      <c r="DS24" s="651"/>
      <c r="DT24" s="651"/>
      <c r="DU24" s="651"/>
      <c r="DV24" s="652"/>
      <c r="DW24" s="655">
        <v>51.4</v>
      </c>
      <c r="DX24" s="656"/>
      <c r="DY24" s="656"/>
      <c r="DZ24" s="656"/>
      <c r="EA24" s="656"/>
      <c r="EB24" s="656"/>
      <c r="EC24" s="657"/>
    </row>
    <row r="25" spans="2:133" ht="11.25" customHeight="1">
      <c r="B25" s="658" t="s">
        <v>275</v>
      </c>
      <c r="C25" s="659"/>
      <c r="D25" s="659"/>
      <c r="E25" s="659"/>
      <c r="F25" s="659"/>
      <c r="G25" s="659"/>
      <c r="H25" s="659"/>
      <c r="I25" s="659"/>
      <c r="J25" s="659"/>
      <c r="K25" s="659"/>
      <c r="L25" s="659"/>
      <c r="M25" s="659"/>
      <c r="N25" s="659"/>
      <c r="O25" s="659"/>
      <c r="P25" s="659"/>
      <c r="Q25" s="660"/>
      <c r="R25" s="661">
        <v>2271881</v>
      </c>
      <c r="S25" s="662"/>
      <c r="T25" s="662"/>
      <c r="U25" s="662"/>
      <c r="V25" s="662"/>
      <c r="W25" s="662"/>
      <c r="X25" s="662"/>
      <c r="Y25" s="663"/>
      <c r="Z25" s="664">
        <v>12.2</v>
      </c>
      <c r="AA25" s="664"/>
      <c r="AB25" s="664"/>
      <c r="AC25" s="664"/>
      <c r="AD25" s="665" t="s">
        <v>112</v>
      </c>
      <c r="AE25" s="665"/>
      <c r="AF25" s="665"/>
      <c r="AG25" s="665"/>
      <c r="AH25" s="665"/>
      <c r="AI25" s="665"/>
      <c r="AJ25" s="665"/>
      <c r="AK25" s="665"/>
      <c r="AL25" s="666" t="s">
        <v>112</v>
      </c>
      <c r="AM25" s="667"/>
      <c r="AN25" s="667"/>
      <c r="AO25" s="668"/>
      <c r="AP25" s="678" t="s">
        <v>276</v>
      </c>
      <c r="AQ25" s="679"/>
      <c r="AR25" s="679"/>
      <c r="AS25" s="679"/>
      <c r="AT25" s="679"/>
      <c r="AU25" s="679"/>
      <c r="AV25" s="679"/>
      <c r="AW25" s="679"/>
      <c r="AX25" s="679"/>
      <c r="AY25" s="679"/>
      <c r="AZ25" s="679"/>
      <c r="BA25" s="679"/>
      <c r="BB25" s="679"/>
      <c r="BC25" s="679"/>
      <c r="BD25" s="679"/>
      <c r="BE25" s="679"/>
      <c r="BF25" s="680"/>
      <c r="BG25" s="661" t="s">
        <v>112</v>
      </c>
      <c r="BH25" s="662"/>
      <c r="BI25" s="662"/>
      <c r="BJ25" s="662"/>
      <c r="BK25" s="662"/>
      <c r="BL25" s="662"/>
      <c r="BM25" s="662"/>
      <c r="BN25" s="663"/>
      <c r="BO25" s="664" t="s">
        <v>112</v>
      </c>
      <c r="BP25" s="664"/>
      <c r="BQ25" s="664"/>
      <c r="BR25" s="664"/>
      <c r="BS25" s="670" t="s">
        <v>112</v>
      </c>
      <c r="BT25" s="662"/>
      <c r="BU25" s="662"/>
      <c r="BV25" s="662"/>
      <c r="BW25" s="662"/>
      <c r="BX25" s="662"/>
      <c r="BY25" s="662"/>
      <c r="BZ25" s="662"/>
      <c r="CA25" s="662"/>
      <c r="CB25" s="671"/>
      <c r="CD25" s="675" t="s">
        <v>277</v>
      </c>
      <c r="CE25" s="676"/>
      <c r="CF25" s="676"/>
      <c r="CG25" s="676"/>
      <c r="CH25" s="676"/>
      <c r="CI25" s="676"/>
      <c r="CJ25" s="676"/>
      <c r="CK25" s="676"/>
      <c r="CL25" s="676"/>
      <c r="CM25" s="676"/>
      <c r="CN25" s="676"/>
      <c r="CO25" s="676"/>
      <c r="CP25" s="676"/>
      <c r="CQ25" s="677"/>
      <c r="CR25" s="661">
        <v>3343026</v>
      </c>
      <c r="CS25" s="693"/>
      <c r="CT25" s="693"/>
      <c r="CU25" s="693"/>
      <c r="CV25" s="693"/>
      <c r="CW25" s="693"/>
      <c r="CX25" s="693"/>
      <c r="CY25" s="694"/>
      <c r="CZ25" s="695">
        <v>18.899999999999999</v>
      </c>
      <c r="DA25" s="696"/>
      <c r="DB25" s="696"/>
      <c r="DC25" s="697"/>
      <c r="DD25" s="670">
        <v>3164242</v>
      </c>
      <c r="DE25" s="693"/>
      <c r="DF25" s="693"/>
      <c r="DG25" s="693"/>
      <c r="DH25" s="693"/>
      <c r="DI25" s="693"/>
      <c r="DJ25" s="693"/>
      <c r="DK25" s="694"/>
      <c r="DL25" s="670">
        <v>2851270</v>
      </c>
      <c r="DM25" s="693"/>
      <c r="DN25" s="693"/>
      <c r="DO25" s="693"/>
      <c r="DP25" s="693"/>
      <c r="DQ25" s="693"/>
      <c r="DR25" s="693"/>
      <c r="DS25" s="693"/>
      <c r="DT25" s="693"/>
      <c r="DU25" s="693"/>
      <c r="DV25" s="694"/>
      <c r="DW25" s="666">
        <v>27.3</v>
      </c>
      <c r="DX25" s="691"/>
      <c r="DY25" s="691"/>
      <c r="DZ25" s="691"/>
      <c r="EA25" s="691"/>
      <c r="EB25" s="691"/>
      <c r="EC25" s="692"/>
    </row>
    <row r="26" spans="2:133" ht="11.25" customHeight="1">
      <c r="B26" s="698" t="s">
        <v>278</v>
      </c>
      <c r="C26" s="699"/>
      <c r="D26" s="699"/>
      <c r="E26" s="699"/>
      <c r="F26" s="699"/>
      <c r="G26" s="699"/>
      <c r="H26" s="699"/>
      <c r="I26" s="699"/>
      <c r="J26" s="699"/>
      <c r="K26" s="699"/>
      <c r="L26" s="699"/>
      <c r="M26" s="699"/>
      <c r="N26" s="699"/>
      <c r="O26" s="699"/>
      <c r="P26" s="699"/>
      <c r="Q26" s="700"/>
      <c r="R26" s="661" t="s">
        <v>112</v>
      </c>
      <c r="S26" s="662"/>
      <c r="T26" s="662"/>
      <c r="U26" s="662"/>
      <c r="V26" s="662"/>
      <c r="W26" s="662"/>
      <c r="X26" s="662"/>
      <c r="Y26" s="663"/>
      <c r="Z26" s="664" t="s">
        <v>112</v>
      </c>
      <c r="AA26" s="664"/>
      <c r="AB26" s="664"/>
      <c r="AC26" s="664"/>
      <c r="AD26" s="665" t="s">
        <v>112</v>
      </c>
      <c r="AE26" s="665"/>
      <c r="AF26" s="665"/>
      <c r="AG26" s="665"/>
      <c r="AH26" s="665"/>
      <c r="AI26" s="665"/>
      <c r="AJ26" s="665"/>
      <c r="AK26" s="665"/>
      <c r="AL26" s="666" t="s">
        <v>112</v>
      </c>
      <c r="AM26" s="667"/>
      <c r="AN26" s="667"/>
      <c r="AO26" s="668"/>
      <c r="AP26" s="678" t="s">
        <v>279</v>
      </c>
      <c r="AQ26" s="701"/>
      <c r="AR26" s="701"/>
      <c r="AS26" s="701"/>
      <c r="AT26" s="701"/>
      <c r="AU26" s="701"/>
      <c r="AV26" s="701"/>
      <c r="AW26" s="701"/>
      <c r="AX26" s="701"/>
      <c r="AY26" s="701"/>
      <c r="AZ26" s="701"/>
      <c r="BA26" s="701"/>
      <c r="BB26" s="701"/>
      <c r="BC26" s="701"/>
      <c r="BD26" s="701"/>
      <c r="BE26" s="701"/>
      <c r="BF26" s="680"/>
      <c r="BG26" s="661" t="s">
        <v>112</v>
      </c>
      <c r="BH26" s="662"/>
      <c r="BI26" s="662"/>
      <c r="BJ26" s="662"/>
      <c r="BK26" s="662"/>
      <c r="BL26" s="662"/>
      <c r="BM26" s="662"/>
      <c r="BN26" s="663"/>
      <c r="BO26" s="664" t="s">
        <v>112</v>
      </c>
      <c r="BP26" s="664"/>
      <c r="BQ26" s="664"/>
      <c r="BR26" s="664"/>
      <c r="BS26" s="670" t="s">
        <v>112</v>
      </c>
      <c r="BT26" s="662"/>
      <c r="BU26" s="662"/>
      <c r="BV26" s="662"/>
      <c r="BW26" s="662"/>
      <c r="BX26" s="662"/>
      <c r="BY26" s="662"/>
      <c r="BZ26" s="662"/>
      <c r="CA26" s="662"/>
      <c r="CB26" s="671"/>
      <c r="CD26" s="675" t="s">
        <v>280</v>
      </c>
      <c r="CE26" s="676"/>
      <c r="CF26" s="676"/>
      <c r="CG26" s="676"/>
      <c r="CH26" s="676"/>
      <c r="CI26" s="676"/>
      <c r="CJ26" s="676"/>
      <c r="CK26" s="676"/>
      <c r="CL26" s="676"/>
      <c r="CM26" s="676"/>
      <c r="CN26" s="676"/>
      <c r="CO26" s="676"/>
      <c r="CP26" s="676"/>
      <c r="CQ26" s="677"/>
      <c r="CR26" s="661">
        <v>2345337</v>
      </c>
      <c r="CS26" s="662"/>
      <c r="CT26" s="662"/>
      <c r="CU26" s="662"/>
      <c r="CV26" s="662"/>
      <c r="CW26" s="662"/>
      <c r="CX26" s="662"/>
      <c r="CY26" s="663"/>
      <c r="CZ26" s="695">
        <v>13.3</v>
      </c>
      <c r="DA26" s="696"/>
      <c r="DB26" s="696"/>
      <c r="DC26" s="697"/>
      <c r="DD26" s="670">
        <v>2184984</v>
      </c>
      <c r="DE26" s="662"/>
      <c r="DF26" s="662"/>
      <c r="DG26" s="662"/>
      <c r="DH26" s="662"/>
      <c r="DI26" s="662"/>
      <c r="DJ26" s="662"/>
      <c r="DK26" s="663"/>
      <c r="DL26" s="670" t="s">
        <v>211</v>
      </c>
      <c r="DM26" s="662"/>
      <c r="DN26" s="662"/>
      <c r="DO26" s="662"/>
      <c r="DP26" s="662"/>
      <c r="DQ26" s="662"/>
      <c r="DR26" s="662"/>
      <c r="DS26" s="662"/>
      <c r="DT26" s="662"/>
      <c r="DU26" s="662"/>
      <c r="DV26" s="663"/>
      <c r="DW26" s="666" t="s">
        <v>211</v>
      </c>
      <c r="DX26" s="691"/>
      <c r="DY26" s="691"/>
      <c r="DZ26" s="691"/>
      <c r="EA26" s="691"/>
      <c r="EB26" s="691"/>
      <c r="EC26" s="692"/>
    </row>
    <row r="27" spans="2:133" ht="11.25" customHeight="1">
      <c r="B27" s="658" t="s">
        <v>281</v>
      </c>
      <c r="C27" s="659"/>
      <c r="D27" s="659"/>
      <c r="E27" s="659"/>
      <c r="F27" s="659"/>
      <c r="G27" s="659"/>
      <c r="H27" s="659"/>
      <c r="I27" s="659"/>
      <c r="J27" s="659"/>
      <c r="K27" s="659"/>
      <c r="L27" s="659"/>
      <c r="M27" s="659"/>
      <c r="N27" s="659"/>
      <c r="O27" s="659"/>
      <c r="P27" s="659"/>
      <c r="Q27" s="660"/>
      <c r="R27" s="661">
        <v>1144262</v>
      </c>
      <c r="S27" s="662"/>
      <c r="T27" s="662"/>
      <c r="U27" s="662"/>
      <c r="V27" s="662"/>
      <c r="W27" s="662"/>
      <c r="X27" s="662"/>
      <c r="Y27" s="663"/>
      <c r="Z27" s="664">
        <v>6.2</v>
      </c>
      <c r="AA27" s="664"/>
      <c r="AB27" s="664"/>
      <c r="AC27" s="664"/>
      <c r="AD27" s="665" t="s">
        <v>112</v>
      </c>
      <c r="AE27" s="665"/>
      <c r="AF27" s="665"/>
      <c r="AG27" s="665"/>
      <c r="AH27" s="665"/>
      <c r="AI27" s="665"/>
      <c r="AJ27" s="665"/>
      <c r="AK27" s="665"/>
      <c r="AL27" s="666" t="s">
        <v>112</v>
      </c>
      <c r="AM27" s="667"/>
      <c r="AN27" s="667"/>
      <c r="AO27" s="668"/>
      <c r="AP27" s="658" t="s">
        <v>282</v>
      </c>
      <c r="AQ27" s="659"/>
      <c r="AR27" s="659"/>
      <c r="AS27" s="659"/>
      <c r="AT27" s="659"/>
      <c r="AU27" s="659"/>
      <c r="AV27" s="659"/>
      <c r="AW27" s="659"/>
      <c r="AX27" s="659"/>
      <c r="AY27" s="659"/>
      <c r="AZ27" s="659"/>
      <c r="BA27" s="659"/>
      <c r="BB27" s="659"/>
      <c r="BC27" s="659"/>
      <c r="BD27" s="659"/>
      <c r="BE27" s="659"/>
      <c r="BF27" s="660"/>
      <c r="BG27" s="661">
        <v>9757556</v>
      </c>
      <c r="BH27" s="662"/>
      <c r="BI27" s="662"/>
      <c r="BJ27" s="662"/>
      <c r="BK27" s="662"/>
      <c r="BL27" s="662"/>
      <c r="BM27" s="662"/>
      <c r="BN27" s="663"/>
      <c r="BO27" s="664">
        <v>100</v>
      </c>
      <c r="BP27" s="664"/>
      <c r="BQ27" s="664"/>
      <c r="BR27" s="664"/>
      <c r="BS27" s="670" t="s">
        <v>112</v>
      </c>
      <c r="BT27" s="662"/>
      <c r="BU27" s="662"/>
      <c r="BV27" s="662"/>
      <c r="BW27" s="662"/>
      <c r="BX27" s="662"/>
      <c r="BY27" s="662"/>
      <c r="BZ27" s="662"/>
      <c r="CA27" s="662"/>
      <c r="CB27" s="671"/>
      <c r="CD27" s="675" t="s">
        <v>283</v>
      </c>
      <c r="CE27" s="676"/>
      <c r="CF27" s="676"/>
      <c r="CG27" s="676"/>
      <c r="CH27" s="676"/>
      <c r="CI27" s="676"/>
      <c r="CJ27" s="676"/>
      <c r="CK27" s="676"/>
      <c r="CL27" s="676"/>
      <c r="CM27" s="676"/>
      <c r="CN27" s="676"/>
      <c r="CO27" s="676"/>
      <c r="CP27" s="676"/>
      <c r="CQ27" s="677"/>
      <c r="CR27" s="661">
        <v>3355175</v>
      </c>
      <c r="CS27" s="693"/>
      <c r="CT27" s="693"/>
      <c r="CU27" s="693"/>
      <c r="CV27" s="693"/>
      <c r="CW27" s="693"/>
      <c r="CX27" s="693"/>
      <c r="CY27" s="694"/>
      <c r="CZ27" s="695">
        <v>19</v>
      </c>
      <c r="DA27" s="696"/>
      <c r="DB27" s="696"/>
      <c r="DC27" s="697"/>
      <c r="DD27" s="670">
        <v>945743</v>
      </c>
      <c r="DE27" s="693"/>
      <c r="DF27" s="693"/>
      <c r="DG27" s="693"/>
      <c r="DH27" s="693"/>
      <c r="DI27" s="693"/>
      <c r="DJ27" s="693"/>
      <c r="DK27" s="694"/>
      <c r="DL27" s="670">
        <v>883402</v>
      </c>
      <c r="DM27" s="693"/>
      <c r="DN27" s="693"/>
      <c r="DO27" s="693"/>
      <c r="DP27" s="693"/>
      <c r="DQ27" s="693"/>
      <c r="DR27" s="693"/>
      <c r="DS27" s="693"/>
      <c r="DT27" s="693"/>
      <c r="DU27" s="693"/>
      <c r="DV27" s="694"/>
      <c r="DW27" s="666">
        <v>8.4</v>
      </c>
      <c r="DX27" s="691"/>
      <c r="DY27" s="691"/>
      <c r="DZ27" s="691"/>
      <c r="EA27" s="691"/>
      <c r="EB27" s="691"/>
      <c r="EC27" s="692"/>
    </row>
    <row r="28" spans="2:133" ht="11.25" customHeight="1">
      <c r="B28" s="658" t="s">
        <v>284</v>
      </c>
      <c r="C28" s="659"/>
      <c r="D28" s="659"/>
      <c r="E28" s="659"/>
      <c r="F28" s="659"/>
      <c r="G28" s="659"/>
      <c r="H28" s="659"/>
      <c r="I28" s="659"/>
      <c r="J28" s="659"/>
      <c r="K28" s="659"/>
      <c r="L28" s="659"/>
      <c r="M28" s="659"/>
      <c r="N28" s="659"/>
      <c r="O28" s="659"/>
      <c r="P28" s="659"/>
      <c r="Q28" s="660"/>
      <c r="R28" s="661">
        <v>32741</v>
      </c>
      <c r="S28" s="662"/>
      <c r="T28" s="662"/>
      <c r="U28" s="662"/>
      <c r="V28" s="662"/>
      <c r="W28" s="662"/>
      <c r="X28" s="662"/>
      <c r="Y28" s="663"/>
      <c r="Z28" s="664">
        <v>0.2</v>
      </c>
      <c r="AA28" s="664"/>
      <c r="AB28" s="664"/>
      <c r="AC28" s="664"/>
      <c r="AD28" s="665">
        <v>28421</v>
      </c>
      <c r="AE28" s="665"/>
      <c r="AF28" s="665"/>
      <c r="AG28" s="665"/>
      <c r="AH28" s="665"/>
      <c r="AI28" s="665"/>
      <c r="AJ28" s="665"/>
      <c r="AK28" s="665"/>
      <c r="AL28" s="666">
        <v>0.3</v>
      </c>
      <c r="AM28" s="667"/>
      <c r="AN28" s="667"/>
      <c r="AO28" s="668"/>
      <c r="AP28" s="704"/>
      <c r="AQ28" s="705"/>
      <c r="AR28" s="705"/>
      <c r="AS28" s="705"/>
      <c r="AT28" s="705"/>
      <c r="AU28" s="705"/>
      <c r="AV28" s="705"/>
      <c r="AW28" s="705"/>
      <c r="AX28" s="705"/>
      <c r="AY28" s="705"/>
      <c r="AZ28" s="705"/>
      <c r="BA28" s="705"/>
      <c r="BB28" s="705"/>
      <c r="BC28" s="705"/>
      <c r="BD28" s="705"/>
      <c r="BE28" s="705"/>
      <c r="BF28" s="706"/>
      <c r="BG28" s="661"/>
      <c r="BH28" s="662"/>
      <c r="BI28" s="662"/>
      <c r="BJ28" s="662"/>
      <c r="BK28" s="662"/>
      <c r="BL28" s="662"/>
      <c r="BM28" s="662"/>
      <c r="BN28" s="663"/>
      <c r="BO28" s="664"/>
      <c r="BP28" s="664"/>
      <c r="BQ28" s="664"/>
      <c r="BR28" s="664"/>
      <c r="BS28" s="665"/>
      <c r="BT28" s="665"/>
      <c r="BU28" s="665"/>
      <c r="BV28" s="665"/>
      <c r="BW28" s="665"/>
      <c r="BX28" s="665"/>
      <c r="BY28" s="665"/>
      <c r="BZ28" s="665"/>
      <c r="CA28" s="665"/>
      <c r="CB28" s="669"/>
      <c r="CD28" s="675" t="s">
        <v>285</v>
      </c>
      <c r="CE28" s="676"/>
      <c r="CF28" s="676"/>
      <c r="CG28" s="676"/>
      <c r="CH28" s="676"/>
      <c r="CI28" s="676"/>
      <c r="CJ28" s="676"/>
      <c r="CK28" s="676"/>
      <c r="CL28" s="676"/>
      <c r="CM28" s="676"/>
      <c r="CN28" s="676"/>
      <c r="CO28" s="676"/>
      <c r="CP28" s="676"/>
      <c r="CQ28" s="677"/>
      <c r="CR28" s="661">
        <v>1669068</v>
      </c>
      <c r="CS28" s="662"/>
      <c r="CT28" s="662"/>
      <c r="CU28" s="662"/>
      <c r="CV28" s="662"/>
      <c r="CW28" s="662"/>
      <c r="CX28" s="662"/>
      <c r="CY28" s="663"/>
      <c r="CZ28" s="695">
        <v>9.5</v>
      </c>
      <c r="DA28" s="696"/>
      <c r="DB28" s="696"/>
      <c r="DC28" s="697"/>
      <c r="DD28" s="670">
        <v>1643154</v>
      </c>
      <c r="DE28" s="662"/>
      <c r="DF28" s="662"/>
      <c r="DG28" s="662"/>
      <c r="DH28" s="662"/>
      <c r="DI28" s="662"/>
      <c r="DJ28" s="662"/>
      <c r="DK28" s="663"/>
      <c r="DL28" s="670">
        <v>1643154</v>
      </c>
      <c r="DM28" s="662"/>
      <c r="DN28" s="662"/>
      <c r="DO28" s="662"/>
      <c r="DP28" s="662"/>
      <c r="DQ28" s="662"/>
      <c r="DR28" s="662"/>
      <c r="DS28" s="662"/>
      <c r="DT28" s="662"/>
      <c r="DU28" s="662"/>
      <c r="DV28" s="663"/>
      <c r="DW28" s="666">
        <v>15.7</v>
      </c>
      <c r="DX28" s="691"/>
      <c r="DY28" s="691"/>
      <c r="DZ28" s="691"/>
      <c r="EA28" s="691"/>
      <c r="EB28" s="691"/>
      <c r="EC28" s="692"/>
    </row>
    <row r="29" spans="2:133" ht="11.25" customHeight="1">
      <c r="B29" s="658" t="s">
        <v>286</v>
      </c>
      <c r="C29" s="659"/>
      <c r="D29" s="659"/>
      <c r="E29" s="659"/>
      <c r="F29" s="659"/>
      <c r="G29" s="659"/>
      <c r="H29" s="659"/>
      <c r="I29" s="659"/>
      <c r="J29" s="659"/>
      <c r="K29" s="659"/>
      <c r="L29" s="659"/>
      <c r="M29" s="659"/>
      <c r="N29" s="659"/>
      <c r="O29" s="659"/>
      <c r="P29" s="659"/>
      <c r="Q29" s="660"/>
      <c r="R29" s="661">
        <v>88318</v>
      </c>
      <c r="S29" s="662"/>
      <c r="T29" s="662"/>
      <c r="U29" s="662"/>
      <c r="V29" s="662"/>
      <c r="W29" s="662"/>
      <c r="X29" s="662"/>
      <c r="Y29" s="663"/>
      <c r="Z29" s="664">
        <v>0.5</v>
      </c>
      <c r="AA29" s="664"/>
      <c r="AB29" s="664"/>
      <c r="AC29" s="664"/>
      <c r="AD29" s="665" t="s">
        <v>112</v>
      </c>
      <c r="AE29" s="665"/>
      <c r="AF29" s="665"/>
      <c r="AG29" s="665"/>
      <c r="AH29" s="665"/>
      <c r="AI29" s="665"/>
      <c r="AJ29" s="665"/>
      <c r="AK29" s="665"/>
      <c r="AL29" s="666" t="s">
        <v>112</v>
      </c>
      <c r="AM29" s="667"/>
      <c r="AN29" s="667"/>
      <c r="AO29" s="668"/>
      <c r="AP29" s="640" t="s">
        <v>205</v>
      </c>
      <c r="AQ29" s="641"/>
      <c r="AR29" s="641"/>
      <c r="AS29" s="641"/>
      <c r="AT29" s="641"/>
      <c r="AU29" s="641"/>
      <c r="AV29" s="641"/>
      <c r="AW29" s="641"/>
      <c r="AX29" s="641"/>
      <c r="AY29" s="641"/>
      <c r="AZ29" s="641"/>
      <c r="BA29" s="641"/>
      <c r="BB29" s="641"/>
      <c r="BC29" s="641"/>
      <c r="BD29" s="641"/>
      <c r="BE29" s="641"/>
      <c r="BF29" s="642"/>
      <c r="BG29" s="640" t="s">
        <v>287</v>
      </c>
      <c r="BH29" s="702"/>
      <c r="BI29" s="702"/>
      <c r="BJ29" s="702"/>
      <c r="BK29" s="702"/>
      <c r="BL29" s="702"/>
      <c r="BM29" s="702"/>
      <c r="BN29" s="702"/>
      <c r="BO29" s="702"/>
      <c r="BP29" s="702"/>
      <c r="BQ29" s="703"/>
      <c r="BR29" s="640" t="s">
        <v>288</v>
      </c>
      <c r="BS29" s="702"/>
      <c r="BT29" s="702"/>
      <c r="BU29" s="702"/>
      <c r="BV29" s="702"/>
      <c r="BW29" s="702"/>
      <c r="BX29" s="702"/>
      <c r="BY29" s="702"/>
      <c r="BZ29" s="702"/>
      <c r="CA29" s="702"/>
      <c r="CB29" s="703"/>
      <c r="CD29" s="722" t="s">
        <v>289</v>
      </c>
      <c r="CE29" s="723"/>
      <c r="CF29" s="675" t="s">
        <v>58</v>
      </c>
      <c r="CG29" s="676"/>
      <c r="CH29" s="676"/>
      <c r="CI29" s="676"/>
      <c r="CJ29" s="676"/>
      <c r="CK29" s="676"/>
      <c r="CL29" s="676"/>
      <c r="CM29" s="676"/>
      <c r="CN29" s="676"/>
      <c r="CO29" s="676"/>
      <c r="CP29" s="676"/>
      <c r="CQ29" s="677"/>
      <c r="CR29" s="661">
        <v>1669067</v>
      </c>
      <c r="CS29" s="693"/>
      <c r="CT29" s="693"/>
      <c r="CU29" s="693"/>
      <c r="CV29" s="693"/>
      <c r="CW29" s="693"/>
      <c r="CX29" s="693"/>
      <c r="CY29" s="694"/>
      <c r="CZ29" s="695">
        <v>9.5</v>
      </c>
      <c r="DA29" s="696"/>
      <c r="DB29" s="696"/>
      <c r="DC29" s="697"/>
      <c r="DD29" s="670">
        <v>1643153</v>
      </c>
      <c r="DE29" s="693"/>
      <c r="DF29" s="693"/>
      <c r="DG29" s="693"/>
      <c r="DH29" s="693"/>
      <c r="DI29" s="693"/>
      <c r="DJ29" s="693"/>
      <c r="DK29" s="694"/>
      <c r="DL29" s="670">
        <v>1643153</v>
      </c>
      <c r="DM29" s="693"/>
      <c r="DN29" s="693"/>
      <c r="DO29" s="693"/>
      <c r="DP29" s="693"/>
      <c r="DQ29" s="693"/>
      <c r="DR29" s="693"/>
      <c r="DS29" s="693"/>
      <c r="DT29" s="693"/>
      <c r="DU29" s="693"/>
      <c r="DV29" s="694"/>
      <c r="DW29" s="666">
        <v>15.7</v>
      </c>
      <c r="DX29" s="691"/>
      <c r="DY29" s="691"/>
      <c r="DZ29" s="691"/>
      <c r="EA29" s="691"/>
      <c r="EB29" s="691"/>
      <c r="EC29" s="692"/>
    </row>
    <row r="30" spans="2:133" ht="11.25" customHeight="1">
      <c r="B30" s="658" t="s">
        <v>290</v>
      </c>
      <c r="C30" s="659"/>
      <c r="D30" s="659"/>
      <c r="E30" s="659"/>
      <c r="F30" s="659"/>
      <c r="G30" s="659"/>
      <c r="H30" s="659"/>
      <c r="I30" s="659"/>
      <c r="J30" s="659"/>
      <c r="K30" s="659"/>
      <c r="L30" s="659"/>
      <c r="M30" s="659"/>
      <c r="N30" s="659"/>
      <c r="O30" s="659"/>
      <c r="P30" s="659"/>
      <c r="Q30" s="660"/>
      <c r="R30" s="661">
        <v>274267</v>
      </c>
      <c r="S30" s="662"/>
      <c r="T30" s="662"/>
      <c r="U30" s="662"/>
      <c r="V30" s="662"/>
      <c r="W30" s="662"/>
      <c r="X30" s="662"/>
      <c r="Y30" s="663"/>
      <c r="Z30" s="664">
        <v>1.5</v>
      </c>
      <c r="AA30" s="664"/>
      <c r="AB30" s="664"/>
      <c r="AC30" s="664"/>
      <c r="AD30" s="665" t="s">
        <v>112</v>
      </c>
      <c r="AE30" s="665"/>
      <c r="AF30" s="665"/>
      <c r="AG30" s="665"/>
      <c r="AH30" s="665"/>
      <c r="AI30" s="665"/>
      <c r="AJ30" s="665"/>
      <c r="AK30" s="665"/>
      <c r="AL30" s="666" t="s">
        <v>112</v>
      </c>
      <c r="AM30" s="667"/>
      <c r="AN30" s="667"/>
      <c r="AO30" s="668"/>
      <c r="AP30" s="707" t="s">
        <v>291</v>
      </c>
      <c r="AQ30" s="708"/>
      <c r="AR30" s="708"/>
      <c r="AS30" s="708"/>
      <c r="AT30" s="713" t="s">
        <v>292</v>
      </c>
      <c r="AU30" s="184"/>
      <c r="AV30" s="184"/>
      <c r="AW30" s="184"/>
      <c r="AX30" s="647" t="s">
        <v>171</v>
      </c>
      <c r="AY30" s="648"/>
      <c r="AZ30" s="648"/>
      <c r="BA30" s="648"/>
      <c r="BB30" s="648"/>
      <c r="BC30" s="648"/>
      <c r="BD30" s="648"/>
      <c r="BE30" s="648"/>
      <c r="BF30" s="649"/>
      <c r="BG30" s="719">
        <v>97.6</v>
      </c>
      <c r="BH30" s="720"/>
      <c r="BI30" s="720"/>
      <c r="BJ30" s="720"/>
      <c r="BK30" s="720"/>
      <c r="BL30" s="720"/>
      <c r="BM30" s="656">
        <v>90.1</v>
      </c>
      <c r="BN30" s="720"/>
      <c r="BO30" s="720"/>
      <c r="BP30" s="720"/>
      <c r="BQ30" s="721"/>
      <c r="BR30" s="719">
        <v>97.2</v>
      </c>
      <c r="BS30" s="720"/>
      <c r="BT30" s="720"/>
      <c r="BU30" s="720"/>
      <c r="BV30" s="720"/>
      <c r="BW30" s="720"/>
      <c r="BX30" s="656">
        <v>89.6</v>
      </c>
      <c r="BY30" s="720"/>
      <c r="BZ30" s="720"/>
      <c r="CA30" s="720"/>
      <c r="CB30" s="721"/>
      <c r="CD30" s="724"/>
      <c r="CE30" s="725"/>
      <c r="CF30" s="675" t="s">
        <v>293</v>
      </c>
      <c r="CG30" s="676"/>
      <c r="CH30" s="676"/>
      <c r="CI30" s="676"/>
      <c r="CJ30" s="676"/>
      <c r="CK30" s="676"/>
      <c r="CL30" s="676"/>
      <c r="CM30" s="676"/>
      <c r="CN30" s="676"/>
      <c r="CO30" s="676"/>
      <c r="CP30" s="676"/>
      <c r="CQ30" s="677"/>
      <c r="CR30" s="661">
        <v>1512338</v>
      </c>
      <c r="CS30" s="662"/>
      <c r="CT30" s="662"/>
      <c r="CU30" s="662"/>
      <c r="CV30" s="662"/>
      <c r="CW30" s="662"/>
      <c r="CX30" s="662"/>
      <c r="CY30" s="663"/>
      <c r="CZ30" s="695">
        <v>8.6</v>
      </c>
      <c r="DA30" s="696"/>
      <c r="DB30" s="696"/>
      <c r="DC30" s="697"/>
      <c r="DD30" s="670">
        <v>1488946</v>
      </c>
      <c r="DE30" s="662"/>
      <c r="DF30" s="662"/>
      <c r="DG30" s="662"/>
      <c r="DH30" s="662"/>
      <c r="DI30" s="662"/>
      <c r="DJ30" s="662"/>
      <c r="DK30" s="663"/>
      <c r="DL30" s="670">
        <v>1488946</v>
      </c>
      <c r="DM30" s="662"/>
      <c r="DN30" s="662"/>
      <c r="DO30" s="662"/>
      <c r="DP30" s="662"/>
      <c r="DQ30" s="662"/>
      <c r="DR30" s="662"/>
      <c r="DS30" s="662"/>
      <c r="DT30" s="662"/>
      <c r="DU30" s="662"/>
      <c r="DV30" s="663"/>
      <c r="DW30" s="666">
        <v>14.2</v>
      </c>
      <c r="DX30" s="691"/>
      <c r="DY30" s="691"/>
      <c r="DZ30" s="691"/>
      <c r="EA30" s="691"/>
      <c r="EB30" s="691"/>
      <c r="EC30" s="692"/>
    </row>
    <row r="31" spans="2:133" ht="11.25" customHeight="1">
      <c r="B31" s="658" t="s">
        <v>294</v>
      </c>
      <c r="C31" s="659"/>
      <c r="D31" s="659"/>
      <c r="E31" s="659"/>
      <c r="F31" s="659"/>
      <c r="G31" s="659"/>
      <c r="H31" s="659"/>
      <c r="I31" s="659"/>
      <c r="J31" s="659"/>
      <c r="K31" s="659"/>
      <c r="L31" s="659"/>
      <c r="M31" s="659"/>
      <c r="N31" s="659"/>
      <c r="O31" s="659"/>
      <c r="P31" s="659"/>
      <c r="Q31" s="660"/>
      <c r="R31" s="661">
        <v>744179</v>
      </c>
      <c r="S31" s="662"/>
      <c r="T31" s="662"/>
      <c r="U31" s="662"/>
      <c r="V31" s="662"/>
      <c r="W31" s="662"/>
      <c r="X31" s="662"/>
      <c r="Y31" s="663"/>
      <c r="Z31" s="664">
        <v>4</v>
      </c>
      <c r="AA31" s="664"/>
      <c r="AB31" s="664"/>
      <c r="AC31" s="664"/>
      <c r="AD31" s="665" t="s">
        <v>112</v>
      </c>
      <c r="AE31" s="665"/>
      <c r="AF31" s="665"/>
      <c r="AG31" s="665"/>
      <c r="AH31" s="665"/>
      <c r="AI31" s="665"/>
      <c r="AJ31" s="665"/>
      <c r="AK31" s="665"/>
      <c r="AL31" s="666" t="s">
        <v>112</v>
      </c>
      <c r="AM31" s="667"/>
      <c r="AN31" s="667"/>
      <c r="AO31" s="668"/>
      <c r="AP31" s="709"/>
      <c r="AQ31" s="710"/>
      <c r="AR31" s="710"/>
      <c r="AS31" s="710"/>
      <c r="AT31" s="714"/>
      <c r="AU31" s="183" t="s">
        <v>295</v>
      </c>
      <c r="AV31" s="183"/>
      <c r="AW31" s="183"/>
      <c r="AX31" s="658" t="s">
        <v>296</v>
      </c>
      <c r="AY31" s="659"/>
      <c r="AZ31" s="659"/>
      <c r="BA31" s="659"/>
      <c r="BB31" s="659"/>
      <c r="BC31" s="659"/>
      <c r="BD31" s="659"/>
      <c r="BE31" s="659"/>
      <c r="BF31" s="660"/>
      <c r="BG31" s="716">
        <v>97.5</v>
      </c>
      <c r="BH31" s="693"/>
      <c r="BI31" s="693"/>
      <c r="BJ31" s="693"/>
      <c r="BK31" s="693"/>
      <c r="BL31" s="693"/>
      <c r="BM31" s="667">
        <v>89.7</v>
      </c>
      <c r="BN31" s="717"/>
      <c r="BO31" s="717"/>
      <c r="BP31" s="717"/>
      <c r="BQ31" s="718"/>
      <c r="BR31" s="716">
        <v>97.3</v>
      </c>
      <c r="BS31" s="693"/>
      <c r="BT31" s="693"/>
      <c r="BU31" s="693"/>
      <c r="BV31" s="693"/>
      <c r="BW31" s="693"/>
      <c r="BX31" s="667">
        <v>88.8</v>
      </c>
      <c r="BY31" s="717"/>
      <c r="BZ31" s="717"/>
      <c r="CA31" s="717"/>
      <c r="CB31" s="718"/>
      <c r="CD31" s="724"/>
      <c r="CE31" s="725"/>
      <c r="CF31" s="675" t="s">
        <v>297</v>
      </c>
      <c r="CG31" s="676"/>
      <c r="CH31" s="676"/>
      <c r="CI31" s="676"/>
      <c r="CJ31" s="676"/>
      <c r="CK31" s="676"/>
      <c r="CL31" s="676"/>
      <c r="CM31" s="676"/>
      <c r="CN31" s="676"/>
      <c r="CO31" s="676"/>
      <c r="CP31" s="676"/>
      <c r="CQ31" s="677"/>
      <c r="CR31" s="661">
        <v>156729</v>
      </c>
      <c r="CS31" s="693"/>
      <c r="CT31" s="693"/>
      <c r="CU31" s="693"/>
      <c r="CV31" s="693"/>
      <c r="CW31" s="693"/>
      <c r="CX31" s="693"/>
      <c r="CY31" s="694"/>
      <c r="CZ31" s="695">
        <v>0.9</v>
      </c>
      <c r="DA31" s="696"/>
      <c r="DB31" s="696"/>
      <c r="DC31" s="697"/>
      <c r="DD31" s="670">
        <v>154207</v>
      </c>
      <c r="DE31" s="693"/>
      <c r="DF31" s="693"/>
      <c r="DG31" s="693"/>
      <c r="DH31" s="693"/>
      <c r="DI31" s="693"/>
      <c r="DJ31" s="693"/>
      <c r="DK31" s="694"/>
      <c r="DL31" s="670">
        <v>154207</v>
      </c>
      <c r="DM31" s="693"/>
      <c r="DN31" s="693"/>
      <c r="DO31" s="693"/>
      <c r="DP31" s="693"/>
      <c r="DQ31" s="693"/>
      <c r="DR31" s="693"/>
      <c r="DS31" s="693"/>
      <c r="DT31" s="693"/>
      <c r="DU31" s="693"/>
      <c r="DV31" s="694"/>
      <c r="DW31" s="666">
        <v>1.5</v>
      </c>
      <c r="DX31" s="691"/>
      <c r="DY31" s="691"/>
      <c r="DZ31" s="691"/>
      <c r="EA31" s="691"/>
      <c r="EB31" s="691"/>
      <c r="EC31" s="692"/>
    </row>
    <row r="32" spans="2:133" ht="11.25" customHeight="1">
      <c r="B32" s="658" t="s">
        <v>298</v>
      </c>
      <c r="C32" s="659"/>
      <c r="D32" s="659"/>
      <c r="E32" s="659"/>
      <c r="F32" s="659"/>
      <c r="G32" s="659"/>
      <c r="H32" s="659"/>
      <c r="I32" s="659"/>
      <c r="J32" s="659"/>
      <c r="K32" s="659"/>
      <c r="L32" s="659"/>
      <c r="M32" s="659"/>
      <c r="N32" s="659"/>
      <c r="O32" s="659"/>
      <c r="P32" s="659"/>
      <c r="Q32" s="660"/>
      <c r="R32" s="661">
        <v>319774</v>
      </c>
      <c r="S32" s="662"/>
      <c r="T32" s="662"/>
      <c r="U32" s="662"/>
      <c r="V32" s="662"/>
      <c r="W32" s="662"/>
      <c r="X32" s="662"/>
      <c r="Y32" s="663"/>
      <c r="Z32" s="664">
        <v>1.7</v>
      </c>
      <c r="AA32" s="664"/>
      <c r="AB32" s="664"/>
      <c r="AC32" s="664"/>
      <c r="AD32" s="665">
        <v>71556</v>
      </c>
      <c r="AE32" s="665"/>
      <c r="AF32" s="665"/>
      <c r="AG32" s="665"/>
      <c r="AH32" s="665"/>
      <c r="AI32" s="665"/>
      <c r="AJ32" s="665"/>
      <c r="AK32" s="665"/>
      <c r="AL32" s="666">
        <v>0.7</v>
      </c>
      <c r="AM32" s="667"/>
      <c r="AN32" s="667"/>
      <c r="AO32" s="668"/>
      <c r="AP32" s="711"/>
      <c r="AQ32" s="712"/>
      <c r="AR32" s="712"/>
      <c r="AS32" s="712"/>
      <c r="AT32" s="715"/>
      <c r="AU32" s="185"/>
      <c r="AV32" s="185"/>
      <c r="AW32" s="185"/>
      <c r="AX32" s="704" t="s">
        <v>299</v>
      </c>
      <c r="AY32" s="705"/>
      <c r="AZ32" s="705"/>
      <c r="BA32" s="705"/>
      <c r="BB32" s="705"/>
      <c r="BC32" s="705"/>
      <c r="BD32" s="705"/>
      <c r="BE32" s="705"/>
      <c r="BF32" s="706"/>
      <c r="BG32" s="728">
        <v>97.4</v>
      </c>
      <c r="BH32" s="729"/>
      <c r="BI32" s="729"/>
      <c r="BJ32" s="729"/>
      <c r="BK32" s="729"/>
      <c r="BL32" s="729"/>
      <c r="BM32" s="730">
        <v>89.2</v>
      </c>
      <c r="BN32" s="729"/>
      <c r="BO32" s="729"/>
      <c r="BP32" s="729"/>
      <c r="BQ32" s="731"/>
      <c r="BR32" s="728">
        <v>96.8</v>
      </c>
      <c r="BS32" s="729"/>
      <c r="BT32" s="729"/>
      <c r="BU32" s="729"/>
      <c r="BV32" s="729"/>
      <c r="BW32" s="729"/>
      <c r="BX32" s="730">
        <v>88.6</v>
      </c>
      <c r="BY32" s="729"/>
      <c r="BZ32" s="729"/>
      <c r="CA32" s="729"/>
      <c r="CB32" s="731"/>
      <c r="CD32" s="726"/>
      <c r="CE32" s="727"/>
      <c r="CF32" s="675" t="s">
        <v>300</v>
      </c>
      <c r="CG32" s="676"/>
      <c r="CH32" s="676"/>
      <c r="CI32" s="676"/>
      <c r="CJ32" s="676"/>
      <c r="CK32" s="676"/>
      <c r="CL32" s="676"/>
      <c r="CM32" s="676"/>
      <c r="CN32" s="676"/>
      <c r="CO32" s="676"/>
      <c r="CP32" s="676"/>
      <c r="CQ32" s="677"/>
      <c r="CR32" s="661">
        <v>1</v>
      </c>
      <c r="CS32" s="662"/>
      <c r="CT32" s="662"/>
      <c r="CU32" s="662"/>
      <c r="CV32" s="662"/>
      <c r="CW32" s="662"/>
      <c r="CX32" s="662"/>
      <c r="CY32" s="663"/>
      <c r="CZ32" s="695">
        <v>0</v>
      </c>
      <c r="DA32" s="696"/>
      <c r="DB32" s="696"/>
      <c r="DC32" s="697"/>
      <c r="DD32" s="670">
        <v>1</v>
      </c>
      <c r="DE32" s="662"/>
      <c r="DF32" s="662"/>
      <c r="DG32" s="662"/>
      <c r="DH32" s="662"/>
      <c r="DI32" s="662"/>
      <c r="DJ32" s="662"/>
      <c r="DK32" s="663"/>
      <c r="DL32" s="670">
        <v>1</v>
      </c>
      <c r="DM32" s="662"/>
      <c r="DN32" s="662"/>
      <c r="DO32" s="662"/>
      <c r="DP32" s="662"/>
      <c r="DQ32" s="662"/>
      <c r="DR32" s="662"/>
      <c r="DS32" s="662"/>
      <c r="DT32" s="662"/>
      <c r="DU32" s="662"/>
      <c r="DV32" s="663"/>
      <c r="DW32" s="666">
        <v>0</v>
      </c>
      <c r="DX32" s="691"/>
      <c r="DY32" s="691"/>
      <c r="DZ32" s="691"/>
      <c r="EA32" s="691"/>
      <c r="EB32" s="691"/>
      <c r="EC32" s="692"/>
    </row>
    <row r="33" spans="2:133" ht="11.25" customHeight="1">
      <c r="B33" s="658" t="s">
        <v>301</v>
      </c>
      <c r="C33" s="659"/>
      <c r="D33" s="659"/>
      <c r="E33" s="659"/>
      <c r="F33" s="659"/>
      <c r="G33" s="659"/>
      <c r="H33" s="659"/>
      <c r="I33" s="659"/>
      <c r="J33" s="659"/>
      <c r="K33" s="659"/>
      <c r="L33" s="659"/>
      <c r="M33" s="659"/>
      <c r="N33" s="659"/>
      <c r="O33" s="659"/>
      <c r="P33" s="659"/>
      <c r="Q33" s="660"/>
      <c r="R33" s="661">
        <v>1302000</v>
      </c>
      <c r="S33" s="662"/>
      <c r="T33" s="662"/>
      <c r="U33" s="662"/>
      <c r="V33" s="662"/>
      <c r="W33" s="662"/>
      <c r="X33" s="662"/>
      <c r="Y33" s="663"/>
      <c r="Z33" s="664">
        <v>7</v>
      </c>
      <c r="AA33" s="664"/>
      <c r="AB33" s="664"/>
      <c r="AC33" s="664"/>
      <c r="AD33" s="665" t="s">
        <v>112</v>
      </c>
      <c r="AE33" s="665"/>
      <c r="AF33" s="665"/>
      <c r="AG33" s="665"/>
      <c r="AH33" s="665"/>
      <c r="AI33" s="665"/>
      <c r="AJ33" s="665"/>
      <c r="AK33" s="665"/>
      <c r="AL33" s="666" t="s">
        <v>112</v>
      </c>
      <c r="AM33" s="667"/>
      <c r="AN33" s="667"/>
      <c r="AO33" s="668"/>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75" t="s">
        <v>302</v>
      </c>
      <c r="CE33" s="676"/>
      <c r="CF33" s="676"/>
      <c r="CG33" s="676"/>
      <c r="CH33" s="676"/>
      <c r="CI33" s="676"/>
      <c r="CJ33" s="676"/>
      <c r="CK33" s="676"/>
      <c r="CL33" s="676"/>
      <c r="CM33" s="676"/>
      <c r="CN33" s="676"/>
      <c r="CO33" s="676"/>
      <c r="CP33" s="676"/>
      <c r="CQ33" s="677"/>
      <c r="CR33" s="661">
        <v>7211657</v>
      </c>
      <c r="CS33" s="693"/>
      <c r="CT33" s="693"/>
      <c r="CU33" s="693"/>
      <c r="CV33" s="693"/>
      <c r="CW33" s="693"/>
      <c r="CX33" s="693"/>
      <c r="CY33" s="694"/>
      <c r="CZ33" s="695">
        <v>40.9</v>
      </c>
      <c r="DA33" s="696"/>
      <c r="DB33" s="696"/>
      <c r="DC33" s="697"/>
      <c r="DD33" s="670">
        <v>5555020</v>
      </c>
      <c r="DE33" s="693"/>
      <c r="DF33" s="693"/>
      <c r="DG33" s="693"/>
      <c r="DH33" s="693"/>
      <c r="DI33" s="693"/>
      <c r="DJ33" s="693"/>
      <c r="DK33" s="694"/>
      <c r="DL33" s="670">
        <v>3336150</v>
      </c>
      <c r="DM33" s="693"/>
      <c r="DN33" s="693"/>
      <c r="DO33" s="693"/>
      <c r="DP33" s="693"/>
      <c r="DQ33" s="693"/>
      <c r="DR33" s="693"/>
      <c r="DS33" s="693"/>
      <c r="DT33" s="693"/>
      <c r="DU33" s="693"/>
      <c r="DV33" s="694"/>
      <c r="DW33" s="666">
        <v>31.9</v>
      </c>
      <c r="DX33" s="691"/>
      <c r="DY33" s="691"/>
      <c r="DZ33" s="691"/>
      <c r="EA33" s="691"/>
      <c r="EB33" s="691"/>
      <c r="EC33" s="692"/>
    </row>
    <row r="34" spans="2:133" ht="11.25" customHeight="1">
      <c r="B34" s="658" t="s">
        <v>303</v>
      </c>
      <c r="C34" s="659"/>
      <c r="D34" s="659"/>
      <c r="E34" s="659"/>
      <c r="F34" s="659"/>
      <c r="G34" s="659"/>
      <c r="H34" s="659"/>
      <c r="I34" s="659"/>
      <c r="J34" s="659"/>
      <c r="K34" s="659"/>
      <c r="L34" s="659"/>
      <c r="M34" s="659"/>
      <c r="N34" s="659"/>
      <c r="O34" s="659"/>
      <c r="P34" s="659"/>
      <c r="Q34" s="660"/>
      <c r="R34" s="661" t="s">
        <v>112</v>
      </c>
      <c r="S34" s="662"/>
      <c r="T34" s="662"/>
      <c r="U34" s="662"/>
      <c r="V34" s="662"/>
      <c r="W34" s="662"/>
      <c r="X34" s="662"/>
      <c r="Y34" s="663"/>
      <c r="Z34" s="664" t="s">
        <v>112</v>
      </c>
      <c r="AA34" s="664"/>
      <c r="AB34" s="664"/>
      <c r="AC34" s="664"/>
      <c r="AD34" s="665" t="s">
        <v>112</v>
      </c>
      <c r="AE34" s="665"/>
      <c r="AF34" s="665"/>
      <c r="AG34" s="665"/>
      <c r="AH34" s="665"/>
      <c r="AI34" s="665"/>
      <c r="AJ34" s="665"/>
      <c r="AK34" s="665"/>
      <c r="AL34" s="666" t="s">
        <v>112</v>
      </c>
      <c r="AM34" s="667"/>
      <c r="AN34" s="667"/>
      <c r="AO34" s="668"/>
      <c r="AP34" s="188"/>
      <c r="AQ34" s="640" t="s">
        <v>304</v>
      </c>
      <c r="AR34" s="641"/>
      <c r="AS34" s="641"/>
      <c r="AT34" s="641"/>
      <c r="AU34" s="641"/>
      <c r="AV34" s="641"/>
      <c r="AW34" s="641"/>
      <c r="AX34" s="641"/>
      <c r="AY34" s="641"/>
      <c r="AZ34" s="641"/>
      <c r="BA34" s="641"/>
      <c r="BB34" s="641"/>
      <c r="BC34" s="641"/>
      <c r="BD34" s="641"/>
      <c r="BE34" s="641"/>
      <c r="BF34" s="642"/>
      <c r="BG34" s="640" t="s">
        <v>305</v>
      </c>
      <c r="BH34" s="641"/>
      <c r="BI34" s="641"/>
      <c r="BJ34" s="641"/>
      <c r="BK34" s="641"/>
      <c r="BL34" s="641"/>
      <c r="BM34" s="641"/>
      <c r="BN34" s="641"/>
      <c r="BO34" s="641"/>
      <c r="BP34" s="641"/>
      <c r="BQ34" s="641"/>
      <c r="BR34" s="641"/>
      <c r="BS34" s="641"/>
      <c r="BT34" s="641"/>
      <c r="BU34" s="641"/>
      <c r="BV34" s="641"/>
      <c r="BW34" s="641"/>
      <c r="BX34" s="641"/>
      <c r="BY34" s="641"/>
      <c r="BZ34" s="641"/>
      <c r="CA34" s="641"/>
      <c r="CB34" s="642"/>
      <c r="CD34" s="675" t="s">
        <v>306</v>
      </c>
      <c r="CE34" s="676"/>
      <c r="CF34" s="676"/>
      <c r="CG34" s="676"/>
      <c r="CH34" s="676"/>
      <c r="CI34" s="676"/>
      <c r="CJ34" s="676"/>
      <c r="CK34" s="676"/>
      <c r="CL34" s="676"/>
      <c r="CM34" s="676"/>
      <c r="CN34" s="676"/>
      <c r="CO34" s="676"/>
      <c r="CP34" s="676"/>
      <c r="CQ34" s="677"/>
      <c r="CR34" s="661">
        <v>3168734</v>
      </c>
      <c r="CS34" s="662"/>
      <c r="CT34" s="662"/>
      <c r="CU34" s="662"/>
      <c r="CV34" s="662"/>
      <c r="CW34" s="662"/>
      <c r="CX34" s="662"/>
      <c r="CY34" s="663"/>
      <c r="CZ34" s="695">
        <v>18</v>
      </c>
      <c r="DA34" s="696"/>
      <c r="DB34" s="696"/>
      <c r="DC34" s="697"/>
      <c r="DD34" s="670">
        <v>2479250</v>
      </c>
      <c r="DE34" s="662"/>
      <c r="DF34" s="662"/>
      <c r="DG34" s="662"/>
      <c r="DH34" s="662"/>
      <c r="DI34" s="662"/>
      <c r="DJ34" s="662"/>
      <c r="DK34" s="663"/>
      <c r="DL34" s="670">
        <v>1804855</v>
      </c>
      <c r="DM34" s="662"/>
      <c r="DN34" s="662"/>
      <c r="DO34" s="662"/>
      <c r="DP34" s="662"/>
      <c r="DQ34" s="662"/>
      <c r="DR34" s="662"/>
      <c r="DS34" s="662"/>
      <c r="DT34" s="662"/>
      <c r="DU34" s="662"/>
      <c r="DV34" s="663"/>
      <c r="DW34" s="666">
        <v>17.3</v>
      </c>
      <c r="DX34" s="691"/>
      <c r="DY34" s="691"/>
      <c r="DZ34" s="691"/>
      <c r="EA34" s="691"/>
      <c r="EB34" s="691"/>
      <c r="EC34" s="692"/>
    </row>
    <row r="35" spans="2:133" ht="11.25" customHeight="1">
      <c r="B35" s="658" t="s">
        <v>307</v>
      </c>
      <c r="C35" s="659"/>
      <c r="D35" s="659"/>
      <c r="E35" s="659"/>
      <c r="F35" s="659"/>
      <c r="G35" s="659"/>
      <c r="H35" s="659"/>
      <c r="I35" s="659"/>
      <c r="J35" s="659"/>
      <c r="K35" s="659"/>
      <c r="L35" s="659"/>
      <c r="M35" s="659"/>
      <c r="N35" s="659"/>
      <c r="O35" s="659"/>
      <c r="P35" s="659"/>
      <c r="Q35" s="660"/>
      <c r="R35" s="661">
        <v>500000</v>
      </c>
      <c r="S35" s="662"/>
      <c r="T35" s="662"/>
      <c r="U35" s="662"/>
      <c r="V35" s="662"/>
      <c r="W35" s="662"/>
      <c r="X35" s="662"/>
      <c r="Y35" s="663"/>
      <c r="Z35" s="664">
        <v>2.7</v>
      </c>
      <c r="AA35" s="664"/>
      <c r="AB35" s="664"/>
      <c r="AC35" s="664"/>
      <c r="AD35" s="665" t="s">
        <v>112</v>
      </c>
      <c r="AE35" s="665"/>
      <c r="AF35" s="665"/>
      <c r="AG35" s="665"/>
      <c r="AH35" s="665"/>
      <c r="AI35" s="665"/>
      <c r="AJ35" s="665"/>
      <c r="AK35" s="665"/>
      <c r="AL35" s="666" t="s">
        <v>112</v>
      </c>
      <c r="AM35" s="667"/>
      <c r="AN35" s="667"/>
      <c r="AO35" s="668"/>
      <c r="AP35" s="188"/>
      <c r="AQ35" s="672" t="s">
        <v>308</v>
      </c>
      <c r="AR35" s="673"/>
      <c r="AS35" s="673"/>
      <c r="AT35" s="673"/>
      <c r="AU35" s="673"/>
      <c r="AV35" s="673"/>
      <c r="AW35" s="673"/>
      <c r="AX35" s="673"/>
      <c r="AY35" s="674"/>
      <c r="AZ35" s="650">
        <v>2723135</v>
      </c>
      <c r="BA35" s="651"/>
      <c r="BB35" s="651"/>
      <c r="BC35" s="651"/>
      <c r="BD35" s="651"/>
      <c r="BE35" s="651"/>
      <c r="BF35" s="732"/>
      <c r="BG35" s="672" t="s">
        <v>309</v>
      </c>
      <c r="BH35" s="673"/>
      <c r="BI35" s="673"/>
      <c r="BJ35" s="673"/>
      <c r="BK35" s="673"/>
      <c r="BL35" s="673"/>
      <c r="BM35" s="673"/>
      <c r="BN35" s="673"/>
      <c r="BO35" s="673"/>
      <c r="BP35" s="673"/>
      <c r="BQ35" s="673"/>
      <c r="BR35" s="673"/>
      <c r="BS35" s="673"/>
      <c r="BT35" s="673"/>
      <c r="BU35" s="674"/>
      <c r="BV35" s="650">
        <v>273238</v>
      </c>
      <c r="BW35" s="651"/>
      <c r="BX35" s="651"/>
      <c r="BY35" s="651"/>
      <c r="BZ35" s="651"/>
      <c r="CA35" s="651"/>
      <c r="CB35" s="732"/>
      <c r="CD35" s="675" t="s">
        <v>310</v>
      </c>
      <c r="CE35" s="676"/>
      <c r="CF35" s="676"/>
      <c r="CG35" s="676"/>
      <c r="CH35" s="676"/>
      <c r="CI35" s="676"/>
      <c r="CJ35" s="676"/>
      <c r="CK35" s="676"/>
      <c r="CL35" s="676"/>
      <c r="CM35" s="676"/>
      <c r="CN35" s="676"/>
      <c r="CO35" s="676"/>
      <c r="CP35" s="676"/>
      <c r="CQ35" s="677"/>
      <c r="CR35" s="661">
        <v>130953</v>
      </c>
      <c r="CS35" s="693"/>
      <c r="CT35" s="693"/>
      <c r="CU35" s="693"/>
      <c r="CV35" s="693"/>
      <c r="CW35" s="693"/>
      <c r="CX35" s="693"/>
      <c r="CY35" s="694"/>
      <c r="CZ35" s="695">
        <v>0.7</v>
      </c>
      <c r="DA35" s="696"/>
      <c r="DB35" s="696"/>
      <c r="DC35" s="697"/>
      <c r="DD35" s="670">
        <v>90473</v>
      </c>
      <c r="DE35" s="693"/>
      <c r="DF35" s="693"/>
      <c r="DG35" s="693"/>
      <c r="DH35" s="693"/>
      <c r="DI35" s="693"/>
      <c r="DJ35" s="693"/>
      <c r="DK35" s="694"/>
      <c r="DL35" s="670">
        <v>90473</v>
      </c>
      <c r="DM35" s="693"/>
      <c r="DN35" s="693"/>
      <c r="DO35" s="693"/>
      <c r="DP35" s="693"/>
      <c r="DQ35" s="693"/>
      <c r="DR35" s="693"/>
      <c r="DS35" s="693"/>
      <c r="DT35" s="693"/>
      <c r="DU35" s="693"/>
      <c r="DV35" s="694"/>
      <c r="DW35" s="666">
        <v>0.9</v>
      </c>
      <c r="DX35" s="691"/>
      <c r="DY35" s="691"/>
      <c r="DZ35" s="691"/>
      <c r="EA35" s="691"/>
      <c r="EB35" s="691"/>
      <c r="EC35" s="692"/>
    </row>
    <row r="36" spans="2:133" ht="11.25" customHeight="1">
      <c r="B36" s="704" t="s">
        <v>311</v>
      </c>
      <c r="C36" s="705"/>
      <c r="D36" s="705"/>
      <c r="E36" s="705"/>
      <c r="F36" s="705"/>
      <c r="G36" s="705"/>
      <c r="H36" s="705"/>
      <c r="I36" s="705"/>
      <c r="J36" s="705"/>
      <c r="K36" s="705"/>
      <c r="L36" s="705"/>
      <c r="M36" s="705"/>
      <c r="N36" s="705"/>
      <c r="O36" s="705"/>
      <c r="P36" s="705"/>
      <c r="Q36" s="706"/>
      <c r="R36" s="733">
        <v>18555325</v>
      </c>
      <c r="S36" s="734"/>
      <c r="T36" s="734"/>
      <c r="U36" s="734"/>
      <c r="V36" s="734"/>
      <c r="W36" s="734"/>
      <c r="X36" s="734"/>
      <c r="Y36" s="735"/>
      <c r="Z36" s="736">
        <v>100</v>
      </c>
      <c r="AA36" s="736"/>
      <c r="AB36" s="736"/>
      <c r="AC36" s="736"/>
      <c r="AD36" s="737">
        <v>9958536</v>
      </c>
      <c r="AE36" s="737"/>
      <c r="AF36" s="737"/>
      <c r="AG36" s="737"/>
      <c r="AH36" s="737"/>
      <c r="AI36" s="737"/>
      <c r="AJ36" s="737"/>
      <c r="AK36" s="737"/>
      <c r="AL36" s="738">
        <v>100</v>
      </c>
      <c r="AM36" s="730"/>
      <c r="AN36" s="730"/>
      <c r="AO36" s="739"/>
      <c r="AQ36" s="740" t="s">
        <v>312</v>
      </c>
      <c r="AR36" s="741"/>
      <c r="AS36" s="741"/>
      <c r="AT36" s="741"/>
      <c r="AU36" s="741"/>
      <c r="AV36" s="741"/>
      <c r="AW36" s="741"/>
      <c r="AX36" s="741"/>
      <c r="AY36" s="742"/>
      <c r="AZ36" s="661">
        <v>681200</v>
      </c>
      <c r="BA36" s="662"/>
      <c r="BB36" s="662"/>
      <c r="BC36" s="662"/>
      <c r="BD36" s="693"/>
      <c r="BE36" s="693"/>
      <c r="BF36" s="718"/>
      <c r="BG36" s="675" t="s">
        <v>313</v>
      </c>
      <c r="BH36" s="676"/>
      <c r="BI36" s="676"/>
      <c r="BJ36" s="676"/>
      <c r="BK36" s="676"/>
      <c r="BL36" s="676"/>
      <c r="BM36" s="676"/>
      <c r="BN36" s="676"/>
      <c r="BO36" s="676"/>
      <c r="BP36" s="676"/>
      <c r="BQ36" s="676"/>
      <c r="BR36" s="676"/>
      <c r="BS36" s="676"/>
      <c r="BT36" s="676"/>
      <c r="BU36" s="677"/>
      <c r="BV36" s="661">
        <v>250265</v>
      </c>
      <c r="BW36" s="662"/>
      <c r="BX36" s="662"/>
      <c r="BY36" s="662"/>
      <c r="BZ36" s="662"/>
      <c r="CA36" s="662"/>
      <c r="CB36" s="671"/>
      <c r="CD36" s="675" t="s">
        <v>314</v>
      </c>
      <c r="CE36" s="676"/>
      <c r="CF36" s="676"/>
      <c r="CG36" s="676"/>
      <c r="CH36" s="676"/>
      <c r="CI36" s="676"/>
      <c r="CJ36" s="676"/>
      <c r="CK36" s="676"/>
      <c r="CL36" s="676"/>
      <c r="CM36" s="676"/>
      <c r="CN36" s="676"/>
      <c r="CO36" s="676"/>
      <c r="CP36" s="676"/>
      <c r="CQ36" s="677"/>
      <c r="CR36" s="661">
        <v>1214740</v>
      </c>
      <c r="CS36" s="662"/>
      <c r="CT36" s="662"/>
      <c r="CU36" s="662"/>
      <c r="CV36" s="662"/>
      <c r="CW36" s="662"/>
      <c r="CX36" s="662"/>
      <c r="CY36" s="663"/>
      <c r="CZ36" s="695">
        <v>6.9</v>
      </c>
      <c r="DA36" s="696"/>
      <c r="DB36" s="696"/>
      <c r="DC36" s="697"/>
      <c r="DD36" s="670">
        <v>966523</v>
      </c>
      <c r="DE36" s="662"/>
      <c r="DF36" s="662"/>
      <c r="DG36" s="662"/>
      <c r="DH36" s="662"/>
      <c r="DI36" s="662"/>
      <c r="DJ36" s="662"/>
      <c r="DK36" s="663"/>
      <c r="DL36" s="670">
        <v>148435</v>
      </c>
      <c r="DM36" s="662"/>
      <c r="DN36" s="662"/>
      <c r="DO36" s="662"/>
      <c r="DP36" s="662"/>
      <c r="DQ36" s="662"/>
      <c r="DR36" s="662"/>
      <c r="DS36" s="662"/>
      <c r="DT36" s="662"/>
      <c r="DU36" s="662"/>
      <c r="DV36" s="663"/>
      <c r="DW36" s="666">
        <v>1.4</v>
      </c>
      <c r="DX36" s="691"/>
      <c r="DY36" s="691"/>
      <c r="DZ36" s="691"/>
      <c r="EA36" s="691"/>
      <c r="EB36" s="691"/>
      <c r="EC36" s="692"/>
    </row>
    <row r="37" spans="2:133" ht="11.25" customHeight="1">
      <c r="AQ37" s="740" t="s">
        <v>315</v>
      </c>
      <c r="AR37" s="741"/>
      <c r="AS37" s="741"/>
      <c r="AT37" s="741"/>
      <c r="AU37" s="741"/>
      <c r="AV37" s="741"/>
      <c r="AW37" s="741"/>
      <c r="AX37" s="741"/>
      <c r="AY37" s="742"/>
      <c r="AZ37" s="661">
        <v>173496</v>
      </c>
      <c r="BA37" s="662"/>
      <c r="BB37" s="662"/>
      <c r="BC37" s="662"/>
      <c r="BD37" s="693"/>
      <c r="BE37" s="693"/>
      <c r="BF37" s="718"/>
      <c r="BG37" s="675" t="s">
        <v>316</v>
      </c>
      <c r="BH37" s="676"/>
      <c r="BI37" s="676"/>
      <c r="BJ37" s="676"/>
      <c r="BK37" s="676"/>
      <c r="BL37" s="676"/>
      <c r="BM37" s="676"/>
      <c r="BN37" s="676"/>
      <c r="BO37" s="676"/>
      <c r="BP37" s="676"/>
      <c r="BQ37" s="676"/>
      <c r="BR37" s="676"/>
      <c r="BS37" s="676"/>
      <c r="BT37" s="676"/>
      <c r="BU37" s="677"/>
      <c r="BV37" s="661">
        <v>8544</v>
      </c>
      <c r="BW37" s="662"/>
      <c r="BX37" s="662"/>
      <c r="BY37" s="662"/>
      <c r="BZ37" s="662"/>
      <c r="CA37" s="662"/>
      <c r="CB37" s="671"/>
      <c r="CD37" s="675" t="s">
        <v>317</v>
      </c>
      <c r="CE37" s="676"/>
      <c r="CF37" s="676"/>
      <c r="CG37" s="676"/>
      <c r="CH37" s="676"/>
      <c r="CI37" s="676"/>
      <c r="CJ37" s="676"/>
      <c r="CK37" s="676"/>
      <c r="CL37" s="676"/>
      <c r="CM37" s="676"/>
      <c r="CN37" s="676"/>
      <c r="CO37" s="676"/>
      <c r="CP37" s="676"/>
      <c r="CQ37" s="677"/>
      <c r="CR37" s="661">
        <v>6168</v>
      </c>
      <c r="CS37" s="693"/>
      <c r="CT37" s="693"/>
      <c r="CU37" s="693"/>
      <c r="CV37" s="693"/>
      <c r="CW37" s="693"/>
      <c r="CX37" s="693"/>
      <c r="CY37" s="694"/>
      <c r="CZ37" s="695">
        <v>0</v>
      </c>
      <c r="DA37" s="696"/>
      <c r="DB37" s="696"/>
      <c r="DC37" s="697"/>
      <c r="DD37" s="670">
        <v>354</v>
      </c>
      <c r="DE37" s="693"/>
      <c r="DF37" s="693"/>
      <c r="DG37" s="693"/>
      <c r="DH37" s="693"/>
      <c r="DI37" s="693"/>
      <c r="DJ37" s="693"/>
      <c r="DK37" s="694"/>
      <c r="DL37" s="670">
        <v>354</v>
      </c>
      <c r="DM37" s="693"/>
      <c r="DN37" s="693"/>
      <c r="DO37" s="693"/>
      <c r="DP37" s="693"/>
      <c r="DQ37" s="693"/>
      <c r="DR37" s="693"/>
      <c r="DS37" s="693"/>
      <c r="DT37" s="693"/>
      <c r="DU37" s="693"/>
      <c r="DV37" s="694"/>
      <c r="DW37" s="666">
        <v>0</v>
      </c>
      <c r="DX37" s="691"/>
      <c r="DY37" s="691"/>
      <c r="DZ37" s="691"/>
      <c r="EA37" s="691"/>
      <c r="EB37" s="691"/>
      <c r="EC37" s="692"/>
    </row>
    <row r="38" spans="2:133" ht="11.25" customHeight="1">
      <c r="AQ38" s="740" t="s">
        <v>318</v>
      </c>
      <c r="AR38" s="741"/>
      <c r="AS38" s="741"/>
      <c r="AT38" s="741"/>
      <c r="AU38" s="741"/>
      <c r="AV38" s="741"/>
      <c r="AW38" s="741"/>
      <c r="AX38" s="741"/>
      <c r="AY38" s="742"/>
      <c r="AZ38" s="661">
        <v>8251</v>
      </c>
      <c r="BA38" s="662"/>
      <c r="BB38" s="662"/>
      <c r="BC38" s="662"/>
      <c r="BD38" s="693"/>
      <c r="BE38" s="693"/>
      <c r="BF38" s="718"/>
      <c r="BG38" s="675" t="s">
        <v>319</v>
      </c>
      <c r="BH38" s="676"/>
      <c r="BI38" s="676"/>
      <c r="BJ38" s="676"/>
      <c r="BK38" s="676"/>
      <c r="BL38" s="676"/>
      <c r="BM38" s="676"/>
      <c r="BN38" s="676"/>
      <c r="BO38" s="676"/>
      <c r="BP38" s="676"/>
      <c r="BQ38" s="676"/>
      <c r="BR38" s="676"/>
      <c r="BS38" s="676"/>
      <c r="BT38" s="676"/>
      <c r="BU38" s="677"/>
      <c r="BV38" s="661">
        <v>12531</v>
      </c>
      <c r="BW38" s="662"/>
      <c r="BX38" s="662"/>
      <c r="BY38" s="662"/>
      <c r="BZ38" s="662"/>
      <c r="CA38" s="662"/>
      <c r="CB38" s="671"/>
      <c r="CD38" s="675" t="s">
        <v>320</v>
      </c>
      <c r="CE38" s="676"/>
      <c r="CF38" s="676"/>
      <c r="CG38" s="676"/>
      <c r="CH38" s="676"/>
      <c r="CI38" s="676"/>
      <c r="CJ38" s="676"/>
      <c r="CK38" s="676"/>
      <c r="CL38" s="676"/>
      <c r="CM38" s="676"/>
      <c r="CN38" s="676"/>
      <c r="CO38" s="676"/>
      <c r="CP38" s="676"/>
      <c r="CQ38" s="677"/>
      <c r="CR38" s="661">
        <v>1883399</v>
      </c>
      <c r="CS38" s="662"/>
      <c r="CT38" s="662"/>
      <c r="CU38" s="662"/>
      <c r="CV38" s="662"/>
      <c r="CW38" s="662"/>
      <c r="CX38" s="662"/>
      <c r="CY38" s="663"/>
      <c r="CZ38" s="695">
        <v>10.7</v>
      </c>
      <c r="DA38" s="696"/>
      <c r="DB38" s="696"/>
      <c r="DC38" s="697"/>
      <c r="DD38" s="670">
        <v>1533268</v>
      </c>
      <c r="DE38" s="662"/>
      <c r="DF38" s="662"/>
      <c r="DG38" s="662"/>
      <c r="DH38" s="662"/>
      <c r="DI38" s="662"/>
      <c r="DJ38" s="662"/>
      <c r="DK38" s="663"/>
      <c r="DL38" s="670">
        <v>1287387</v>
      </c>
      <c r="DM38" s="662"/>
      <c r="DN38" s="662"/>
      <c r="DO38" s="662"/>
      <c r="DP38" s="662"/>
      <c r="DQ38" s="662"/>
      <c r="DR38" s="662"/>
      <c r="DS38" s="662"/>
      <c r="DT38" s="662"/>
      <c r="DU38" s="662"/>
      <c r="DV38" s="663"/>
      <c r="DW38" s="666">
        <v>12.3</v>
      </c>
      <c r="DX38" s="691"/>
      <c r="DY38" s="691"/>
      <c r="DZ38" s="691"/>
      <c r="EA38" s="691"/>
      <c r="EB38" s="691"/>
      <c r="EC38" s="692"/>
    </row>
    <row r="39" spans="2:133" ht="11.25" customHeight="1">
      <c r="AQ39" s="740" t="s">
        <v>321</v>
      </c>
      <c r="AR39" s="741"/>
      <c r="AS39" s="741"/>
      <c r="AT39" s="741"/>
      <c r="AU39" s="741"/>
      <c r="AV39" s="741"/>
      <c r="AW39" s="741"/>
      <c r="AX39" s="741"/>
      <c r="AY39" s="742"/>
      <c r="AZ39" s="661">
        <v>4240</v>
      </c>
      <c r="BA39" s="662"/>
      <c r="BB39" s="662"/>
      <c r="BC39" s="662"/>
      <c r="BD39" s="693"/>
      <c r="BE39" s="693"/>
      <c r="BF39" s="718"/>
      <c r="BG39" s="746" t="s">
        <v>322</v>
      </c>
      <c r="BH39" s="747"/>
      <c r="BI39" s="747"/>
      <c r="BJ39" s="747"/>
      <c r="BK39" s="747"/>
      <c r="BL39" s="189"/>
      <c r="BM39" s="676" t="s">
        <v>323</v>
      </c>
      <c r="BN39" s="676"/>
      <c r="BO39" s="676"/>
      <c r="BP39" s="676"/>
      <c r="BQ39" s="676"/>
      <c r="BR39" s="676"/>
      <c r="BS39" s="676"/>
      <c r="BT39" s="676"/>
      <c r="BU39" s="677"/>
      <c r="BV39" s="661">
        <v>104</v>
      </c>
      <c r="BW39" s="662"/>
      <c r="BX39" s="662"/>
      <c r="BY39" s="662"/>
      <c r="BZ39" s="662"/>
      <c r="CA39" s="662"/>
      <c r="CB39" s="671"/>
      <c r="CD39" s="675" t="s">
        <v>324</v>
      </c>
      <c r="CE39" s="676"/>
      <c r="CF39" s="676"/>
      <c r="CG39" s="676"/>
      <c r="CH39" s="676"/>
      <c r="CI39" s="676"/>
      <c r="CJ39" s="676"/>
      <c r="CK39" s="676"/>
      <c r="CL39" s="676"/>
      <c r="CM39" s="676"/>
      <c r="CN39" s="676"/>
      <c r="CO39" s="676"/>
      <c r="CP39" s="676"/>
      <c r="CQ39" s="677"/>
      <c r="CR39" s="661">
        <v>322331</v>
      </c>
      <c r="CS39" s="693"/>
      <c r="CT39" s="693"/>
      <c r="CU39" s="693"/>
      <c r="CV39" s="693"/>
      <c r="CW39" s="693"/>
      <c r="CX39" s="693"/>
      <c r="CY39" s="694"/>
      <c r="CZ39" s="695">
        <v>1.8</v>
      </c>
      <c r="DA39" s="696"/>
      <c r="DB39" s="696"/>
      <c r="DC39" s="697"/>
      <c r="DD39" s="670">
        <v>141506</v>
      </c>
      <c r="DE39" s="693"/>
      <c r="DF39" s="693"/>
      <c r="DG39" s="693"/>
      <c r="DH39" s="693"/>
      <c r="DI39" s="693"/>
      <c r="DJ39" s="693"/>
      <c r="DK39" s="694"/>
      <c r="DL39" s="670" t="s">
        <v>325</v>
      </c>
      <c r="DM39" s="693"/>
      <c r="DN39" s="693"/>
      <c r="DO39" s="693"/>
      <c r="DP39" s="693"/>
      <c r="DQ39" s="693"/>
      <c r="DR39" s="693"/>
      <c r="DS39" s="693"/>
      <c r="DT39" s="693"/>
      <c r="DU39" s="693"/>
      <c r="DV39" s="694"/>
      <c r="DW39" s="666" t="s">
        <v>325</v>
      </c>
      <c r="DX39" s="691"/>
      <c r="DY39" s="691"/>
      <c r="DZ39" s="691"/>
      <c r="EA39" s="691"/>
      <c r="EB39" s="691"/>
      <c r="EC39" s="69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40" t="s">
        <v>326</v>
      </c>
      <c r="AR40" s="741"/>
      <c r="AS40" s="741"/>
      <c r="AT40" s="741"/>
      <c r="AU40" s="741"/>
      <c r="AV40" s="741"/>
      <c r="AW40" s="741"/>
      <c r="AX40" s="741"/>
      <c r="AY40" s="742"/>
      <c r="AZ40" s="661">
        <v>462105</v>
      </c>
      <c r="BA40" s="662"/>
      <c r="BB40" s="662"/>
      <c r="BC40" s="662"/>
      <c r="BD40" s="693"/>
      <c r="BE40" s="693"/>
      <c r="BF40" s="718"/>
      <c r="BG40" s="746"/>
      <c r="BH40" s="747"/>
      <c r="BI40" s="747"/>
      <c r="BJ40" s="747"/>
      <c r="BK40" s="747"/>
      <c r="BL40" s="189"/>
      <c r="BM40" s="676" t="s">
        <v>327</v>
      </c>
      <c r="BN40" s="676"/>
      <c r="BO40" s="676"/>
      <c r="BP40" s="676"/>
      <c r="BQ40" s="676"/>
      <c r="BR40" s="676"/>
      <c r="BS40" s="676"/>
      <c r="BT40" s="676"/>
      <c r="BU40" s="677"/>
      <c r="BV40" s="661">
        <v>91</v>
      </c>
      <c r="BW40" s="662"/>
      <c r="BX40" s="662"/>
      <c r="BY40" s="662"/>
      <c r="BZ40" s="662"/>
      <c r="CA40" s="662"/>
      <c r="CB40" s="671"/>
      <c r="CD40" s="675" t="s">
        <v>328</v>
      </c>
      <c r="CE40" s="676"/>
      <c r="CF40" s="676"/>
      <c r="CG40" s="676"/>
      <c r="CH40" s="676"/>
      <c r="CI40" s="676"/>
      <c r="CJ40" s="676"/>
      <c r="CK40" s="676"/>
      <c r="CL40" s="676"/>
      <c r="CM40" s="676"/>
      <c r="CN40" s="676"/>
      <c r="CO40" s="676"/>
      <c r="CP40" s="676"/>
      <c r="CQ40" s="677"/>
      <c r="CR40" s="661">
        <v>491500</v>
      </c>
      <c r="CS40" s="662"/>
      <c r="CT40" s="662"/>
      <c r="CU40" s="662"/>
      <c r="CV40" s="662"/>
      <c r="CW40" s="662"/>
      <c r="CX40" s="662"/>
      <c r="CY40" s="663"/>
      <c r="CZ40" s="695">
        <v>2.8</v>
      </c>
      <c r="DA40" s="696"/>
      <c r="DB40" s="696"/>
      <c r="DC40" s="697"/>
      <c r="DD40" s="670">
        <v>344000</v>
      </c>
      <c r="DE40" s="662"/>
      <c r="DF40" s="662"/>
      <c r="DG40" s="662"/>
      <c r="DH40" s="662"/>
      <c r="DI40" s="662"/>
      <c r="DJ40" s="662"/>
      <c r="DK40" s="663"/>
      <c r="DL40" s="670">
        <v>5000</v>
      </c>
      <c r="DM40" s="662"/>
      <c r="DN40" s="662"/>
      <c r="DO40" s="662"/>
      <c r="DP40" s="662"/>
      <c r="DQ40" s="662"/>
      <c r="DR40" s="662"/>
      <c r="DS40" s="662"/>
      <c r="DT40" s="662"/>
      <c r="DU40" s="662"/>
      <c r="DV40" s="663"/>
      <c r="DW40" s="666">
        <v>0</v>
      </c>
      <c r="DX40" s="691"/>
      <c r="DY40" s="691"/>
      <c r="DZ40" s="691"/>
      <c r="EA40" s="691"/>
      <c r="EB40" s="691"/>
      <c r="EC40" s="69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81" t="s">
        <v>329</v>
      </c>
      <c r="AR41" s="682"/>
      <c r="AS41" s="682"/>
      <c r="AT41" s="682"/>
      <c r="AU41" s="682"/>
      <c r="AV41" s="682"/>
      <c r="AW41" s="682"/>
      <c r="AX41" s="682"/>
      <c r="AY41" s="683"/>
      <c r="AZ41" s="733">
        <v>1393843</v>
      </c>
      <c r="BA41" s="734"/>
      <c r="BB41" s="734"/>
      <c r="BC41" s="734"/>
      <c r="BD41" s="729"/>
      <c r="BE41" s="729"/>
      <c r="BF41" s="731"/>
      <c r="BG41" s="748"/>
      <c r="BH41" s="749"/>
      <c r="BI41" s="749"/>
      <c r="BJ41" s="749"/>
      <c r="BK41" s="749"/>
      <c r="BL41" s="191"/>
      <c r="BM41" s="682" t="s">
        <v>330</v>
      </c>
      <c r="BN41" s="682"/>
      <c r="BO41" s="682"/>
      <c r="BP41" s="682"/>
      <c r="BQ41" s="682"/>
      <c r="BR41" s="682"/>
      <c r="BS41" s="682"/>
      <c r="BT41" s="682"/>
      <c r="BU41" s="683"/>
      <c r="BV41" s="733">
        <v>321</v>
      </c>
      <c r="BW41" s="734"/>
      <c r="BX41" s="734"/>
      <c r="BY41" s="734"/>
      <c r="BZ41" s="734"/>
      <c r="CA41" s="734"/>
      <c r="CB41" s="743"/>
      <c r="CD41" s="675" t="s">
        <v>331</v>
      </c>
      <c r="CE41" s="676"/>
      <c r="CF41" s="676"/>
      <c r="CG41" s="676"/>
      <c r="CH41" s="676"/>
      <c r="CI41" s="676"/>
      <c r="CJ41" s="676"/>
      <c r="CK41" s="676"/>
      <c r="CL41" s="676"/>
      <c r="CM41" s="676"/>
      <c r="CN41" s="676"/>
      <c r="CO41" s="676"/>
      <c r="CP41" s="676"/>
      <c r="CQ41" s="677"/>
      <c r="CR41" s="661" t="s">
        <v>332</v>
      </c>
      <c r="CS41" s="693"/>
      <c r="CT41" s="693"/>
      <c r="CU41" s="693"/>
      <c r="CV41" s="693"/>
      <c r="CW41" s="693"/>
      <c r="CX41" s="693"/>
      <c r="CY41" s="694"/>
      <c r="CZ41" s="695" t="s">
        <v>332</v>
      </c>
      <c r="DA41" s="696"/>
      <c r="DB41" s="696"/>
      <c r="DC41" s="697"/>
      <c r="DD41" s="670" t="s">
        <v>332</v>
      </c>
      <c r="DE41" s="693"/>
      <c r="DF41" s="693"/>
      <c r="DG41" s="693"/>
      <c r="DH41" s="693"/>
      <c r="DI41" s="693"/>
      <c r="DJ41" s="693"/>
      <c r="DK41" s="694"/>
      <c r="DL41" s="750"/>
      <c r="DM41" s="751"/>
      <c r="DN41" s="751"/>
      <c r="DO41" s="751"/>
      <c r="DP41" s="751"/>
      <c r="DQ41" s="751"/>
      <c r="DR41" s="751"/>
      <c r="DS41" s="751"/>
      <c r="DT41" s="751"/>
      <c r="DU41" s="751"/>
      <c r="DV41" s="752"/>
      <c r="DW41" s="753"/>
      <c r="DX41" s="754"/>
      <c r="DY41" s="754"/>
      <c r="DZ41" s="754"/>
      <c r="EA41" s="754"/>
      <c r="EB41" s="754"/>
      <c r="EC41" s="755"/>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58" t="s">
        <v>334</v>
      </c>
      <c r="CE42" s="659"/>
      <c r="CF42" s="659"/>
      <c r="CG42" s="659"/>
      <c r="CH42" s="659"/>
      <c r="CI42" s="659"/>
      <c r="CJ42" s="659"/>
      <c r="CK42" s="659"/>
      <c r="CL42" s="659"/>
      <c r="CM42" s="659"/>
      <c r="CN42" s="659"/>
      <c r="CO42" s="659"/>
      <c r="CP42" s="659"/>
      <c r="CQ42" s="660"/>
      <c r="CR42" s="661">
        <v>2068448</v>
      </c>
      <c r="CS42" s="662"/>
      <c r="CT42" s="662"/>
      <c r="CU42" s="662"/>
      <c r="CV42" s="662"/>
      <c r="CW42" s="662"/>
      <c r="CX42" s="662"/>
      <c r="CY42" s="663"/>
      <c r="CZ42" s="695">
        <v>11.7</v>
      </c>
      <c r="DA42" s="744"/>
      <c r="DB42" s="744"/>
      <c r="DC42" s="745"/>
      <c r="DD42" s="670">
        <v>1030679</v>
      </c>
      <c r="DE42" s="662"/>
      <c r="DF42" s="662"/>
      <c r="DG42" s="662"/>
      <c r="DH42" s="662"/>
      <c r="DI42" s="662"/>
      <c r="DJ42" s="662"/>
      <c r="DK42" s="663"/>
      <c r="DL42" s="750"/>
      <c r="DM42" s="751"/>
      <c r="DN42" s="751"/>
      <c r="DO42" s="751"/>
      <c r="DP42" s="751"/>
      <c r="DQ42" s="751"/>
      <c r="DR42" s="751"/>
      <c r="DS42" s="751"/>
      <c r="DT42" s="751"/>
      <c r="DU42" s="751"/>
      <c r="DV42" s="752"/>
      <c r="DW42" s="753"/>
      <c r="DX42" s="754"/>
      <c r="DY42" s="754"/>
      <c r="DZ42" s="754"/>
      <c r="EA42" s="754"/>
      <c r="EB42" s="754"/>
      <c r="EC42" s="755"/>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58" t="s">
        <v>336</v>
      </c>
      <c r="CE43" s="659"/>
      <c r="CF43" s="659"/>
      <c r="CG43" s="659"/>
      <c r="CH43" s="659"/>
      <c r="CI43" s="659"/>
      <c r="CJ43" s="659"/>
      <c r="CK43" s="659"/>
      <c r="CL43" s="659"/>
      <c r="CM43" s="659"/>
      <c r="CN43" s="659"/>
      <c r="CO43" s="659"/>
      <c r="CP43" s="659"/>
      <c r="CQ43" s="660"/>
      <c r="CR43" s="661">
        <v>79915</v>
      </c>
      <c r="CS43" s="693"/>
      <c r="CT43" s="693"/>
      <c r="CU43" s="693"/>
      <c r="CV43" s="693"/>
      <c r="CW43" s="693"/>
      <c r="CX43" s="693"/>
      <c r="CY43" s="694"/>
      <c r="CZ43" s="695">
        <v>0.5</v>
      </c>
      <c r="DA43" s="696"/>
      <c r="DB43" s="696"/>
      <c r="DC43" s="697"/>
      <c r="DD43" s="670">
        <v>79915</v>
      </c>
      <c r="DE43" s="693"/>
      <c r="DF43" s="693"/>
      <c r="DG43" s="693"/>
      <c r="DH43" s="693"/>
      <c r="DI43" s="693"/>
      <c r="DJ43" s="693"/>
      <c r="DK43" s="694"/>
      <c r="DL43" s="750"/>
      <c r="DM43" s="751"/>
      <c r="DN43" s="751"/>
      <c r="DO43" s="751"/>
      <c r="DP43" s="751"/>
      <c r="DQ43" s="751"/>
      <c r="DR43" s="751"/>
      <c r="DS43" s="751"/>
      <c r="DT43" s="751"/>
      <c r="DU43" s="751"/>
      <c r="DV43" s="752"/>
      <c r="DW43" s="753"/>
      <c r="DX43" s="754"/>
      <c r="DY43" s="754"/>
      <c r="DZ43" s="754"/>
      <c r="EA43" s="754"/>
      <c r="EB43" s="754"/>
      <c r="EC43" s="755"/>
    </row>
    <row r="44" spans="2:133" ht="11.25" customHeight="1">
      <c r="B44" s="194" t="s">
        <v>337</v>
      </c>
      <c r="CD44" s="767" t="s">
        <v>289</v>
      </c>
      <c r="CE44" s="768"/>
      <c r="CF44" s="658" t="s">
        <v>338</v>
      </c>
      <c r="CG44" s="659"/>
      <c r="CH44" s="659"/>
      <c r="CI44" s="659"/>
      <c r="CJ44" s="659"/>
      <c r="CK44" s="659"/>
      <c r="CL44" s="659"/>
      <c r="CM44" s="659"/>
      <c r="CN44" s="659"/>
      <c r="CO44" s="659"/>
      <c r="CP44" s="659"/>
      <c r="CQ44" s="660"/>
      <c r="CR44" s="661">
        <v>2068448</v>
      </c>
      <c r="CS44" s="662"/>
      <c r="CT44" s="662"/>
      <c r="CU44" s="662"/>
      <c r="CV44" s="662"/>
      <c r="CW44" s="662"/>
      <c r="CX44" s="662"/>
      <c r="CY44" s="663"/>
      <c r="CZ44" s="695">
        <v>11.7</v>
      </c>
      <c r="DA44" s="744"/>
      <c r="DB44" s="744"/>
      <c r="DC44" s="745"/>
      <c r="DD44" s="670">
        <v>1030679</v>
      </c>
      <c r="DE44" s="662"/>
      <c r="DF44" s="662"/>
      <c r="DG44" s="662"/>
      <c r="DH44" s="662"/>
      <c r="DI44" s="662"/>
      <c r="DJ44" s="662"/>
      <c r="DK44" s="663"/>
      <c r="DL44" s="750"/>
      <c r="DM44" s="751"/>
      <c r="DN44" s="751"/>
      <c r="DO44" s="751"/>
      <c r="DP44" s="751"/>
      <c r="DQ44" s="751"/>
      <c r="DR44" s="751"/>
      <c r="DS44" s="751"/>
      <c r="DT44" s="751"/>
      <c r="DU44" s="751"/>
      <c r="DV44" s="752"/>
      <c r="DW44" s="753"/>
      <c r="DX44" s="754"/>
      <c r="DY44" s="754"/>
      <c r="DZ44" s="754"/>
      <c r="EA44" s="754"/>
      <c r="EB44" s="754"/>
      <c r="EC44" s="755"/>
    </row>
    <row r="45" spans="2:133" ht="11.25" customHeight="1">
      <c r="CD45" s="769"/>
      <c r="CE45" s="770"/>
      <c r="CF45" s="658" t="s">
        <v>339</v>
      </c>
      <c r="CG45" s="659"/>
      <c r="CH45" s="659"/>
      <c r="CI45" s="659"/>
      <c r="CJ45" s="659"/>
      <c r="CK45" s="659"/>
      <c r="CL45" s="659"/>
      <c r="CM45" s="659"/>
      <c r="CN45" s="659"/>
      <c r="CO45" s="659"/>
      <c r="CP45" s="659"/>
      <c r="CQ45" s="660"/>
      <c r="CR45" s="661">
        <v>352657</v>
      </c>
      <c r="CS45" s="693"/>
      <c r="CT45" s="693"/>
      <c r="CU45" s="693"/>
      <c r="CV45" s="693"/>
      <c r="CW45" s="693"/>
      <c r="CX45" s="693"/>
      <c r="CY45" s="694"/>
      <c r="CZ45" s="695">
        <v>2</v>
      </c>
      <c r="DA45" s="696"/>
      <c r="DB45" s="696"/>
      <c r="DC45" s="697"/>
      <c r="DD45" s="670">
        <v>59775</v>
      </c>
      <c r="DE45" s="693"/>
      <c r="DF45" s="693"/>
      <c r="DG45" s="693"/>
      <c r="DH45" s="693"/>
      <c r="DI45" s="693"/>
      <c r="DJ45" s="693"/>
      <c r="DK45" s="694"/>
      <c r="DL45" s="750"/>
      <c r="DM45" s="751"/>
      <c r="DN45" s="751"/>
      <c r="DO45" s="751"/>
      <c r="DP45" s="751"/>
      <c r="DQ45" s="751"/>
      <c r="DR45" s="751"/>
      <c r="DS45" s="751"/>
      <c r="DT45" s="751"/>
      <c r="DU45" s="751"/>
      <c r="DV45" s="752"/>
      <c r="DW45" s="753"/>
      <c r="DX45" s="754"/>
      <c r="DY45" s="754"/>
      <c r="DZ45" s="754"/>
      <c r="EA45" s="754"/>
      <c r="EB45" s="754"/>
      <c r="EC45" s="755"/>
    </row>
    <row r="46" spans="2:133" ht="11.25" customHeight="1">
      <c r="CD46" s="769"/>
      <c r="CE46" s="770"/>
      <c r="CF46" s="658" t="s">
        <v>340</v>
      </c>
      <c r="CG46" s="659"/>
      <c r="CH46" s="659"/>
      <c r="CI46" s="659"/>
      <c r="CJ46" s="659"/>
      <c r="CK46" s="659"/>
      <c r="CL46" s="659"/>
      <c r="CM46" s="659"/>
      <c r="CN46" s="659"/>
      <c r="CO46" s="659"/>
      <c r="CP46" s="659"/>
      <c r="CQ46" s="660"/>
      <c r="CR46" s="661">
        <v>1657094</v>
      </c>
      <c r="CS46" s="662"/>
      <c r="CT46" s="662"/>
      <c r="CU46" s="662"/>
      <c r="CV46" s="662"/>
      <c r="CW46" s="662"/>
      <c r="CX46" s="662"/>
      <c r="CY46" s="663"/>
      <c r="CZ46" s="695">
        <v>9.4</v>
      </c>
      <c r="DA46" s="744"/>
      <c r="DB46" s="744"/>
      <c r="DC46" s="745"/>
      <c r="DD46" s="670">
        <v>915368</v>
      </c>
      <c r="DE46" s="662"/>
      <c r="DF46" s="662"/>
      <c r="DG46" s="662"/>
      <c r="DH46" s="662"/>
      <c r="DI46" s="662"/>
      <c r="DJ46" s="662"/>
      <c r="DK46" s="663"/>
      <c r="DL46" s="750"/>
      <c r="DM46" s="751"/>
      <c r="DN46" s="751"/>
      <c r="DO46" s="751"/>
      <c r="DP46" s="751"/>
      <c r="DQ46" s="751"/>
      <c r="DR46" s="751"/>
      <c r="DS46" s="751"/>
      <c r="DT46" s="751"/>
      <c r="DU46" s="751"/>
      <c r="DV46" s="752"/>
      <c r="DW46" s="753"/>
      <c r="DX46" s="754"/>
      <c r="DY46" s="754"/>
      <c r="DZ46" s="754"/>
      <c r="EA46" s="754"/>
      <c r="EB46" s="754"/>
      <c r="EC46" s="755"/>
    </row>
    <row r="47" spans="2:133" ht="11.25" customHeight="1">
      <c r="CD47" s="769"/>
      <c r="CE47" s="770"/>
      <c r="CF47" s="658" t="s">
        <v>341</v>
      </c>
      <c r="CG47" s="659"/>
      <c r="CH47" s="659"/>
      <c r="CI47" s="659"/>
      <c r="CJ47" s="659"/>
      <c r="CK47" s="659"/>
      <c r="CL47" s="659"/>
      <c r="CM47" s="659"/>
      <c r="CN47" s="659"/>
      <c r="CO47" s="659"/>
      <c r="CP47" s="659"/>
      <c r="CQ47" s="660"/>
      <c r="CR47" s="661" t="s">
        <v>112</v>
      </c>
      <c r="CS47" s="693"/>
      <c r="CT47" s="693"/>
      <c r="CU47" s="693"/>
      <c r="CV47" s="693"/>
      <c r="CW47" s="693"/>
      <c r="CX47" s="693"/>
      <c r="CY47" s="694"/>
      <c r="CZ47" s="695" t="s">
        <v>112</v>
      </c>
      <c r="DA47" s="696"/>
      <c r="DB47" s="696"/>
      <c r="DC47" s="697"/>
      <c r="DD47" s="670" t="s">
        <v>112</v>
      </c>
      <c r="DE47" s="693"/>
      <c r="DF47" s="693"/>
      <c r="DG47" s="693"/>
      <c r="DH47" s="693"/>
      <c r="DI47" s="693"/>
      <c r="DJ47" s="693"/>
      <c r="DK47" s="694"/>
      <c r="DL47" s="750"/>
      <c r="DM47" s="751"/>
      <c r="DN47" s="751"/>
      <c r="DO47" s="751"/>
      <c r="DP47" s="751"/>
      <c r="DQ47" s="751"/>
      <c r="DR47" s="751"/>
      <c r="DS47" s="751"/>
      <c r="DT47" s="751"/>
      <c r="DU47" s="751"/>
      <c r="DV47" s="752"/>
      <c r="DW47" s="753"/>
      <c r="DX47" s="754"/>
      <c r="DY47" s="754"/>
      <c r="DZ47" s="754"/>
      <c r="EA47" s="754"/>
      <c r="EB47" s="754"/>
      <c r="EC47" s="755"/>
    </row>
    <row r="48" spans="2:133">
      <c r="CD48" s="771"/>
      <c r="CE48" s="772"/>
      <c r="CF48" s="658" t="s">
        <v>342</v>
      </c>
      <c r="CG48" s="659"/>
      <c r="CH48" s="659"/>
      <c r="CI48" s="659"/>
      <c r="CJ48" s="659"/>
      <c r="CK48" s="659"/>
      <c r="CL48" s="659"/>
      <c r="CM48" s="659"/>
      <c r="CN48" s="659"/>
      <c r="CO48" s="659"/>
      <c r="CP48" s="659"/>
      <c r="CQ48" s="660"/>
      <c r="CR48" s="661" t="s">
        <v>112</v>
      </c>
      <c r="CS48" s="662"/>
      <c r="CT48" s="662"/>
      <c r="CU48" s="662"/>
      <c r="CV48" s="662"/>
      <c r="CW48" s="662"/>
      <c r="CX48" s="662"/>
      <c r="CY48" s="663"/>
      <c r="CZ48" s="695" t="s">
        <v>112</v>
      </c>
      <c r="DA48" s="744"/>
      <c r="DB48" s="744"/>
      <c r="DC48" s="745"/>
      <c r="DD48" s="670" t="s">
        <v>112</v>
      </c>
      <c r="DE48" s="662"/>
      <c r="DF48" s="662"/>
      <c r="DG48" s="662"/>
      <c r="DH48" s="662"/>
      <c r="DI48" s="662"/>
      <c r="DJ48" s="662"/>
      <c r="DK48" s="663"/>
      <c r="DL48" s="750"/>
      <c r="DM48" s="751"/>
      <c r="DN48" s="751"/>
      <c r="DO48" s="751"/>
      <c r="DP48" s="751"/>
      <c r="DQ48" s="751"/>
      <c r="DR48" s="751"/>
      <c r="DS48" s="751"/>
      <c r="DT48" s="751"/>
      <c r="DU48" s="751"/>
      <c r="DV48" s="752"/>
      <c r="DW48" s="753"/>
      <c r="DX48" s="754"/>
      <c r="DY48" s="754"/>
      <c r="DZ48" s="754"/>
      <c r="EA48" s="754"/>
      <c r="EB48" s="754"/>
      <c r="EC48" s="755"/>
    </row>
    <row r="49" spans="82:133" ht="11.25" customHeight="1">
      <c r="CD49" s="704" t="s">
        <v>343</v>
      </c>
      <c r="CE49" s="705"/>
      <c r="CF49" s="705"/>
      <c r="CG49" s="705"/>
      <c r="CH49" s="705"/>
      <c r="CI49" s="705"/>
      <c r="CJ49" s="705"/>
      <c r="CK49" s="705"/>
      <c r="CL49" s="705"/>
      <c r="CM49" s="705"/>
      <c r="CN49" s="705"/>
      <c r="CO49" s="705"/>
      <c r="CP49" s="705"/>
      <c r="CQ49" s="706"/>
      <c r="CR49" s="733">
        <v>17647374</v>
      </c>
      <c r="CS49" s="729"/>
      <c r="CT49" s="729"/>
      <c r="CU49" s="729"/>
      <c r="CV49" s="729"/>
      <c r="CW49" s="729"/>
      <c r="CX49" s="729"/>
      <c r="CY49" s="756"/>
      <c r="CZ49" s="757">
        <v>100</v>
      </c>
      <c r="DA49" s="758"/>
      <c r="DB49" s="758"/>
      <c r="DC49" s="759"/>
      <c r="DD49" s="760">
        <v>12338838</v>
      </c>
      <c r="DE49" s="729"/>
      <c r="DF49" s="729"/>
      <c r="DG49" s="729"/>
      <c r="DH49" s="729"/>
      <c r="DI49" s="729"/>
      <c r="DJ49" s="729"/>
      <c r="DK49" s="756"/>
      <c r="DL49" s="761"/>
      <c r="DM49" s="762"/>
      <c r="DN49" s="762"/>
      <c r="DO49" s="762"/>
      <c r="DP49" s="762"/>
      <c r="DQ49" s="762"/>
      <c r="DR49" s="762"/>
      <c r="DS49" s="762"/>
      <c r="DT49" s="762"/>
      <c r="DU49" s="762"/>
      <c r="DV49" s="763"/>
      <c r="DW49" s="764"/>
      <c r="DX49" s="765"/>
      <c r="DY49" s="765"/>
      <c r="DZ49" s="765"/>
      <c r="EA49" s="765"/>
      <c r="EB49" s="765"/>
      <c r="EC49" s="766"/>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802" t="s">
        <v>345</v>
      </c>
      <c r="DK2" s="803"/>
      <c r="DL2" s="803"/>
      <c r="DM2" s="803"/>
      <c r="DN2" s="803"/>
      <c r="DO2" s="804"/>
      <c r="DP2" s="202"/>
      <c r="DQ2" s="802" t="s">
        <v>346</v>
      </c>
      <c r="DR2" s="803"/>
      <c r="DS2" s="803"/>
      <c r="DT2" s="803"/>
      <c r="DU2" s="803"/>
      <c r="DV2" s="803"/>
      <c r="DW2" s="803"/>
      <c r="DX2" s="803"/>
      <c r="DY2" s="803"/>
      <c r="DZ2" s="80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805" t="s">
        <v>347</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96" t="s">
        <v>349</v>
      </c>
      <c r="B5" s="797"/>
      <c r="C5" s="797"/>
      <c r="D5" s="797"/>
      <c r="E5" s="797"/>
      <c r="F5" s="797"/>
      <c r="G5" s="797"/>
      <c r="H5" s="797"/>
      <c r="I5" s="797"/>
      <c r="J5" s="797"/>
      <c r="K5" s="797"/>
      <c r="L5" s="797"/>
      <c r="M5" s="797"/>
      <c r="N5" s="797"/>
      <c r="O5" s="797"/>
      <c r="P5" s="798"/>
      <c r="Q5" s="773" t="s">
        <v>350</v>
      </c>
      <c r="R5" s="774"/>
      <c r="S5" s="774"/>
      <c r="T5" s="774"/>
      <c r="U5" s="775"/>
      <c r="V5" s="773" t="s">
        <v>351</v>
      </c>
      <c r="W5" s="774"/>
      <c r="X5" s="774"/>
      <c r="Y5" s="774"/>
      <c r="Z5" s="775"/>
      <c r="AA5" s="773" t="s">
        <v>352</v>
      </c>
      <c r="AB5" s="774"/>
      <c r="AC5" s="774"/>
      <c r="AD5" s="774"/>
      <c r="AE5" s="774"/>
      <c r="AF5" s="806" t="s">
        <v>353</v>
      </c>
      <c r="AG5" s="774"/>
      <c r="AH5" s="774"/>
      <c r="AI5" s="774"/>
      <c r="AJ5" s="785"/>
      <c r="AK5" s="774" t="s">
        <v>354</v>
      </c>
      <c r="AL5" s="774"/>
      <c r="AM5" s="774"/>
      <c r="AN5" s="774"/>
      <c r="AO5" s="775"/>
      <c r="AP5" s="773" t="s">
        <v>355</v>
      </c>
      <c r="AQ5" s="774"/>
      <c r="AR5" s="774"/>
      <c r="AS5" s="774"/>
      <c r="AT5" s="775"/>
      <c r="AU5" s="773" t="s">
        <v>356</v>
      </c>
      <c r="AV5" s="774"/>
      <c r="AW5" s="774"/>
      <c r="AX5" s="774"/>
      <c r="AY5" s="785"/>
      <c r="AZ5" s="209"/>
      <c r="BA5" s="209"/>
      <c r="BB5" s="209"/>
      <c r="BC5" s="209"/>
      <c r="BD5" s="209"/>
      <c r="BE5" s="210"/>
      <c r="BF5" s="210"/>
      <c r="BG5" s="210"/>
      <c r="BH5" s="210"/>
      <c r="BI5" s="210"/>
      <c r="BJ5" s="210"/>
      <c r="BK5" s="210"/>
      <c r="BL5" s="210"/>
      <c r="BM5" s="210"/>
      <c r="BN5" s="210"/>
      <c r="BO5" s="210"/>
      <c r="BP5" s="210"/>
      <c r="BQ5" s="796" t="s">
        <v>357</v>
      </c>
      <c r="BR5" s="797"/>
      <c r="BS5" s="797"/>
      <c r="BT5" s="797"/>
      <c r="BU5" s="797"/>
      <c r="BV5" s="797"/>
      <c r="BW5" s="797"/>
      <c r="BX5" s="797"/>
      <c r="BY5" s="797"/>
      <c r="BZ5" s="797"/>
      <c r="CA5" s="797"/>
      <c r="CB5" s="797"/>
      <c r="CC5" s="797"/>
      <c r="CD5" s="797"/>
      <c r="CE5" s="797"/>
      <c r="CF5" s="797"/>
      <c r="CG5" s="798"/>
      <c r="CH5" s="773" t="s">
        <v>358</v>
      </c>
      <c r="CI5" s="774"/>
      <c r="CJ5" s="774"/>
      <c r="CK5" s="774"/>
      <c r="CL5" s="775"/>
      <c r="CM5" s="773" t="s">
        <v>359</v>
      </c>
      <c r="CN5" s="774"/>
      <c r="CO5" s="774"/>
      <c r="CP5" s="774"/>
      <c r="CQ5" s="775"/>
      <c r="CR5" s="773" t="s">
        <v>360</v>
      </c>
      <c r="CS5" s="774"/>
      <c r="CT5" s="774"/>
      <c r="CU5" s="774"/>
      <c r="CV5" s="775"/>
      <c r="CW5" s="773" t="s">
        <v>361</v>
      </c>
      <c r="CX5" s="774"/>
      <c r="CY5" s="774"/>
      <c r="CZ5" s="774"/>
      <c r="DA5" s="775"/>
      <c r="DB5" s="773" t="s">
        <v>362</v>
      </c>
      <c r="DC5" s="774"/>
      <c r="DD5" s="774"/>
      <c r="DE5" s="774"/>
      <c r="DF5" s="775"/>
      <c r="DG5" s="779" t="s">
        <v>363</v>
      </c>
      <c r="DH5" s="780"/>
      <c r="DI5" s="780"/>
      <c r="DJ5" s="780"/>
      <c r="DK5" s="781"/>
      <c r="DL5" s="779" t="s">
        <v>364</v>
      </c>
      <c r="DM5" s="780"/>
      <c r="DN5" s="780"/>
      <c r="DO5" s="780"/>
      <c r="DP5" s="781"/>
      <c r="DQ5" s="773" t="s">
        <v>365</v>
      </c>
      <c r="DR5" s="774"/>
      <c r="DS5" s="774"/>
      <c r="DT5" s="774"/>
      <c r="DU5" s="775"/>
      <c r="DV5" s="773" t="s">
        <v>356</v>
      </c>
      <c r="DW5" s="774"/>
      <c r="DX5" s="774"/>
      <c r="DY5" s="774"/>
      <c r="DZ5" s="785"/>
      <c r="EA5" s="207"/>
    </row>
    <row r="6" spans="1:131" s="208" customFormat="1" ht="26.25" customHeight="1" thickBot="1">
      <c r="A6" s="799"/>
      <c r="B6" s="800"/>
      <c r="C6" s="800"/>
      <c r="D6" s="800"/>
      <c r="E6" s="800"/>
      <c r="F6" s="800"/>
      <c r="G6" s="800"/>
      <c r="H6" s="800"/>
      <c r="I6" s="800"/>
      <c r="J6" s="800"/>
      <c r="K6" s="800"/>
      <c r="L6" s="800"/>
      <c r="M6" s="800"/>
      <c r="N6" s="800"/>
      <c r="O6" s="800"/>
      <c r="P6" s="801"/>
      <c r="Q6" s="776"/>
      <c r="R6" s="777"/>
      <c r="S6" s="777"/>
      <c r="T6" s="777"/>
      <c r="U6" s="778"/>
      <c r="V6" s="776"/>
      <c r="W6" s="777"/>
      <c r="X6" s="777"/>
      <c r="Y6" s="777"/>
      <c r="Z6" s="778"/>
      <c r="AA6" s="776"/>
      <c r="AB6" s="777"/>
      <c r="AC6" s="777"/>
      <c r="AD6" s="777"/>
      <c r="AE6" s="777"/>
      <c r="AF6" s="807"/>
      <c r="AG6" s="777"/>
      <c r="AH6" s="777"/>
      <c r="AI6" s="777"/>
      <c r="AJ6" s="786"/>
      <c r="AK6" s="777"/>
      <c r="AL6" s="777"/>
      <c r="AM6" s="777"/>
      <c r="AN6" s="777"/>
      <c r="AO6" s="778"/>
      <c r="AP6" s="776"/>
      <c r="AQ6" s="777"/>
      <c r="AR6" s="777"/>
      <c r="AS6" s="777"/>
      <c r="AT6" s="778"/>
      <c r="AU6" s="776"/>
      <c r="AV6" s="777"/>
      <c r="AW6" s="777"/>
      <c r="AX6" s="777"/>
      <c r="AY6" s="786"/>
      <c r="AZ6" s="205"/>
      <c r="BA6" s="205"/>
      <c r="BB6" s="205"/>
      <c r="BC6" s="205"/>
      <c r="BD6" s="205"/>
      <c r="BE6" s="206"/>
      <c r="BF6" s="206"/>
      <c r="BG6" s="206"/>
      <c r="BH6" s="206"/>
      <c r="BI6" s="206"/>
      <c r="BJ6" s="206"/>
      <c r="BK6" s="206"/>
      <c r="BL6" s="206"/>
      <c r="BM6" s="206"/>
      <c r="BN6" s="206"/>
      <c r="BO6" s="206"/>
      <c r="BP6" s="206"/>
      <c r="BQ6" s="799"/>
      <c r="BR6" s="800"/>
      <c r="BS6" s="800"/>
      <c r="BT6" s="800"/>
      <c r="BU6" s="800"/>
      <c r="BV6" s="800"/>
      <c r="BW6" s="800"/>
      <c r="BX6" s="800"/>
      <c r="BY6" s="800"/>
      <c r="BZ6" s="800"/>
      <c r="CA6" s="800"/>
      <c r="CB6" s="800"/>
      <c r="CC6" s="800"/>
      <c r="CD6" s="800"/>
      <c r="CE6" s="800"/>
      <c r="CF6" s="800"/>
      <c r="CG6" s="801"/>
      <c r="CH6" s="776"/>
      <c r="CI6" s="777"/>
      <c r="CJ6" s="777"/>
      <c r="CK6" s="777"/>
      <c r="CL6" s="778"/>
      <c r="CM6" s="776"/>
      <c r="CN6" s="777"/>
      <c r="CO6" s="777"/>
      <c r="CP6" s="777"/>
      <c r="CQ6" s="778"/>
      <c r="CR6" s="776"/>
      <c r="CS6" s="777"/>
      <c r="CT6" s="777"/>
      <c r="CU6" s="777"/>
      <c r="CV6" s="778"/>
      <c r="CW6" s="776"/>
      <c r="CX6" s="777"/>
      <c r="CY6" s="777"/>
      <c r="CZ6" s="777"/>
      <c r="DA6" s="778"/>
      <c r="DB6" s="776"/>
      <c r="DC6" s="777"/>
      <c r="DD6" s="777"/>
      <c r="DE6" s="777"/>
      <c r="DF6" s="778"/>
      <c r="DG6" s="782"/>
      <c r="DH6" s="783"/>
      <c r="DI6" s="783"/>
      <c r="DJ6" s="783"/>
      <c r="DK6" s="784"/>
      <c r="DL6" s="782"/>
      <c r="DM6" s="783"/>
      <c r="DN6" s="783"/>
      <c r="DO6" s="783"/>
      <c r="DP6" s="784"/>
      <c r="DQ6" s="776"/>
      <c r="DR6" s="777"/>
      <c r="DS6" s="777"/>
      <c r="DT6" s="777"/>
      <c r="DU6" s="778"/>
      <c r="DV6" s="776"/>
      <c r="DW6" s="777"/>
      <c r="DX6" s="777"/>
      <c r="DY6" s="777"/>
      <c r="DZ6" s="786"/>
      <c r="EA6" s="207"/>
    </row>
    <row r="7" spans="1:131" s="208" customFormat="1" ht="26.25" customHeight="1" thickTop="1">
      <c r="A7" s="211">
        <v>1</v>
      </c>
      <c r="B7" s="787" t="s">
        <v>366</v>
      </c>
      <c r="C7" s="788"/>
      <c r="D7" s="788"/>
      <c r="E7" s="788"/>
      <c r="F7" s="788"/>
      <c r="G7" s="788"/>
      <c r="H7" s="788"/>
      <c r="I7" s="788"/>
      <c r="J7" s="788"/>
      <c r="K7" s="788"/>
      <c r="L7" s="788"/>
      <c r="M7" s="788"/>
      <c r="N7" s="788"/>
      <c r="O7" s="788"/>
      <c r="P7" s="789"/>
      <c r="Q7" s="790">
        <v>18562</v>
      </c>
      <c r="R7" s="791"/>
      <c r="S7" s="791"/>
      <c r="T7" s="791"/>
      <c r="U7" s="791"/>
      <c r="V7" s="791">
        <v>17654</v>
      </c>
      <c r="W7" s="791"/>
      <c r="X7" s="791"/>
      <c r="Y7" s="791"/>
      <c r="Z7" s="791"/>
      <c r="AA7" s="791">
        <v>908</v>
      </c>
      <c r="AB7" s="791"/>
      <c r="AC7" s="791"/>
      <c r="AD7" s="791"/>
      <c r="AE7" s="792"/>
      <c r="AF7" s="793">
        <v>872</v>
      </c>
      <c r="AG7" s="794"/>
      <c r="AH7" s="794"/>
      <c r="AI7" s="794"/>
      <c r="AJ7" s="795"/>
      <c r="AK7" s="830">
        <v>2171</v>
      </c>
      <c r="AL7" s="831"/>
      <c r="AM7" s="831"/>
      <c r="AN7" s="831"/>
      <c r="AO7" s="831"/>
      <c r="AP7" s="831">
        <v>16293</v>
      </c>
      <c r="AQ7" s="831"/>
      <c r="AR7" s="831"/>
      <c r="AS7" s="831"/>
      <c r="AT7" s="831"/>
      <c r="AU7" s="832"/>
      <c r="AV7" s="832"/>
      <c r="AW7" s="832"/>
      <c r="AX7" s="832"/>
      <c r="AY7" s="833"/>
      <c r="AZ7" s="205"/>
      <c r="BA7" s="205"/>
      <c r="BB7" s="205"/>
      <c r="BC7" s="205"/>
      <c r="BD7" s="205"/>
      <c r="BE7" s="206"/>
      <c r="BF7" s="206"/>
      <c r="BG7" s="206"/>
      <c r="BH7" s="206"/>
      <c r="BI7" s="206"/>
      <c r="BJ7" s="206"/>
      <c r="BK7" s="206"/>
      <c r="BL7" s="206"/>
      <c r="BM7" s="206"/>
      <c r="BN7" s="206"/>
      <c r="BO7" s="206"/>
      <c r="BP7" s="206"/>
      <c r="BQ7" s="212">
        <v>1</v>
      </c>
      <c r="BR7" s="213"/>
      <c r="BS7" s="834" t="s">
        <v>546</v>
      </c>
      <c r="BT7" s="835"/>
      <c r="BU7" s="835"/>
      <c r="BV7" s="835"/>
      <c r="BW7" s="835"/>
      <c r="BX7" s="835"/>
      <c r="BY7" s="835"/>
      <c r="BZ7" s="835"/>
      <c r="CA7" s="835"/>
      <c r="CB7" s="835"/>
      <c r="CC7" s="835"/>
      <c r="CD7" s="835"/>
      <c r="CE7" s="835"/>
      <c r="CF7" s="835"/>
      <c r="CG7" s="836"/>
      <c r="CH7" s="827">
        <v>-57</v>
      </c>
      <c r="CI7" s="828"/>
      <c r="CJ7" s="828"/>
      <c r="CK7" s="828"/>
      <c r="CL7" s="829"/>
      <c r="CM7" s="827">
        <v>65</v>
      </c>
      <c r="CN7" s="828"/>
      <c r="CO7" s="828"/>
      <c r="CP7" s="828"/>
      <c r="CQ7" s="829"/>
      <c r="CR7" s="827">
        <v>11</v>
      </c>
      <c r="CS7" s="828"/>
      <c r="CT7" s="828"/>
      <c r="CU7" s="828"/>
      <c r="CV7" s="829"/>
      <c r="CW7" s="827" t="s">
        <v>481</v>
      </c>
      <c r="CX7" s="828"/>
      <c r="CY7" s="828"/>
      <c r="CZ7" s="828"/>
      <c r="DA7" s="829"/>
      <c r="DB7" s="827" t="s">
        <v>481</v>
      </c>
      <c r="DC7" s="828"/>
      <c r="DD7" s="828"/>
      <c r="DE7" s="828"/>
      <c r="DF7" s="829"/>
      <c r="DG7" s="827" t="s">
        <v>481</v>
      </c>
      <c r="DH7" s="828"/>
      <c r="DI7" s="828"/>
      <c r="DJ7" s="828"/>
      <c r="DK7" s="829"/>
      <c r="DL7" s="827" t="s">
        <v>481</v>
      </c>
      <c r="DM7" s="828"/>
      <c r="DN7" s="828"/>
      <c r="DO7" s="828"/>
      <c r="DP7" s="829"/>
      <c r="DQ7" s="827" t="s">
        <v>481</v>
      </c>
      <c r="DR7" s="828"/>
      <c r="DS7" s="828"/>
      <c r="DT7" s="828"/>
      <c r="DU7" s="829"/>
      <c r="DV7" s="808"/>
      <c r="DW7" s="809"/>
      <c r="DX7" s="809"/>
      <c r="DY7" s="809"/>
      <c r="DZ7" s="810"/>
      <c r="EA7" s="207"/>
    </row>
    <row r="8" spans="1:131" s="208" customFormat="1" ht="26.25" customHeight="1">
      <c r="A8" s="214">
        <v>2</v>
      </c>
      <c r="B8" s="811"/>
      <c r="C8" s="812"/>
      <c r="D8" s="812"/>
      <c r="E8" s="812"/>
      <c r="F8" s="812"/>
      <c r="G8" s="812"/>
      <c r="H8" s="812"/>
      <c r="I8" s="812"/>
      <c r="J8" s="812"/>
      <c r="K8" s="812"/>
      <c r="L8" s="812"/>
      <c r="M8" s="812"/>
      <c r="N8" s="812"/>
      <c r="O8" s="812"/>
      <c r="P8" s="813"/>
      <c r="Q8" s="814"/>
      <c r="R8" s="815"/>
      <c r="S8" s="815"/>
      <c r="T8" s="815"/>
      <c r="U8" s="815"/>
      <c r="V8" s="815"/>
      <c r="W8" s="815"/>
      <c r="X8" s="815"/>
      <c r="Y8" s="815"/>
      <c r="Z8" s="815"/>
      <c r="AA8" s="815"/>
      <c r="AB8" s="815"/>
      <c r="AC8" s="815"/>
      <c r="AD8" s="815"/>
      <c r="AE8" s="816"/>
      <c r="AF8" s="817"/>
      <c r="AG8" s="818"/>
      <c r="AH8" s="818"/>
      <c r="AI8" s="818"/>
      <c r="AJ8" s="819"/>
      <c r="AK8" s="820"/>
      <c r="AL8" s="821"/>
      <c r="AM8" s="821"/>
      <c r="AN8" s="821"/>
      <c r="AO8" s="821"/>
      <c r="AP8" s="821"/>
      <c r="AQ8" s="821"/>
      <c r="AR8" s="821"/>
      <c r="AS8" s="821"/>
      <c r="AT8" s="821"/>
      <c r="AU8" s="822"/>
      <c r="AV8" s="822"/>
      <c r="AW8" s="822"/>
      <c r="AX8" s="822"/>
      <c r="AY8" s="823"/>
      <c r="AZ8" s="205"/>
      <c r="BA8" s="205"/>
      <c r="BB8" s="205"/>
      <c r="BC8" s="205"/>
      <c r="BD8" s="205"/>
      <c r="BE8" s="206"/>
      <c r="BF8" s="206"/>
      <c r="BG8" s="206"/>
      <c r="BH8" s="206"/>
      <c r="BI8" s="206"/>
      <c r="BJ8" s="206"/>
      <c r="BK8" s="206"/>
      <c r="BL8" s="206"/>
      <c r="BM8" s="206"/>
      <c r="BN8" s="206"/>
      <c r="BO8" s="206"/>
      <c r="BP8" s="206"/>
      <c r="BQ8" s="215">
        <v>2</v>
      </c>
      <c r="BR8" s="216"/>
      <c r="BS8" s="824" t="s">
        <v>547</v>
      </c>
      <c r="BT8" s="825"/>
      <c r="BU8" s="825"/>
      <c r="BV8" s="825"/>
      <c r="BW8" s="825"/>
      <c r="BX8" s="825"/>
      <c r="BY8" s="825"/>
      <c r="BZ8" s="825"/>
      <c r="CA8" s="825"/>
      <c r="CB8" s="825"/>
      <c r="CC8" s="825"/>
      <c r="CD8" s="825"/>
      <c r="CE8" s="825"/>
      <c r="CF8" s="825"/>
      <c r="CG8" s="826"/>
      <c r="CH8" s="837">
        <v>-3</v>
      </c>
      <c r="CI8" s="838"/>
      <c r="CJ8" s="838"/>
      <c r="CK8" s="838"/>
      <c r="CL8" s="839"/>
      <c r="CM8" s="837">
        <v>608</v>
      </c>
      <c r="CN8" s="838"/>
      <c r="CO8" s="838"/>
      <c r="CP8" s="838"/>
      <c r="CQ8" s="839"/>
      <c r="CR8" s="837">
        <v>18</v>
      </c>
      <c r="CS8" s="838"/>
      <c r="CT8" s="838"/>
      <c r="CU8" s="838"/>
      <c r="CV8" s="839"/>
      <c r="CW8" s="837" t="s">
        <v>481</v>
      </c>
      <c r="CX8" s="838"/>
      <c r="CY8" s="838"/>
      <c r="CZ8" s="838"/>
      <c r="DA8" s="839"/>
      <c r="DB8" s="837" t="s">
        <v>481</v>
      </c>
      <c r="DC8" s="838"/>
      <c r="DD8" s="838"/>
      <c r="DE8" s="838"/>
      <c r="DF8" s="839"/>
      <c r="DG8" s="837" t="s">
        <v>481</v>
      </c>
      <c r="DH8" s="838"/>
      <c r="DI8" s="838"/>
      <c r="DJ8" s="838"/>
      <c r="DK8" s="839"/>
      <c r="DL8" s="837" t="s">
        <v>481</v>
      </c>
      <c r="DM8" s="838"/>
      <c r="DN8" s="838"/>
      <c r="DO8" s="838"/>
      <c r="DP8" s="839"/>
      <c r="DQ8" s="837" t="s">
        <v>481</v>
      </c>
      <c r="DR8" s="838"/>
      <c r="DS8" s="838"/>
      <c r="DT8" s="838"/>
      <c r="DU8" s="839"/>
      <c r="DV8" s="840"/>
      <c r="DW8" s="841"/>
      <c r="DX8" s="841"/>
      <c r="DY8" s="841"/>
      <c r="DZ8" s="842"/>
      <c r="EA8" s="207"/>
    </row>
    <row r="9" spans="1:131" s="208" customFormat="1" ht="26.25" customHeight="1">
      <c r="A9" s="214">
        <v>3</v>
      </c>
      <c r="B9" s="811"/>
      <c r="C9" s="812"/>
      <c r="D9" s="812"/>
      <c r="E9" s="812"/>
      <c r="F9" s="812"/>
      <c r="G9" s="812"/>
      <c r="H9" s="812"/>
      <c r="I9" s="812"/>
      <c r="J9" s="812"/>
      <c r="K9" s="812"/>
      <c r="L9" s="812"/>
      <c r="M9" s="812"/>
      <c r="N9" s="812"/>
      <c r="O9" s="812"/>
      <c r="P9" s="813"/>
      <c r="Q9" s="814"/>
      <c r="R9" s="815"/>
      <c r="S9" s="815"/>
      <c r="T9" s="815"/>
      <c r="U9" s="815"/>
      <c r="V9" s="815"/>
      <c r="W9" s="815"/>
      <c r="X9" s="815"/>
      <c r="Y9" s="815"/>
      <c r="Z9" s="815"/>
      <c r="AA9" s="815"/>
      <c r="AB9" s="815"/>
      <c r="AC9" s="815"/>
      <c r="AD9" s="815"/>
      <c r="AE9" s="816"/>
      <c r="AF9" s="817"/>
      <c r="AG9" s="818"/>
      <c r="AH9" s="818"/>
      <c r="AI9" s="818"/>
      <c r="AJ9" s="819"/>
      <c r="AK9" s="820"/>
      <c r="AL9" s="821"/>
      <c r="AM9" s="821"/>
      <c r="AN9" s="821"/>
      <c r="AO9" s="821"/>
      <c r="AP9" s="821"/>
      <c r="AQ9" s="821"/>
      <c r="AR9" s="821"/>
      <c r="AS9" s="821"/>
      <c r="AT9" s="821"/>
      <c r="AU9" s="822"/>
      <c r="AV9" s="822"/>
      <c r="AW9" s="822"/>
      <c r="AX9" s="822"/>
      <c r="AY9" s="823"/>
      <c r="AZ9" s="205"/>
      <c r="BA9" s="205"/>
      <c r="BB9" s="205"/>
      <c r="BC9" s="205"/>
      <c r="BD9" s="205"/>
      <c r="BE9" s="206"/>
      <c r="BF9" s="206"/>
      <c r="BG9" s="206"/>
      <c r="BH9" s="206"/>
      <c r="BI9" s="206"/>
      <c r="BJ9" s="206"/>
      <c r="BK9" s="206"/>
      <c r="BL9" s="206"/>
      <c r="BM9" s="206"/>
      <c r="BN9" s="206"/>
      <c r="BO9" s="206"/>
      <c r="BP9" s="206"/>
      <c r="BQ9" s="215">
        <v>3</v>
      </c>
      <c r="BR9" s="216"/>
      <c r="BS9" s="824" t="s">
        <v>548</v>
      </c>
      <c r="BT9" s="825"/>
      <c r="BU9" s="825"/>
      <c r="BV9" s="825"/>
      <c r="BW9" s="825"/>
      <c r="BX9" s="825"/>
      <c r="BY9" s="825"/>
      <c r="BZ9" s="825"/>
      <c r="CA9" s="825"/>
      <c r="CB9" s="825"/>
      <c r="CC9" s="825"/>
      <c r="CD9" s="825"/>
      <c r="CE9" s="825"/>
      <c r="CF9" s="825"/>
      <c r="CG9" s="826"/>
      <c r="CH9" s="837">
        <v>12</v>
      </c>
      <c r="CI9" s="838"/>
      <c r="CJ9" s="838"/>
      <c r="CK9" s="838"/>
      <c r="CL9" s="839"/>
      <c r="CM9" s="837">
        <v>86</v>
      </c>
      <c r="CN9" s="838"/>
      <c r="CO9" s="838"/>
      <c r="CP9" s="838"/>
      <c r="CQ9" s="839"/>
      <c r="CR9" s="837">
        <v>20</v>
      </c>
      <c r="CS9" s="838"/>
      <c r="CT9" s="838"/>
      <c r="CU9" s="838"/>
      <c r="CV9" s="839"/>
      <c r="CW9" s="837" t="s">
        <v>481</v>
      </c>
      <c r="CX9" s="838"/>
      <c r="CY9" s="838"/>
      <c r="CZ9" s="838"/>
      <c r="DA9" s="839"/>
      <c r="DB9" s="837" t="s">
        <v>481</v>
      </c>
      <c r="DC9" s="838"/>
      <c r="DD9" s="838"/>
      <c r="DE9" s="838"/>
      <c r="DF9" s="839"/>
      <c r="DG9" s="837" t="s">
        <v>481</v>
      </c>
      <c r="DH9" s="838"/>
      <c r="DI9" s="838"/>
      <c r="DJ9" s="838"/>
      <c r="DK9" s="839"/>
      <c r="DL9" s="837" t="s">
        <v>481</v>
      </c>
      <c r="DM9" s="838"/>
      <c r="DN9" s="838"/>
      <c r="DO9" s="838"/>
      <c r="DP9" s="839"/>
      <c r="DQ9" s="837" t="s">
        <v>481</v>
      </c>
      <c r="DR9" s="838"/>
      <c r="DS9" s="838"/>
      <c r="DT9" s="838"/>
      <c r="DU9" s="839"/>
      <c r="DV9" s="840"/>
      <c r="DW9" s="841"/>
      <c r="DX9" s="841"/>
      <c r="DY9" s="841"/>
      <c r="DZ9" s="842"/>
      <c r="EA9" s="207"/>
    </row>
    <row r="10" spans="1:131" s="208" customFormat="1" ht="26.25" customHeight="1">
      <c r="A10" s="214">
        <v>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20"/>
      <c r="AL10" s="821"/>
      <c r="AM10" s="821"/>
      <c r="AN10" s="821"/>
      <c r="AO10" s="821"/>
      <c r="AP10" s="821"/>
      <c r="AQ10" s="821"/>
      <c r="AR10" s="821"/>
      <c r="AS10" s="821"/>
      <c r="AT10" s="821"/>
      <c r="AU10" s="822"/>
      <c r="AV10" s="822"/>
      <c r="AW10" s="822"/>
      <c r="AX10" s="822"/>
      <c r="AY10" s="823"/>
      <c r="AZ10" s="205"/>
      <c r="BA10" s="205"/>
      <c r="BB10" s="205"/>
      <c r="BC10" s="205"/>
      <c r="BD10" s="205"/>
      <c r="BE10" s="206"/>
      <c r="BF10" s="206"/>
      <c r="BG10" s="206"/>
      <c r="BH10" s="206"/>
      <c r="BI10" s="206"/>
      <c r="BJ10" s="206"/>
      <c r="BK10" s="206"/>
      <c r="BL10" s="206"/>
      <c r="BM10" s="206"/>
      <c r="BN10" s="206"/>
      <c r="BO10" s="206"/>
      <c r="BP10" s="206"/>
      <c r="BQ10" s="215">
        <v>4</v>
      </c>
      <c r="BR10" s="216" t="s">
        <v>550</v>
      </c>
      <c r="BS10" s="824" t="s">
        <v>549</v>
      </c>
      <c r="BT10" s="825"/>
      <c r="BU10" s="825"/>
      <c r="BV10" s="825"/>
      <c r="BW10" s="825"/>
      <c r="BX10" s="825"/>
      <c r="BY10" s="825"/>
      <c r="BZ10" s="825"/>
      <c r="CA10" s="825"/>
      <c r="CB10" s="825"/>
      <c r="CC10" s="825"/>
      <c r="CD10" s="825"/>
      <c r="CE10" s="825"/>
      <c r="CF10" s="825"/>
      <c r="CG10" s="826"/>
      <c r="CH10" s="837">
        <v>-2</v>
      </c>
      <c r="CI10" s="838"/>
      <c r="CJ10" s="838"/>
      <c r="CK10" s="838"/>
      <c r="CL10" s="839"/>
      <c r="CM10" s="837">
        <v>91</v>
      </c>
      <c r="CN10" s="838"/>
      <c r="CO10" s="838"/>
      <c r="CP10" s="838"/>
      <c r="CQ10" s="839"/>
      <c r="CR10" s="837">
        <v>5</v>
      </c>
      <c r="CS10" s="838"/>
      <c r="CT10" s="838"/>
      <c r="CU10" s="838"/>
      <c r="CV10" s="839"/>
      <c r="CW10" s="837" t="s">
        <v>481</v>
      </c>
      <c r="CX10" s="838"/>
      <c r="CY10" s="838"/>
      <c r="CZ10" s="838"/>
      <c r="DA10" s="839"/>
      <c r="DB10" s="837" t="s">
        <v>481</v>
      </c>
      <c r="DC10" s="838"/>
      <c r="DD10" s="838"/>
      <c r="DE10" s="838"/>
      <c r="DF10" s="839"/>
      <c r="DG10" s="837">
        <v>279</v>
      </c>
      <c r="DH10" s="838"/>
      <c r="DI10" s="838"/>
      <c r="DJ10" s="838"/>
      <c r="DK10" s="839"/>
      <c r="DL10" s="837" t="s">
        <v>481</v>
      </c>
      <c r="DM10" s="838"/>
      <c r="DN10" s="838"/>
      <c r="DO10" s="838"/>
      <c r="DP10" s="839"/>
      <c r="DQ10" s="837" t="s">
        <v>481</v>
      </c>
      <c r="DR10" s="838"/>
      <c r="DS10" s="838"/>
      <c r="DT10" s="838"/>
      <c r="DU10" s="839"/>
      <c r="DV10" s="840"/>
      <c r="DW10" s="841"/>
      <c r="DX10" s="841"/>
      <c r="DY10" s="841"/>
      <c r="DZ10" s="842"/>
      <c r="EA10" s="207"/>
    </row>
    <row r="11" spans="1:131" s="208" customFormat="1" ht="26.25" customHeight="1">
      <c r="A11" s="214">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20"/>
      <c r="AL11" s="821"/>
      <c r="AM11" s="821"/>
      <c r="AN11" s="821"/>
      <c r="AO11" s="821"/>
      <c r="AP11" s="821"/>
      <c r="AQ11" s="821"/>
      <c r="AR11" s="821"/>
      <c r="AS11" s="821"/>
      <c r="AT11" s="821"/>
      <c r="AU11" s="822"/>
      <c r="AV11" s="822"/>
      <c r="AW11" s="822"/>
      <c r="AX11" s="822"/>
      <c r="AY11" s="823"/>
      <c r="AZ11" s="205"/>
      <c r="BA11" s="205"/>
      <c r="BB11" s="205"/>
      <c r="BC11" s="205"/>
      <c r="BD11" s="205"/>
      <c r="BE11" s="206"/>
      <c r="BF11" s="206"/>
      <c r="BG11" s="206"/>
      <c r="BH11" s="206"/>
      <c r="BI11" s="206"/>
      <c r="BJ11" s="206"/>
      <c r="BK11" s="206"/>
      <c r="BL11" s="206"/>
      <c r="BM11" s="206"/>
      <c r="BN11" s="206"/>
      <c r="BO11" s="206"/>
      <c r="BP11" s="206"/>
      <c r="BQ11" s="215">
        <v>5</v>
      </c>
      <c r="BR11" s="216"/>
      <c r="BS11" s="824"/>
      <c r="BT11" s="825"/>
      <c r="BU11" s="825"/>
      <c r="BV11" s="825"/>
      <c r="BW11" s="825"/>
      <c r="BX11" s="825"/>
      <c r="BY11" s="825"/>
      <c r="BZ11" s="825"/>
      <c r="CA11" s="825"/>
      <c r="CB11" s="825"/>
      <c r="CC11" s="825"/>
      <c r="CD11" s="825"/>
      <c r="CE11" s="825"/>
      <c r="CF11" s="825"/>
      <c r="CG11" s="826"/>
      <c r="CH11" s="837"/>
      <c r="CI11" s="838"/>
      <c r="CJ11" s="838"/>
      <c r="CK11" s="838"/>
      <c r="CL11" s="839"/>
      <c r="CM11" s="837"/>
      <c r="CN11" s="838"/>
      <c r="CO11" s="838"/>
      <c r="CP11" s="838"/>
      <c r="CQ11" s="839"/>
      <c r="CR11" s="837"/>
      <c r="CS11" s="838"/>
      <c r="CT11" s="838"/>
      <c r="CU11" s="838"/>
      <c r="CV11" s="839"/>
      <c r="CW11" s="837"/>
      <c r="CX11" s="838"/>
      <c r="CY11" s="838"/>
      <c r="CZ11" s="838"/>
      <c r="DA11" s="839"/>
      <c r="DB11" s="837"/>
      <c r="DC11" s="838"/>
      <c r="DD11" s="838"/>
      <c r="DE11" s="838"/>
      <c r="DF11" s="839"/>
      <c r="DG11" s="837"/>
      <c r="DH11" s="838"/>
      <c r="DI11" s="838"/>
      <c r="DJ11" s="838"/>
      <c r="DK11" s="839"/>
      <c r="DL11" s="837"/>
      <c r="DM11" s="838"/>
      <c r="DN11" s="838"/>
      <c r="DO11" s="838"/>
      <c r="DP11" s="839"/>
      <c r="DQ11" s="837"/>
      <c r="DR11" s="838"/>
      <c r="DS11" s="838"/>
      <c r="DT11" s="838"/>
      <c r="DU11" s="839"/>
      <c r="DV11" s="840"/>
      <c r="DW11" s="841"/>
      <c r="DX11" s="841"/>
      <c r="DY11" s="841"/>
      <c r="DZ11" s="842"/>
      <c r="EA11" s="207"/>
    </row>
    <row r="12" spans="1:131" s="208" customFormat="1" ht="26.25" customHeight="1">
      <c r="A12" s="214">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20"/>
      <c r="AL12" s="821"/>
      <c r="AM12" s="821"/>
      <c r="AN12" s="821"/>
      <c r="AO12" s="821"/>
      <c r="AP12" s="821"/>
      <c r="AQ12" s="821"/>
      <c r="AR12" s="821"/>
      <c r="AS12" s="821"/>
      <c r="AT12" s="821"/>
      <c r="AU12" s="822"/>
      <c r="AV12" s="822"/>
      <c r="AW12" s="822"/>
      <c r="AX12" s="822"/>
      <c r="AY12" s="823"/>
      <c r="AZ12" s="205"/>
      <c r="BA12" s="205"/>
      <c r="BB12" s="205"/>
      <c r="BC12" s="205"/>
      <c r="BD12" s="205"/>
      <c r="BE12" s="206"/>
      <c r="BF12" s="206"/>
      <c r="BG12" s="206"/>
      <c r="BH12" s="206"/>
      <c r="BI12" s="206"/>
      <c r="BJ12" s="206"/>
      <c r="BK12" s="206"/>
      <c r="BL12" s="206"/>
      <c r="BM12" s="206"/>
      <c r="BN12" s="206"/>
      <c r="BO12" s="206"/>
      <c r="BP12" s="206"/>
      <c r="BQ12" s="215">
        <v>6</v>
      </c>
      <c r="BR12" s="216"/>
      <c r="BS12" s="824"/>
      <c r="BT12" s="825"/>
      <c r="BU12" s="825"/>
      <c r="BV12" s="825"/>
      <c r="BW12" s="825"/>
      <c r="BX12" s="825"/>
      <c r="BY12" s="825"/>
      <c r="BZ12" s="825"/>
      <c r="CA12" s="825"/>
      <c r="CB12" s="825"/>
      <c r="CC12" s="825"/>
      <c r="CD12" s="825"/>
      <c r="CE12" s="825"/>
      <c r="CF12" s="825"/>
      <c r="CG12" s="826"/>
      <c r="CH12" s="837"/>
      <c r="CI12" s="838"/>
      <c r="CJ12" s="838"/>
      <c r="CK12" s="838"/>
      <c r="CL12" s="839"/>
      <c r="CM12" s="837"/>
      <c r="CN12" s="838"/>
      <c r="CO12" s="838"/>
      <c r="CP12" s="838"/>
      <c r="CQ12" s="839"/>
      <c r="CR12" s="837"/>
      <c r="CS12" s="838"/>
      <c r="CT12" s="838"/>
      <c r="CU12" s="838"/>
      <c r="CV12" s="839"/>
      <c r="CW12" s="837"/>
      <c r="CX12" s="838"/>
      <c r="CY12" s="838"/>
      <c r="CZ12" s="838"/>
      <c r="DA12" s="839"/>
      <c r="DB12" s="837"/>
      <c r="DC12" s="838"/>
      <c r="DD12" s="838"/>
      <c r="DE12" s="838"/>
      <c r="DF12" s="839"/>
      <c r="DG12" s="837"/>
      <c r="DH12" s="838"/>
      <c r="DI12" s="838"/>
      <c r="DJ12" s="838"/>
      <c r="DK12" s="839"/>
      <c r="DL12" s="837"/>
      <c r="DM12" s="838"/>
      <c r="DN12" s="838"/>
      <c r="DO12" s="838"/>
      <c r="DP12" s="839"/>
      <c r="DQ12" s="837"/>
      <c r="DR12" s="838"/>
      <c r="DS12" s="838"/>
      <c r="DT12" s="838"/>
      <c r="DU12" s="839"/>
      <c r="DV12" s="840"/>
      <c r="DW12" s="841"/>
      <c r="DX12" s="841"/>
      <c r="DY12" s="841"/>
      <c r="DZ12" s="842"/>
      <c r="EA12" s="207"/>
    </row>
    <row r="13" spans="1:131" s="208" customFormat="1" ht="26.25" customHeight="1">
      <c r="A13" s="214">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20"/>
      <c r="AL13" s="821"/>
      <c r="AM13" s="821"/>
      <c r="AN13" s="821"/>
      <c r="AO13" s="821"/>
      <c r="AP13" s="821"/>
      <c r="AQ13" s="821"/>
      <c r="AR13" s="821"/>
      <c r="AS13" s="821"/>
      <c r="AT13" s="821"/>
      <c r="AU13" s="822"/>
      <c r="AV13" s="822"/>
      <c r="AW13" s="822"/>
      <c r="AX13" s="822"/>
      <c r="AY13" s="823"/>
      <c r="AZ13" s="205"/>
      <c r="BA13" s="205"/>
      <c r="BB13" s="205"/>
      <c r="BC13" s="205"/>
      <c r="BD13" s="205"/>
      <c r="BE13" s="206"/>
      <c r="BF13" s="206"/>
      <c r="BG13" s="206"/>
      <c r="BH13" s="206"/>
      <c r="BI13" s="206"/>
      <c r="BJ13" s="206"/>
      <c r="BK13" s="206"/>
      <c r="BL13" s="206"/>
      <c r="BM13" s="206"/>
      <c r="BN13" s="206"/>
      <c r="BO13" s="206"/>
      <c r="BP13" s="206"/>
      <c r="BQ13" s="215">
        <v>7</v>
      </c>
      <c r="BR13" s="216"/>
      <c r="BS13" s="824"/>
      <c r="BT13" s="825"/>
      <c r="BU13" s="825"/>
      <c r="BV13" s="825"/>
      <c r="BW13" s="825"/>
      <c r="BX13" s="825"/>
      <c r="BY13" s="825"/>
      <c r="BZ13" s="825"/>
      <c r="CA13" s="825"/>
      <c r="CB13" s="825"/>
      <c r="CC13" s="825"/>
      <c r="CD13" s="825"/>
      <c r="CE13" s="825"/>
      <c r="CF13" s="825"/>
      <c r="CG13" s="826"/>
      <c r="CH13" s="837"/>
      <c r="CI13" s="838"/>
      <c r="CJ13" s="838"/>
      <c r="CK13" s="838"/>
      <c r="CL13" s="839"/>
      <c r="CM13" s="837"/>
      <c r="CN13" s="838"/>
      <c r="CO13" s="838"/>
      <c r="CP13" s="838"/>
      <c r="CQ13" s="839"/>
      <c r="CR13" s="837"/>
      <c r="CS13" s="838"/>
      <c r="CT13" s="838"/>
      <c r="CU13" s="838"/>
      <c r="CV13" s="839"/>
      <c r="CW13" s="837"/>
      <c r="CX13" s="838"/>
      <c r="CY13" s="838"/>
      <c r="CZ13" s="838"/>
      <c r="DA13" s="839"/>
      <c r="DB13" s="837"/>
      <c r="DC13" s="838"/>
      <c r="DD13" s="838"/>
      <c r="DE13" s="838"/>
      <c r="DF13" s="839"/>
      <c r="DG13" s="837"/>
      <c r="DH13" s="838"/>
      <c r="DI13" s="838"/>
      <c r="DJ13" s="838"/>
      <c r="DK13" s="839"/>
      <c r="DL13" s="837"/>
      <c r="DM13" s="838"/>
      <c r="DN13" s="838"/>
      <c r="DO13" s="838"/>
      <c r="DP13" s="839"/>
      <c r="DQ13" s="837"/>
      <c r="DR13" s="838"/>
      <c r="DS13" s="838"/>
      <c r="DT13" s="838"/>
      <c r="DU13" s="839"/>
      <c r="DV13" s="840"/>
      <c r="DW13" s="841"/>
      <c r="DX13" s="841"/>
      <c r="DY13" s="841"/>
      <c r="DZ13" s="842"/>
      <c r="EA13" s="207"/>
    </row>
    <row r="14" spans="1:131" s="208" customFormat="1" ht="26.25" customHeight="1">
      <c r="A14" s="214">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20"/>
      <c r="AL14" s="821"/>
      <c r="AM14" s="821"/>
      <c r="AN14" s="821"/>
      <c r="AO14" s="821"/>
      <c r="AP14" s="821"/>
      <c r="AQ14" s="821"/>
      <c r="AR14" s="821"/>
      <c r="AS14" s="821"/>
      <c r="AT14" s="821"/>
      <c r="AU14" s="822"/>
      <c r="AV14" s="822"/>
      <c r="AW14" s="822"/>
      <c r="AX14" s="822"/>
      <c r="AY14" s="823"/>
      <c r="AZ14" s="205"/>
      <c r="BA14" s="205"/>
      <c r="BB14" s="205"/>
      <c r="BC14" s="205"/>
      <c r="BD14" s="205"/>
      <c r="BE14" s="206"/>
      <c r="BF14" s="206"/>
      <c r="BG14" s="206"/>
      <c r="BH14" s="206"/>
      <c r="BI14" s="206"/>
      <c r="BJ14" s="206"/>
      <c r="BK14" s="206"/>
      <c r="BL14" s="206"/>
      <c r="BM14" s="206"/>
      <c r="BN14" s="206"/>
      <c r="BO14" s="206"/>
      <c r="BP14" s="206"/>
      <c r="BQ14" s="215">
        <v>8</v>
      </c>
      <c r="BR14" s="216"/>
      <c r="BS14" s="824"/>
      <c r="BT14" s="825"/>
      <c r="BU14" s="825"/>
      <c r="BV14" s="825"/>
      <c r="BW14" s="825"/>
      <c r="BX14" s="825"/>
      <c r="BY14" s="825"/>
      <c r="BZ14" s="825"/>
      <c r="CA14" s="825"/>
      <c r="CB14" s="825"/>
      <c r="CC14" s="825"/>
      <c r="CD14" s="825"/>
      <c r="CE14" s="825"/>
      <c r="CF14" s="825"/>
      <c r="CG14" s="826"/>
      <c r="CH14" s="837"/>
      <c r="CI14" s="838"/>
      <c r="CJ14" s="838"/>
      <c r="CK14" s="838"/>
      <c r="CL14" s="839"/>
      <c r="CM14" s="837"/>
      <c r="CN14" s="838"/>
      <c r="CO14" s="838"/>
      <c r="CP14" s="838"/>
      <c r="CQ14" s="839"/>
      <c r="CR14" s="837"/>
      <c r="CS14" s="838"/>
      <c r="CT14" s="838"/>
      <c r="CU14" s="838"/>
      <c r="CV14" s="839"/>
      <c r="CW14" s="837"/>
      <c r="CX14" s="838"/>
      <c r="CY14" s="838"/>
      <c r="CZ14" s="838"/>
      <c r="DA14" s="839"/>
      <c r="DB14" s="837"/>
      <c r="DC14" s="838"/>
      <c r="DD14" s="838"/>
      <c r="DE14" s="838"/>
      <c r="DF14" s="839"/>
      <c r="DG14" s="837"/>
      <c r="DH14" s="838"/>
      <c r="DI14" s="838"/>
      <c r="DJ14" s="838"/>
      <c r="DK14" s="839"/>
      <c r="DL14" s="837"/>
      <c r="DM14" s="838"/>
      <c r="DN14" s="838"/>
      <c r="DO14" s="838"/>
      <c r="DP14" s="839"/>
      <c r="DQ14" s="837"/>
      <c r="DR14" s="838"/>
      <c r="DS14" s="838"/>
      <c r="DT14" s="838"/>
      <c r="DU14" s="839"/>
      <c r="DV14" s="840"/>
      <c r="DW14" s="841"/>
      <c r="DX14" s="841"/>
      <c r="DY14" s="841"/>
      <c r="DZ14" s="842"/>
      <c r="EA14" s="207"/>
    </row>
    <row r="15" spans="1:131" s="208" customFormat="1" ht="26.25" customHeight="1">
      <c r="A15" s="214">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20"/>
      <c r="AL15" s="821"/>
      <c r="AM15" s="821"/>
      <c r="AN15" s="821"/>
      <c r="AO15" s="821"/>
      <c r="AP15" s="821"/>
      <c r="AQ15" s="821"/>
      <c r="AR15" s="821"/>
      <c r="AS15" s="821"/>
      <c r="AT15" s="821"/>
      <c r="AU15" s="822"/>
      <c r="AV15" s="822"/>
      <c r="AW15" s="822"/>
      <c r="AX15" s="822"/>
      <c r="AY15" s="823"/>
      <c r="AZ15" s="205"/>
      <c r="BA15" s="205"/>
      <c r="BB15" s="205"/>
      <c r="BC15" s="205"/>
      <c r="BD15" s="205"/>
      <c r="BE15" s="206"/>
      <c r="BF15" s="206"/>
      <c r="BG15" s="206"/>
      <c r="BH15" s="206"/>
      <c r="BI15" s="206"/>
      <c r="BJ15" s="206"/>
      <c r="BK15" s="206"/>
      <c r="BL15" s="206"/>
      <c r="BM15" s="206"/>
      <c r="BN15" s="206"/>
      <c r="BO15" s="206"/>
      <c r="BP15" s="206"/>
      <c r="BQ15" s="215">
        <v>9</v>
      </c>
      <c r="BR15" s="216"/>
      <c r="BS15" s="824"/>
      <c r="BT15" s="825"/>
      <c r="BU15" s="825"/>
      <c r="BV15" s="825"/>
      <c r="BW15" s="825"/>
      <c r="BX15" s="825"/>
      <c r="BY15" s="825"/>
      <c r="BZ15" s="825"/>
      <c r="CA15" s="825"/>
      <c r="CB15" s="825"/>
      <c r="CC15" s="825"/>
      <c r="CD15" s="825"/>
      <c r="CE15" s="825"/>
      <c r="CF15" s="825"/>
      <c r="CG15" s="826"/>
      <c r="CH15" s="837"/>
      <c r="CI15" s="838"/>
      <c r="CJ15" s="838"/>
      <c r="CK15" s="838"/>
      <c r="CL15" s="839"/>
      <c r="CM15" s="837"/>
      <c r="CN15" s="838"/>
      <c r="CO15" s="838"/>
      <c r="CP15" s="838"/>
      <c r="CQ15" s="839"/>
      <c r="CR15" s="837"/>
      <c r="CS15" s="838"/>
      <c r="CT15" s="838"/>
      <c r="CU15" s="838"/>
      <c r="CV15" s="839"/>
      <c r="CW15" s="837"/>
      <c r="CX15" s="838"/>
      <c r="CY15" s="838"/>
      <c r="CZ15" s="838"/>
      <c r="DA15" s="839"/>
      <c r="DB15" s="837"/>
      <c r="DC15" s="838"/>
      <c r="DD15" s="838"/>
      <c r="DE15" s="838"/>
      <c r="DF15" s="839"/>
      <c r="DG15" s="837"/>
      <c r="DH15" s="838"/>
      <c r="DI15" s="838"/>
      <c r="DJ15" s="838"/>
      <c r="DK15" s="839"/>
      <c r="DL15" s="837"/>
      <c r="DM15" s="838"/>
      <c r="DN15" s="838"/>
      <c r="DO15" s="838"/>
      <c r="DP15" s="839"/>
      <c r="DQ15" s="837"/>
      <c r="DR15" s="838"/>
      <c r="DS15" s="838"/>
      <c r="DT15" s="838"/>
      <c r="DU15" s="839"/>
      <c r="DV15" s="840"/>
      <c r="DW15" s="841"/>
      <c r="DX15" s="841"/>
      <c r="DY15" s="841"/>
      <c r="DZ15" s="842"/>
      <c r="EA15" s="207"/>
    </row>
    <row r="16" spans="1:131" s="208" customFormat="1" ht="26.25" customHeight="1">
      <c r="A16" s="214">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20"/>
      <c r="AL16" s="821"/>
      <c r="AM16" s="821"/>
      <c r="AN16" s="821"/>
      <c r="AO16" s="821"/>
      <c r="AP16" s="821"/>
      <c r="AQ16" s="821"/>
      <c r="AR16" s="821"/>
      <c r="AS16" s="821"/>
      <c r="AT16" s="821"/>
      <c r="AU16" s="822"/>
      <c r="AV16" s="822"/>
      <c r="AW16" s="822"/>
      <c r="AX16" s="822"/>
      <c r="AY16" s="823"/>
      <c r="AZ16" s="205"/>
      <c r="BA16" s="205"/>
      <c r="BB16" s="205"/>
      <c r="BC16" s="205"/>
      <c r="BD16" s="205"/>
      <c r="BE16" s="206"/>
      <c r="BF16" s="206"/>
      <c r="BG16" s="206"/>
      <c r="BH16" s="206"/>
      <c r="BI16" s="206"/>
      <c r="BJ16" s="206"/>
      <c r="BK16" s="206"/>
      <c r="BL16" s="206"/>
      <c r="BM16" s="206"/>
      <c r="BN16" s="206"/>
      <c r="BO16" s="206"/>
      <c r="BP16" s="206"/>
      <c r="BQ16" s="215">
        <v>10</v>
      </c>
      <c r="BR16" s="216"/>
      <c r="BS16" s="824"/>
      <c r="BT16" s="825"/>
      <c r="BU16" s="825"/>
      <c r="BV16" s="825"/>
      <c r="BW16" s="825"/>
      <c r="BX16" s="825"/>
      <c r="BY16" s="825"/>
      <c r="BZ16" s="825"/>
      <c r="CA16" s="825"/>
      <c r="CB16" s="825"/>
      <c r="CC16" s="825"/>
      <c r="CD16" s="825"/>
      <c r="CE16" s="825"/>
      <c r="CF16" s="825"/>
      <c r="CG16" s="826"/>
      <c r="CH16" s="837"/>
      <c r="CI16" s="838"/>
      <c r="CJ16" s="838"/>
      <c r="CK16" s="838"/>
      <c r="CL16" s="839"/>
      <c r="CM16" s="837"/>
      <c r="CN16" s="838"/>
      <c r="CO16" s="838"/>
      <c r="CP16" s="838"/>
      <c r="CQ16" s="839"/>
      <c r="CR16" s="837"/>
      <c r="CS16" s="838"/>
      <c r="CT16" s="838"/>
      <c r="CU16" s="838"/>
      <c r="CV16" s="839"/>
      <c r="CW16" s="837"/>
      <c r="CX16" s="838"/>
      <c r="CY16" s="838"/>
      <c r="CZ16" s="838"/>
      <c r="DA16" s="839"/>
      <c r="DB16" s="837"/>
      <c r="DC16" s="838"/>
      <c r="DD16" s="838"/>
      <c r="DE16" s="838"/>
      <c r="DF16" s="839"/>
      <c r="DG16" s="837"/>
      <c r="DH16" s="838"/>
      <c r="DI16" s="838"/>
      <c r="DJ16" s="838"/>
      <c r="DK16" s="839"/>
      <c r="DL16" s="837"/>
      <c r="DM16" s="838"/>
      <c r="DN16" s="838"/>
      <c r="DO16" s="838"/>
      <c r="DP16" s="839"/>
      <c r="DQ16" s="837"/>
      <c r="DR16" s="838"/>
      <c r="DS16" s="838"/>
      <c r="DT16" s="838"/>
      <c r="DU16" s="839"/>
      <c r="DV16" s="840"/>
      <c r="DW16" s="841"/>
      <c r="DX16" s="841"/>
      <c r="DY16" s="841"/>
      <c r="DZ16" s="842"/>
      <c r="EA16" s="207"/>
    </row>
    <row r="17" spans="1:131" s="208" customFormat="1" ht="26.25" customHeight="1">
      <c r="A17" s="214">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20"/>
      <c r="AL17" s="821"/>
      <c r="AM17" s="821"/>
      <c r="AN17" s="821"/>
      <c r="AO17" s="821"/>
      <c r="AP17" s="821"/>
      <c r="AQ17" s="821"/>
      <c r="AR17" s="821"/>
      <c r="AS17" s="821"/>
      <c r="AT17" s="821"/>
      <c r="AU17" s="822"/>
      <c r="AV17" s="822"/>
      <c r="AW17" s="822"/>
      <c r="AX17" s="822"/>
      <c r="AY17" s="823"/>
      <c r="AZ17" s="205"/>
      <c r="BA17" s="205"/>
      <c r="BB17" s="205"/>
      <c r="BC17" s="205"/>
      <c r="BD17" s="205"/>
      <c r="BE17" s="206"/>
      <c r="BF17" s="206"/>
      <c r="BG17" s="206"/>
      <c r="BH17" s="206"/>
      <c r="BI17" s="206"/>
      <c r="BJ17" s="206"/>
      <c r="BK17" s="206"/>
      <c r="BL17" s="206"/>
      <c r="BM17" s="206"/>
      <c r="BN17" s="206"/>
      <c r="BO17" s="206"/>
      <c r="BP17" s="206"/>
      <c r="BQ17" s="215">
        <v>11</v>
      </c>
      <c r="BR17" s="216"/>
      <c r="BS17" s="824"/>
      <c r="BT17" s="825"/>
      <c r="BU17" s="825"/>
      <c r="BV17" s="825"/>
      <c r="BW17" s="825"/>
      <c r="BX17" s="825"/>
      <c r="BY17" s="825"/>
      <c r="BZ17" s="825"/>
      <c r="CA17" s="825"/>
      <c r="CB17" s="825"/>
      <c r="CC17" s="825"/>
      <c r="CD17" s="825"/>
      <c r="CE17" s="825"/>
      <c r="CF17" s="825"/>
      <c r="CG17" s="826"/>
      <c r="CH17" s="837"/>
      <c r="CI17" s="838"/>
      <c r="CJ17" s="838"/>
      <c r="CK17" s="838"/>
      <c r="CL17" s="839"/>
      <c r="CM17" s="837"/>
      <c r="CN17" s="838"/>
      <c r="CO17" s="838"/>
      <c r="CP17" s="838"/>
      <c r="CQ17" s="839"/>
      <c r="CR17" s="837"/>
      <c r="CS17" s="838"/>
      <c r="CT17" s="838"/>
      <c r="CU17" s="838"/>
      <c r="CV17" s="839"/>
      <c r="CW17" s="837"/>
      <c r="CX17" s="838"/>
      <c r="CY17" s="838"/>
      <c r="CZ17" s="838"/>
      <c r="DA17" s="839"/>
      <c r="DB17" s="837"/>
      <c r="DC17" s="838"/>
      <c r="DD17" s="838"/>
      <c r="DE17" s="838"/>
      <c r="DF17" s="839"/>
      <c r="DG17" s="837"/>
      <c r="DH17" s="838"/>
      <c r="DI17" s="838"/>
      <c r="DJ17" s="838"/>
      <c r="DK17" s="839"/>
      <c r="DL17" s="837"/>
      <c r="DM17" s="838"/>
      <c r="DN17" s="838"/>
      <c r="DO17" s="838"/>
      <c r="DP17" s="839"/>
      <c r="DQ17" s="837"/>
      <c r="DR17" s="838"/>
      <c r="DS17" s="838"/>
      <c r="DT17" s="838"/>
      <c r="DU17" s="839"/>
      <c r="DV17" s="840"/>
      <c r="DW17" s="841"/>
      <c r="DX17" s="841"/>
      <c r="DY17" s="841"/>
      <c r="DZ17" s="842"/>
      <c r="EA17" s="207"/>
    </row>
    <row r="18" spans="1:131" s="208" customFormat="1" ht="26.25" customHeight="1">
      <c r="A18" s="214">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20"/>
      <c r="AL18" s="821"/>
      <c r="AM18" s="821"/>
      <c r="AN18" s="821"/>
      <c r="AO18" s="821"/>
      <c r="AP18" s="821"/>
      <c r="AQ18" s="821"/>
      <c r="AR18" s="821"/>
      <c r="AS18" s="821"/>
      <c r="AT18" s="821"/>
      <c r="AU18" s="822"/>
      <c r="AV18" s="822"/>
      <c r="AW18" s="822"/>
      <c r="AX18" s="822"/>
      <c r="AY18" s="823"/>
      <c r="AZ18" s="205"/>
      <c r="BA18" s="205"/>
      <c r="BB18" s="205"/>
      <c r="BC18" s="205"/>
      <c r="BD18" s="205"/>
      <c r="BE18" s="206"/>
      <c r="BF18" s="206"/>
      <c r="BG18" s="206"/>
      <c r="BH18" s="206"/>
      <c r="BI18" s="206"/>
      <c r="BJ18" s="206"/>
      <c r="BK18" s="206"/>
      <c r="BL18" s="206"/>
      <c r="BM18" s="206"/>
      <c r="BN18" s="206"/>
      <c r="BO18" s="206"/>
      <c r="BP18" s="206"/>
      <c r="BQ18" s="215">
        <v>12</v>
      </c>
      <c r="BR18" s="216"/>
      <c r="BS18" s="824"/>
      <c r="BT18" s="825"/>
      <c r="BU18" s="825"/>
      <c r="BV18" s="825"/>
      <c r="BW18" s="825"/>
      <c r="BX18" s="825"/>
      <c r="BY18" s="825"/>
      <c r="BZ18" s="825"/>
      <c r="CA18" s="825"/>
      <c r="CB18" s="825"/>
      <c r="CC18" s="825"/>
      <c r="CD18" s="825"/>
      <c r="CE18" s="825"/>
      <c r="CF18" s="825"/>
      <c r="CG18" s="826"/>
      <c r="CH18" s="837"/>
      <c r="CI18" s="838"/>
      <c r="CJ18" s="838"/>
      <c r="CK18" s="838"/>
      <c r="CL18" s="839"/>
      <c r="CM18" s="837"/>
      <c r="CN18" s="838"/>
      <c r="CO18" s="838"/>
      <c r="CP18" s="838"/>
      <c r="CQ18" s="839"/>
      <c r="CR18" s="837"/>
      <c r="CS18" s="838"/>
      <c r="CT18" s="838"/>
      <c r="CU18" s="838"/>
      <c r="CV18" s="839"/>
      <c r="CW18" s="837"/>
      <c r="CX18" s="838"/>
      <c r="CY18" s="838"/>
      <c r="CZ18" s="838"/>
      <c r="DA18" s="839"/>
      <c r="DB18" s="837"/>
      <c r="DC18" s="838"/>
      <c r="DD18" s="838"/>
      <c r="DE18" s="838"/>
      <c r="DF18" s="839"/>
      <c r="DG18" s="837"/>
      <c r="DH18" s="838"/>
      <c r="DI18" s="838"/>
      <c r="DJ18" s="838"/>
      <c r="DK18" s="839"/>
      <c r="DL18" s="837"/>
      <c r="DM18" s="838"/>
      <c r="DN18" s="838"/>
      <c r="DO18" s="838"/>
      <c r="DP18" s="839"/>
      <c r="DQ18" s="837"/>
      <c r="DR18" s="838"/>
      <c r="DS18" s="838"/>
      <c r="DT18" s="838"/>
      <c r="DU18" s="839"/>
      <c r="DV18" s="840"/>
      <c r="DW18" s="841"/>
      <c r="DX18" s="841"/>
      <c r="DY18" s="841"/>
      <c r="DZ18" s="842"/>
      <c r="EA18" s="207"/>
    </row>
    <row r="19" spans="1:131" s="208" customFormat="1" ht="26.25" customHeight="1">
      <c r="A19" s="214">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20"/>
      <c r="AL19" s="821"/>
      <c r="AM19" s="821"/>
      <c r="AN19" s="821"/>
      <c r="AO19" s="821"/>
      <c r="AP19" s="821"/>
      <c r="AQ19" s="821"/>
      <c r="AR19" s="821"/>
      <c r="AS19" s="821"/>
      <c r="AT19" s="821"/>
      <c r="AU19" s="822"/>
      <c r="AV19" s="822"/>
      <c r="AW19" s="822"/>
      <c r="AX19" s="822"/>
      <c r="AY19" s="823"/>
      <c r="AZ19" s="205"/>
      <c r="BA19" s="205"/>
      <c r="BB19" s="205"/>
      <c r="BC19" s="205"/>
      <c r="BD19" s="205"/>
      <c r="BE19" s="206"/>
      <c r="BF19" s="206"/>
      <c r="BG19" s="206"/>
      <c r="BH19" s="206"/>
      <c r="BI19" s="206"/>
      <c r="BJ19" s="206"/>
      <c r="BK19" s="206"/>
      <c r="BL19" s="206"/>
      <c r="BM19" s="206"/>
      <c r="BN19" s="206"/>
      <c r="BO19" s="206"/>
      <c r="BP19" s="206"/>
      <c r="BQ19" s="215">
        <v>13</v>
      </c>
      <c r="BR19" s="216"/>
      <c r="BS19" s="824"/>
      <c r="BT19" s="825"/>
      <c r="BU19" s="825"/>
      <c r="BV19" s="825"/>
      <c r="BW19" s="825"/>
      <c r="BX19" s="825"/>
      <c r="BY19" s="825"/>
      <c r="BZ19" s="825"/>
      <c r="CA19" s="825"/>
      <c r="CB19" s="825"/>
      <c r="CC19" s="825"/>
      <c r="CD19" s="825"/>
      <c r="CE19" s="825"/>
      <c r="CF19" s="825"/>
      <c r="CG19" s="826"/>
      <c r="CH19" s="837"/>
      <c r="CI19" s="838"/>
      <c r="CJ19" s="838"/>
      <c r="CK19" s="838"/>
      <c r="CL19" s="839"/>
      <c r="CM19" s="837"/>
      <c r="CN19" s="838"/>
      <c r="CO19" s="838"/>
      <c r="CP19" s="838"/>
      <c r="CQ19" s="839"/>
      <c r="CR19" s="837"/>
      <c r="CS19" s="838"/>
      <c r="CT19" s="838"/>
      <c r="CU19" s="838"/>
      <c r="CV19" s="839"/>
      <c r="CW19" s="837"/>
      <c r="CX19" s="838"/>
      <c r="CY19" s="838"/>
      <c r="CZ19" s="838"/>
      <c r="DA19" s="839"/>
      <c r="DB19" s="837"/>
      <c r="DC19" s="838"/>
      <c r="DD19" s="838"/>
      <c r="DE19" s="838"/>
      <c r="DF19" s="839"/>
      <c r="DG19" s="837"/>
      <c r="DH19" s="838"/>
      <c r="DI19" s="838"/>
      <c r="DJ19" s="838"/>
      <c r="DK19" s="839"/>
      <c r="DL19" s="837"/>
      <c r="DM19" s="838"/>
      <c r="DN19" s="838"/>
      <c r="DO19" s="838"/>
      <c r="DP19" s="839"/>
      <c r="DQ19" s="837"/>
      <c r="DR19" s="838"/>
      <c r="DS19" s="838"/>
      <c r="DT19" s="838"/>
      <c r="DU19" s="839"/>
      <c r="DV19" s="840"/>
      <c r="DW19" s="841"/>
      <c r="DX19" s="841"/>
      <c r="DY19" s="841"/>
      <c r="DZ19" s="842"/>
      <c r="EA19" s="207"/>
    </row>
    <row r="20" spans="1:131" s="208" customFormat="1" ht="26.25" customHeight="1">
      <c r="A20" s="214">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20"/>
      <c r="AL20" s="821"/>
      <c r="AM20" s="821"/>
      <c r="AN20" s="821"/>
      <c r="AO20" s="821"/>
      <c r="AP20" s="821"/>
      <c r="AQ20" s="821"/>
      <c r="AR20" s="821"/>
      <c r="AS20" s="821"/>
      <c r="AT20" s="821"/>
      <c r="AU20" s="822"/>
      <c r="AV20" s="822"/>
      <c r="AW20" s="822"/>
      <c r="AX20" s="822"/>
      <c r="AY20" s="823"/>
      <c r="AZ20" s="205"/>
      <c r="BA20" s="205"/>
      <c r="BB20" s="205"/>
      <c r="BC20" s="205"/>
      <c r="BD20" s="205"/>
      <c r="BE20" s="206"/>
      <c r="BF20" s="206"/>
      <c r="BG20" s="206"/>
      <c r="BH20" s="206"/>
      <c r="BI20" s="206"/>
      <c r="BJ20" s="206"/>
      <c r="BK20" s="206"/>
      <c r="BL20" s="206"/>
      <c r="BM20" s="206"/>
      <c r="BN20" s="206"/>
      <c r="BO20" s="206"/>
      <c r="BP20" s="206"/>
      <c r="BQ20" s="215">
        <v>14</v>
      </c>
      <c r="BR20" s="216"/>
      <c r="BS20" s="824"/>
      <c r="BT20" s="825"/>
      <c r="BU20" s="825"/>
      <c r="BV20" s="825"/>
      <c r="BW20" s="825"/>
      <c r="BX20" s="825"/>
      <c r="BY20" s="825"/>
      <c r="BZ20" s="825"/>
      <c r="CA20" s="825"/>
      <c r="CB20" s="825"/>
      <c r="CC20" s="825"/>
      <c r="CD20" s="825"/>
      <c r="CE20" s="825"/>
      <c r="CF20" s="825"/>
      <c r="CG20" s="826"/>
      <c r="CH20" s="837"/>
      <c r="CI20" s="838"/>
      <c r="CJ20" s="838"/>
      <c r="CK20" s="838"/>
      <c r="CL20" s="839"/>
      <c r="CM20" s="837"/>
      <c r="CN20" s="838"/>
      <c r="CO20" s="838"/>
      <c r="CP20" s="838"/>
      <c r="CQ20" s="839"/>
      <c r="CR20" s="837"/>
      <c r="CS20" s="838"/>
      <c r="CT20" s="838"/>
      <c r="CU20" s="838"/>
      <c r="CV20" s="839"/>
      <c r="CW20" s="837"/>
      <c r="CX20" s="838"/>
      <c r="CY20" s="838"/>
      <c r="CZ20" s="838"/>
      <c r="DA20" s="839"/>
      <c r="DB20" s="837"/>
      <c r="DC20" s="838"/>
      <c r="DD20" s="838"/>
      <c r="DE20" s="838"/>
      <c r="DF20" s="839"/>
      <c r="DG20" s="837"/>
      <c r="DH20" s="838"/>
      <c r="DI20" s="838"/>
      <c r="DJ20" s="838"/>
      <c r="DK20" s="839"/>
      <c r="DL20" s="837"/>
      <c r="DM20" s="838"/>
      <c r="DN20" s="838"/>
      <c r="DO20" s="838"/>
      <c r="DP20" s="839"/>
      <c r="DQ20" s="837"/>
      <c r="DR20" s="838"/>
      <c r="DS20" s="838"/>
      <c r="DT20" s="838"/>
      <c r="DU20" s="839"/>
      <c r="DV20" s="840"/>
      <c r="DW20" s="841"/>
      <c r="DX20" s="841"/>
      <c r="DY20" s="841"/>
      <c r="DZ20" s="842"/>
      <c r="EA20" s="207"/>
    </row>
    <row r="21" spans="1:131" s="208" customFormat="1" ht="26.25" customHeight="1" thickBot="1">
      <c r="A21" s="214">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20"/>
      <c r="AL21" s="821"/>
      <c r="AM21" s="821"/>
      <c r="AN21" s="821"/>
      <c r="AO21" s="821"/>
      <c r="AP21" s="821"/>
      <c r="AQ21" s="821"/>
      <c r="AR21" s="821"/>
      <c r="AS21" s="821"/>
      <c r="AT21" s="821"/>
      <c r="AU21" s="822"/>
      <c r="AV21" s="822"/>
      <c r="AW21" s="822"/>
      <c r="AX21" s="822"/>
      <c r="AY21" s="823"/>
      <c r="AZ21" s="205"/>
      <c r="BA21" s="205"/>
      <c r="BB21" s="205"/>
      <c r="BC21" s="205"/>
      <c r="BD21" s="205"/>
      <c r="BE21" s="206"/>
      <c r="BF21" s="206"/>
      <c r="BG21" s="206"/>
      <c r="BH21" s="206"/>
      <c r="BI21" s="206"/>
      <c r="BJ21" s="206"/>
      <c r="BK21" s="206"/>
      <c r="BL21" s="206"/>
      <c r="BM21" s="206"/>
      <c r="BN21" s="206"/>
      <c r="BO21" s="206"/>
      <c r="BP21" s="206"/>
      <c r="BQ21" s="215">
        <v>15</v>
      </c>
      <c r="BR21" s="216"/>
      <c r="BS21" s="824"/>
      <c r="BT21" s="825"/>
      <c r="BU21" s="825"/>
      <c r="BV21" s="825"/>
      <c r="BW21" s="825"/>
      <c r="BX21" s="825"/>
      <c r="BY21" s="825"/>
      <c r="BZ21" s="825"/>
      <c r="CA21" s="825"/>
      <c r="CB21" s="825"/>
      <c r="CC21" s="825"/>
      <c r="CD21" s="825"/>
      <c r="CE21" s="825"/>
      <c r="CF21" s="825"/>
      <c r="CG21" s="826"/>
      <c r="CH21" s="837"/>
      <c r="CI21" s="838"/>
      <c r="CJ21" s="838"/>
      <c r="CK21" s="838"/>
      <c r="CL21" s="839"/>
      <c r="CM21" s="837"/>
      <c r="CN21" s="838"/>
      <c r="CO21" s="838"/>
      <c r="CP21" s="838"/>
      <c r="CQ21" s="839"/>
      <c r="CR21" s="837"/>
      <c r="CS21" s="838"/>
      <c r="CT21" s="838"/>
      <c r="CU21" s="838"/>
      <c r="CV21" s="839"/>
      <c r="CW21" s="837"/>
      <c r="CX21" s="838"/>
      <c r="CY21" s="838"/>
      <c r="CZ21" s="838"/>
      <c r="DA21" s="839"/>
      <c r="DB21" s="837"/>
      <c r="DC21" s="838"/>
      <c r="DD21" s="838"/>
      <c r="DE21" s="838"/>
      <c r="DF21" s="839"/>
      <c r="DG21" s="837"/>
      <c r="DH21" s="838"/>
      <c r="DI21" s="838"/>
      <c r="DJ21" s="838"/>
      <c r="DK21" s="839"/>
      <c r="DL21" s="837"/>
      <c r="DM21" s="838"/>
      <c r="DN21" s="838"/>
      <c r="DO21" s="838"/>
      <c r="DP21" s="839"/>
      <c r="DQ21" s="837"/>
      <c r="DR21" s="838"/>
      <c r="DS21" s="838"/>
      <c r="DT21" s="838"/>
      <c r="DU21" s="839"/>
      <c r="DV21" s="840"/>
      <c r="DW21" s="841"/>
      <c r="DX21" s="841"/>
      <c r="DY21" s="841"/>
      <c r="DZ21" s="842"/>
      <c r="EA21" s="207"/>
    </row>
    <row r="22" spans="1:131" s="208" customFormat="1" ht="26.25" customHeight="1">
      <c r="A22" s="214">
        <v>16</v>
      </c>
      <c r="B22" s="811"/>
      <c r="C22" s="812"/>
      <c r="D22" s="812"/>
      <c r="E22" s="812"/>
      <c r="F22" s="812"/>
      <c r="G22" s="812"/>
      <c r="H22" s="812"/>
      <c r="I22" s="812"/>
      <c r="J22" s="812"/>
      <c r="K22" s="812"/>
      <c r="L22" s="812"/>
      <c r="M22" s="812"/>
      <c r="N22" s="812"/>
      <c r="O22" s="812"/>
      <c r="P22" s="813"/>
      <c r="Q22" s="843"/>
      <c r="R22" s="844"/>
      <c r="S22" s="844"/>
      <c r="T22" s="844"/>
      <c r="U22" s="844"/>
      <c r="V22" s="844"/>
      <c r="W22" s="844"/>
      <c r="X22" s="844"/>
      <c r="Y22" s="844"/>
      <c r="Z22" s="844"/>
      <c r="AA22" s="844"/>
      <c r="AB22" s="844"/>
      <c r="AC22" s="844"/>
      <c r="AD22" s="844"/>
      <c r="AE22" s="845"/>
      <c r="AF22" s="817"/>
      <c r="AG22" s="818"/>
      <c r="AH22" s="818"/>
      <c r="AI22" s="818"/>
      <c r="AJ22" s="819"/>
      <c r="AK22" s="858"/>
      <c r="AL22" s="859"/>
      <c r="AM22" s="859"/>
      <c r="AN22" s="859"/>
      <c r="AO22" s="859"/>
      <c r="AP22" s="859"/>
      <c r="AQ22" s="859"/>
      <c r="AR22" s="859"/>
      <c r="AS22" s="859"/>
      <c r="AT22" s="859"/>
      <c r="AU22" s="860"/>
      <c r="AV22" s="860"/>
      <c r="AW22" s="860"/>
      <c r="AX22" s="860"/>
      <c r="AY22" s="861"/>
      <c r="AZ22" s="862" t="s">
        <v>367</v>
      </c>
      <c r="BA22" s="862"/>
      <c r="BB22" s="862"/>
      <c r="BC22" s="862"/>
      <c r="BD22" s="863"/>
      <c r="BE22" s="206"/>
      <c r="BF22" s="206"/>
      <c r="BG22" s="206"/>
      <c r="BH22" s="206"/>
      <c r="BI22" s="206"/>
      <c r="BJ22" s="206"/>
      <c r="BK22" s="206"/>
      <c r="BL22" s="206"/>
      <c r="BM22" s="206"/>
      <c r="BN22" s="206"/>
      <c r="BO22" s="206"/>
      <c r="BP22" s="206"/>
      <c r="BQ22" s="215">
        <v>16</v>
      </c>
      <c r="BR22" s="216"/>
      <c r="BS22" s="824"/>
      <c r="BT22" s="825"/>
      <c r="BU22" s="825"/>
      <c r="BV22" s="825"/>
      <c r="BW22" s="825"/>
      <c r="BX22" s="825"/>
      <c r="BY22" s="825"/>
      <c r="BZ22" s="825"/>
      <c r="CA22" s="825"/>
      <c r="CB22" s="825"/>
      <c r="CC22" s="825"/>
      <c r="CD22" s="825"/>
      <c r="CE22" s="825"/>
      <c r="CF22" s="825"/>
      <c r="CG22" s="826"/>
      <c r="CH22" s="837"/>
      <c r="CI22" s="838"/>
      <c r="CJ22" s="838"/>
      <c r="CK22" s="838"/>
      <c r="CL22" s="839"/>
      <c r="CM22" s="837"/>
      <c r="CN22" s="838"/>
      <c r="CO22" s="838"/>
      <c r="CP22" s="838"/>
      <c r="CQ22" s="839"/>
      <c r="CR22" s="837"/>
      <c r="CS22" s="838"/>
      <c r="CT22" s="838"/>
      <c r="CU22" s="838"/>
      <c r="CV22" s="839"/>
      <c r="CW22" s="837"/>
      <c r="CX22" s="838"/>
      <c r="CY22" s="838"/>
      <c r="CZ22" s="838"/>
      <c r="DA22" s="839"/>
      <c r="DB22" s="837"/>
      <c r="DC22" s="838"/>
      <c r="DD22" s="838"/>
      <c r="DE22" s="838"/>
      <c r="DF22" s="839"/>
      <c r="DG22" s="837"/>
      <c r="DH22" s="838"/>
      <c r="DI22" s="838"/>
      <c r="DJ22" s="838"/>
      <c r="DK22" s="839"/>
      <c r="DL22" s="837"/>
      <c r="DM22" s="838"/>
      <c r="DN22" s="838"/>
      <c r="DO22" s="838"/>
      <c r="DP22" s="839"/>
      <c r="DQ22" s="837"/>
      <c r="DR22" s="838"/>
      <c r="DS22" s="838"/>
      <c r="DT22" s="838"/>
      <c r="DU22" s="839"/>
      <c r="DV22" s="840"/>
      <c r="DW22" s="841"/>
      <c r="DX22" s="841"/>
      <c r="DY22" s="841"/>
      <c r="DZ22" s="842"/>
      <c r="EA22" s="207"/>
    </row>
    <row r="23" spans="1:131" s="208" customFormat="1" ht="26.25" customHeight="1" thickBot="1">
      <c r="A23" s="217" t="s">
        <v>368</v>
      </c>
      <c r="B23" s="846" t="s">
        <v>369</v>
      </c>
      <c r="C23" s="847"/>
      <c r="D23" s="847"/>
      <c r="E23" s="847"/>
      <c r="F23" s="847"/>
      <c r="G23" s="847"/>
      <c r="H23" s="847"/>
      <c r="I23" s="847"/>
      <c r="J23" s="847"/>
      <c r="K23" s="847"/>
      <c r="L23" s="847"/>
      <c r="M23" s="847"/>
      <c r="N23" s="847"/>
      <c r="O23" s="847"/>
      <c r="P23" s="848"/>
      <c r="Q23" s="849">
        <v>18555</v>
      </c>
      <c r="R23" s="850"/>
      <c r="S23" s="850"/>
      <c r="T23" s="850"/>
      <c r="U23" s="850"/>
      <c r="V23" s="850">
        <v>17647</v>
      </c>
      <c r="W23" s="850"/>
      <c r="X23" s="850"/>
      <c r="Y23" s="850"/>
      <c r="Z23" s="850"/>
      <c r="AA23" s="850">
        <v>908</v>
      </c>
      <c r="AB23" s="850"/>
      <c r="AC23" s="850"/>
      <c r="AD23" s="850"/>
      <c r="AE23" s="851"/>
      <c r="AF23" s="852">
        <v>872</v>
      </c>
      <c r="AG23" s="850"/>
      <c r="AH23" s="850"/>
      <c r="AI23" s="850"/>
      <c r="AJ23" s="853"/>
      <c r="AK23" s="854"/>
      <c r="AL23" s="855"/>
      <c r="AM23" s="855"/>
      <c r="AN23" s="855"/>
      <c r="AO23" s="855"/>
      <c r="AP23" s="850">
        <v>16293</v>
      </c>
      <c r="AQ23" s="850"/>
      <c r="AR23" s="850"/>
      <c r="AS23" s="850"/>
      <c r="AT23" s="850"/>
      <c r="AU23" s="856"/>
      <c r="AV23" s="856"/>
      <c r="AW23" s="856"/>
      <c r="AX23" s="856"/>
      <c r="AY23" s="857"/>
      <c r="AZ23" s="865" t="s">
        <v>112</v>
      </c>
      <c r="BA23" s="866"/>
      <c r="BB23" s="866"/>
      <c r="BC23" s="866"/>
      <c r="BD23" s="867"/>
      <c r="BE23" s="206"/>
      <c r="BF23" s="206"/>
      <c r="BG23" s="206"/>
      <c r="BH23" s="206"/>
      <c r="BI23" s="206"/>
      <c r="BJ23" s="206"/>
      <c r="BK23" s="206"/>
      <c r="BL23" s="206"/>
      <c r="BM23" s="206"/>
      <c r="BN23" s="206"/>
      <c r="BO23" s="206"/>
      <c r="BP23" s="206"/>
      <c r="BQ23" s="215">
        <v>17</v>
      </c>
      <c r="BR23" s="216"/>
      <c r="BS23" s="824"/>
      <c r="BT23" s="825"/>
      <c r="BU23" s="825"/>
      <c r="BV23" s="825"/>
      <c r="BW23" s="825"/>
      <c r="BX23" s="825"/>
      <c r="BY23" s="825"/>
      <c r="BZ23" s="825"/>
      <c r="CA23" s="825"/>
      <c r="CB23" s="825"/>
      <c r="CC23" s="825"/>
      <c r="CD23" s="825"/>
      <c r="CE23" s="825"/>
      <c r="CF23" s="825"/>
      <c r="CG23" s="826"/>
      <c r="CH23" s="837"/>
      <c r="CI23" s="838"/>
      <c r="CJ23" s="838"/>
      <c r="CK23" s="838"/>
      <c r="CL23" s="839"/>
      <c r="CM23" s="837"/>
      <c r="CN23" s="838"/>
      <c r="CO23" s="838"/>
      <c r="CP23" s="838"/>
      <c r="CQ23" s="839"/>
      <c r="CR23" s="837"/>
      <c r="CS23" s="838"/>
      <c r="CT23" s="838"/>
      <c r="CU23" s="838"/>
      <c r="CV23" s="839"/>
      <c r="CW23" s="837"/>
      <c r="CX23" s="838"/>
      <c r="CY23" s="838"/>
      <c r="CZ23" s="838"/>
      <c r="DA23" s="839"/>
      <c r="DB23" s="837"/>
      <c r="DC23" s="838"/>
      <c r="DD23" s="838"/>
      <c r="DE23" s="838"/>
      <c r="DF23" s="839"/>
      <c r="DG23" s="837"/>
      <c r="DH23" s="838"/>
      <c r="DI23" s="838"/>
      <c r="DJ23" s="838"/>
      <c r="DK23" s="839"/>
      <c r="DL23" s="837"/>
      <c r="DM23" s="838"/>
      <c r="DN23" s="838"/>
      <c r="DO23" s="838"/>
      <c r="DP23" s="839"/>
      <c r="DQ23" s="837"/>
      <c r="DR23" s="838"/>
      <c r="DS23" s="838"/>
      <c r="DT23" s="838"/>
      <c r="DU23" s="839"/>
      <c r="DV23" s="840"/>
      <c r="DW23" s="841"/>
      <c r="DX23" s="841"/>
      <c r="DY23" s="841"/>
      <c r="DZ23" s="842"/>
      <c r="EA23" s="207"/>
    </row>
    <row r="24" spans="1:131" s="208" customFormat="1" ht="26.25" customHeight="1">
      <c r="A24" s="864" t="s">
        <v>370</v>
      </c>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205"/>
      <c r="BA24" s="205"/>
      <c r="BB24" s="205"/>
      <c r="BC24" s="205"/>
      <c r="BD24" s="205"/>
      <c r="BE24" s="206"/>
      <c r="BF24" s="206"/>
      <c r="BG24" s="206"/>
      <c r="BH24" s="206"/>
      <c r="BI24" s="206"/>
      <c r="BJ24" s="206"/>
      <c r="BK24" s="206"/>
      <c r="BL24" s="206"/>
      <c r="BM24" s="206"/>
      <c r="BN24" s="206"/>
      <c r="BO24" s="206"/>
      <c r="BP24" s="206"/>
      <c r="BQ24" s="215">
        <v>18</v>
      </c>
      <c r="BR24" s="216"/>
      <c r="BS24" s="824"/>
      <c r="BT24" s="825"/>
      <c r="BU24" s="825"/>
      <c r="BV24" s="825"/>
      <c r="BW24" s="825"/>
      <c r="BX24" s="825"/>
      <c r="BY24" s="825"/>
      <c r="BZ24" s="825"/>
      <c r="CA24" s="825"/>
      <c r="CB24" s="825"/>
      <c r="CC24" s="825"/>
      <c r="CD24" s="825"/>
      <c r="CE24" s="825"/>
      <c r="CF24" s="825"/>
      <c r="CG24" s="826"/>
      <c r="CH24" s="837"/>
      <c r="CI24" s="838"/>
      <c r="CJ24" s="838"/>
      <c r="CK24" s="838"/>
      <c r="CL24" s="839"/>
      <c r="CM24" s="837"/>
      <c r="CN24" s="838"/>
      <c r="CO24" s="838"/>
      <c r="CP24" s="838"/>
      <c r="CQ24" s="839"/>
      <c r="CR24" s="837"/>
      <c r="CS24" s="838"/>
      <c r="CT24" s="838"/>
      <c r="CU24" s="838"/>
      <c r="CV24" s="839"/>
      <c r="CW24" s="837"/>
      <c r="CX24" s="838"/>
      <c r="CY24" s="838"/>
      <c r="CZ24" s="838"/>
      <c r="DA24" s="839"/>
      <c r="DB24" s="837"/>
      <c r="DC24" s="838"/>
      <c r="DD24" s="838"/>
      <c r="DE24" s="838"/>
      <c r="DF24" s="839"/>
      <c r="DG24" s="837"/>
      <c r="DH24" s="838"/>
      <c r="DI24" s="838"/>
      <c r="DJ24" s="838"/>
      <c r="DK24" s="839"/>
      <c r="DL24" s="837"/>
      <c r="DM24" s="838"/>
      <c r="DN24" s="838"/>
      <c r="DO24" s="838"/>
      <c r="DP24" s="839"/>
      <c r="DQ24" s="837"/>
      <c r="DR24" s="838"/>
      <c r="DS24" s="838"/>
      <c r="DT24" s="838"/>
      <c r="DU24" s="839"/>
      <c r="DV24" s="840"/>
      <c r="DW24" s="841"/>
      <c r="DX24" s="841"/>
      <c r="DY24" s="841"/>
      <c r="DZ24" s="842"/>
      <c r="EA24" s="207"/>
    </row>
    <row r="25" spans="1:131" s="200" customFormat="1" ht="26.25" customHeight="1" thickBot="1">
      <c r="A25" s="805" t="s">
        <v>371</v>
      </c>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c r="BE25" s="805"/>
      <c r="BF25" s="805"/>
      <c r="BG25" s="805"/>
      <c r="BH25" s="805"/>
      <c r="BI25" s="805"/>
      <c r="BJ25" s="205"/>
      <c r="BK25" s="205"/>
      <c r="BL25" s="205"/>
      <c r="BM25" s="205"/>
      <c r="BN25" s="205"/>
      <c r="BO25" s="218"/>
      <c r="BP25" s="218"/>
      <c r="BQ25" s="215">
        <v>19</v>
      </c>
      <c r="BR25" s="216"/>
      <c r="BS25" s="824"/>
      <c r="BT25" s="825"/>
      <c r="BU25" s="825"/>
      <c r="BV25" s="825"/>
      <c r="BW25" s="825"/>
      <c r="BX25" s="825"/>
      <c r="BY25" s="825"/>
      <c r="BZ25" s="825"/>
      <c r="CA25" s="825"/>
      <c r="CB25" s="825"/>
      <c r="CC25" s="825"/>
      <c r="CD25" s="825"/>
      <c r="CE25" s="825"/>
      <c r="CF25" s="825"/>
      <c r="CG25" s="826"/>
      <c r="CH25" s="837"/>
      <c r="CI25" s="838"/>
      <c r="CJ25" s="838"/>
      <c r="CK25" s="838"/>
      <c r="CL25" s="839"/>
      <c r="CM25" s="837"/>
      <c r="CN25" s="838"/>
      <c r="CO25" s="838"/>
      <c r="CP25" s="838"/>
      <c r="CQ25" s="839"/>
      <c r="CR25" s="837"/>
      <c r="CS25" s="838"/>
      <c r="CT25" s="838"/>
      <c r="CU25" s="838"/>
      <c r="CV25" s="839"/>
      <c r="CW25" s="837"/>
      <c r="CX25" s="838"/>
      <c r="CY25" s="838"/>
      <c r="CZ25" s="838"/>
      <c r="DA25" s="839"/>
      <c r="DB25" s="837"/>
      <c r="DC25" s="838"/>
      <c r="DD25" s="838"/>
      <c r="DE25" s="838"/>
      <c r="DF25" s="839"/>
      <c r="DG25" s="837"/>
      <c r="DH25" s="838"/>
      <c r="DI25" s="838"/>
      <c r="DJ25" s="838"/>
      <c r="DK25" s="839"/>
      <c r="DL25" s="837"/>
      <c r="DM25" s="838"/>
      <c r="DN25" s="838"/>
      <c r="DO25" s="838"/>
      <c r="DP25" s="839"/>
      <c r="DQ25" s="837"/>
      <c r="DR25" s="838"/>
      <c r="DS25" s="838"/>
      <c r="DT25" s="838"/>
      <c r="DU25" s="839"/>
      <c r="DV25" s="840"/>
      <c r="DW25" s="841"/>
      <c r="DX25" s="841"/>
      <c r="DY25" s="841"/>
      <c r="DZ25" s="842"/>
      <c r="EA25" s="199"/>
    </row>
    <row r="26" spans="1:131" s="200" customFormat="1" ht="26.25" customHeight="1">
      <c r="A26" s="796" t="s">
        <v>349</v>
      </c>
      <c r="B26" s="797"/>
      <c r="C26" s="797"/>
      <c r="D26" s="797"/>
      <c r="E26" s="797"/>
      <c r="F26" s="797"/>
      <c r="G26" s="797"/>
      <c r="H26" s="797"/>
      <c r="I26" s="797"/>
      <c r="J26" s="797"/>
      <c r="K26" s="797"/>
      <c r="L26" s="797"/>
      <c r="M26" s="797"/>
      <c r="N26" s="797"/>
      <c r="O26" s="797"/>
      <c r="P26" s="798"/>
      <c r="Q26" s="773" t="s">
        <v>372</v>
      </c>
      <c r="R26" s="774"/>
      <c r="S26" s="774"/>
      <c r="T26" s="774"/>
      <c r="U26" s="775"/>
      <c r="V26" s="773" t="s">
        <v>373</v>
      </c>
      <c r="W26" s="774"/>
      <c r="X26" s="774"/>
      <c r="Y26" s="774"/>
      <c r="Z26" s="775"/>
      <c r="AA26" s="773" t="s">
        <v>374</v>
      </c>
      <c r="AB26" s="774"/>
      <c r="AC26" s="774"/>
      <c r="AD26" s="774"/>
      <c r="AE26" s="774"/>
      <c r="AF26" s="868" t="s">
        <v>375</v>
      </c>
      <c r="AG26" s="869"/>
      <c r="AH26" s="869"/>
      <c r="AI26" s="869"/>
      <c r="AJ26" s="870"/>
      <c r="AK26" s="774" t="s">
        <v>376</v>
      </c>
      <c r="AL26" s="774"/>
      <c r="AM26" s="774"/>
      <c r="AN26" s="774"/>
      <c r="AO26" s="775"/>
      <c r="AP26" s="773" t="s">
        <v>377</v>
      </c>
      <c r="AQ26" s="774"/>
      <c r="AR26" s="774"/>
      <c r="AS26" s="774"/>
      <c r="AT26" s="775"/>
      <c r="AU26" s="773" t="s">
        <v>378</v>
      </c>
      <c r="AV26" s="774"/>
      <c r="AW26" s="774"/>
      <c r="AX26" s="774"/>
      <c r="AY26" s="775"/>
      <c r="AZ26" s="773" t="s">
        <v>379</v>
      </c>
      <c r="BA26" s="774"/>
      <c r="BB26" s="774"/>
      <c r="BC26" s="774"/>
      <c r="BD26" s="775"/>
      <c r="BE26" s="773" t="s">
        <v>356</v>
      </c>
      <c r="BF26" s="774"/>
      <c r="BG26" s="774"/>
      <c r="BH26" s="774"/>
      <c r="BI26" s="785"/>
      <c r="BJ26" s="205"/>
      <c r="BK26" s="205"/>
      <c r="BL26" s="205"/>
      <c r="BM26" s="205"/>
      <c r="BN26" s="205"/>
      <c r="BO26" s="218"/>
      <c r="BP26" s="218"/>
      <c r="BQ26" s="215">
        <v>20</v>
      </c>
      <c r="BR26" s="216"/>
      <c r="BS26" s="824"/>
      <c r="BT26" s="825"/>
      <c r="BU26" s="825"/>
      <c r="BV26" s="825"/>
      <c r="BW26" s="825"/>
      <c r="BX26" s="825"/>
      <c r="BY26" s="825"/>
      <c r="BZ26" s="825"/>
      <c r="CA26" s="825"/>
      <c r="CB26" s="825"/>
      <c r="CC26" s="825"/>
      <c r="CD26" s="825"/>
      <c r="CE26" s="825"/>
      <c r="CF26" s="825"/>
      <c r="CG26" s="826"/>
      <c r="CH26" s="837"/>
      <c r="CI26" s="838"/>
      <c r="CJ26" s="838"/>
      <c r="CK26" s="838"/>
      <c r="CL26" s="839"/>
      <c r="CM26" s="837"/>
      <c r="CN26" s="838"/>
      <c r="CO26" s="838"/>
      <c r="CP26" s="838"/>
      <c r="CQ26" s="839"/>
      <c r="CR26" s="837"/>
      <c r="CS26" s="838"/>
      <c r="CT26" s="838"/>
      <c r="CU26" s="838"/>
      <c r="CV26" s="839"/>
      <c r="CW26" s="837"/>
      <c r="CX26" s="838"/>
      <c r="CY26" s="838"/>
      <c r="CZ26" s="838"/>
      <c r="DA26" s="839"/>
      <c r="DB26" s="837"/>
      <c r="DC26" s="838"/>
      <c r="DD26" s="838"/>
      <c r="DE26" s="838"/>
      <c r="DF26" s="839"/>
      <c r="DG26" s="837"/>
      <c r="DH26" s="838"/>
      <c r="DI26" s="838"/>
      <c r="DJ26" s="838"/>
      <c r="DK26" s="839"/>
      <c r="DL26" s="837"/>
      <c r="DM26" s="838"/>
      <c r="DN26" s="838"/>
      <c r="DO26" s="838"/>
      <c r="DP26" s="839"/>
      <c r="DQ26" s="837"/>
      <c r="DR26" s="838"/>
      <c r="DS26" s="838"/>
      <c r="DT26" s="838"/>
      <c r="DU26" s="839"/>
      <c r="DV26" s="840"/>
      <c r="DW26" s="841"/>
      <c r="DX26" s="841"/>
      <c r="DY26" s="841"/>
      <c r="DZ26" s="842"/>
      <c r="EA26" s="199"/>
    </row>
    <row r="27" spans="1:131" s="200" customFormat="1" ht="26.25" customHeight="1" thickBot="1">
      <c r="A27" s="799"/>
      <c r="B27" s="800"/>
      <c r="C27" s="800"/>
      <c r="D27" s="800"/>
      <c r="E27" s="800"/>
      <c r="F27" s="800"/>
      <c r="G27" s="800"/>
      <c r="H27" s="800"/>
      <c r="I27" s="800"/>
      <c r="J27" s="800"/>
      <c r="K27" s="800"/>
      <c r="L27" s="800"/>
      <c r="M27" s="800"/>
      <c r="N27" s="800"/>
      <c r="O27" s="800"/>
      <c r="P27" s="801"/>
      <c r="Q27" s="776"/>
      <c r="R27" s="777"/>
      <c r="S27" s="777"/>
      <c r="T27" s="777"/>
      <c r="U27" s="778"/>
      <c r="V27" s="776"/>
      <c r="W27" s="777"/>
      <c r="X27" s="777"/>
      <c r="Y27" s="777"/>
      <c r="Z27" s="778"/>
      <c r="AA27" s="776"/>
      <c r="AB27" s="777"/>
      <c r="AC27" s="777"/>
      <c r="AD27" s="777"/>
      <c r="AE27" s="777"/>
      <c r="AF27" s="871"/>
      <c r="AG27" s="872"/>
      <c r="AH27" s="872"/>
      <c r="AI27" s="872"/>
      <c r="AJ27" s="873"/>
      <c r="AK27" s="777"/>
      <c r="AL27" s="777"/>
      <c r="AM27" s="777"/>
      <c r="AN27" s="777"/>
      <c r="AO27" s="778"/>
      <c r="AP27" s="776"/>
      <c r="AQ27" s="777"/>
      <c r="AR27" s="777"/>
      <c r="AS27" s="777"/>
      <c r="AT27" s="778"/>
      <c r="AU27" s="776"/>
      <c r="AV27" s="777"/>
      <c r="AW27" s="777"/>
      <c r="AX27" s="777"/>
      <c r="AY27" s="778"/>
      <c r="AZ27" s="776"/>
      <c r="BA27" s="777"/>
      <c r="BB27" s="777"/>
      <c r="BC27" s="777"/>
      <c r="BD27" s="778"/>
      <c r="BE27" s="776"/>
      <c r="BF27" s="777"/>
      <c r="BG27" s="777"/>
      <c r="BH27" s="777"/>
      <c r="BI27" s="786"/>
      <c r="BJ27" s="205"/>
      <c r="BK27" s="205"/>
      <c r="BL27" s="205"/>
      <c r="BM27" s="205"/>
      <c r="BN27" s="205"/>
      <c r="BO27" s="218"/>
      <c r="BP27" s="218"/>
      <c r="BQ27" s="215">
        <v>21</v>
      </c>
      <c r="BR27" s="216"/>
      <c r="BS27" s="824"/>
      <c r="BT27" s="825"/>
      <c r="BU27" s="825"/>
      <c r="BV27" s="825"/>
      <c r="BW27" s="825"/>
      <c r="BX27" s="825"/>
      <c r="BY27" s="825"/>
      <c r="BZ27" s="825"/>
      <c r="CA27" s="825"/>
      <c r="CB27" s="825"/>
      <c r="CC27" s="825"/>
      <c r="CD27" s="825"/>
      <c r="CE27" s="825"/>
      <c r="CF27" s="825"/>
      <c r="CG27" s="826"/>
      <c r="CH27" s="837"/>
      <c r="CI27" s="838"/>
      <c r="CJ27" s="838"/>
      <c r="CK27" s="838"/>
      <c r="CL27" s="839"/>
      <c r="CM27" s="837"/>
      <c r="CN27" s="838"/>
      <c r="CO27" s="838"/>
      <c r="CP27" s="838"/>
      <c r="CQ27" s="839"/>
      <c r="CR27" s="837"/>
      <c r="CS27" s="838"/>
      <c r="CT27" s="838"/>
      <c r="CU27" s="838"/>
      <c r="CV27" s="839"/>
      <c r="CW27" s="837"/>
      <c r="CX27" s="838"/>
      <c r="CY27" s="838"/>
      <c r="CZ27" s="838"/>
      <c r="DA27" s="839"/>
      <c r="DB27" s="837"/>
      <c r="DC27" s="838"/>
      <c r="DD27" s="838"/>
      <c r="DE27" s="838"/>
      <c r="DF27" s="839"/>
      <c r="DG27" s="837"/>
      <c r="DH27" s="838"/>
      <c r="DI27" s="838"/>
      <c r="DJ27" s="838"/>
      <c r="DK27" s="839"/>
      <c r="DL27" s="837"/>
      <c r="DM27" s="838"/>
      <c r="DN27" s="838"/>
      <c r="DO27" s="838"/>
      <c r="DP27" s="839"/>
      <c r="DQ27" s="837"/>
      <c r="DR27" s="838"/>
      <c r="DS27" s="838"/>
      <c r="DT27" s="838"/>
      <c r="DU27" s="839"/>
      <c r="DV27" s="840"/>
      <c r="DW27" s="841"/>
      <c r="DX27" s="841"/>
      <c r="DY27" s="841"/>
      <c r="DZ27" s="842"/>
      <c r="EA27" s="199"/>
    </row>
    <row r="28" spans="1:131" s="200" customFormat="1" ht="26.25" customHeight="1" thickTop="1">
      <c r="A28" s="219">
        <v>1</v>
      </c>
      <c r="B28" s="787" t="s">
        <v>380</v>
      </c>
      <c r="C28" s="788"/>
      <c r="D28" s="788"/>
      <c r="E28" s="788"/>
      <c r="F28" s="788"/>
      <c r="G28" s="788"/>
      <c r="H28" s="788"/>
      <c r="I28" s="788"/>
      <c r="J28" s="788"/>
      <c r="K28" s="788"/>
      <c r="L28" s="788"/>
      <c r="M28" s="788"/>
      <c r="N28" s="788"/>
      <c r="O28" s="788"/>
      <c r="P28" s="789"/>
      <c r="Q28" s="878">
        <v>6767</v>
      </c>
      <c r="R28" s="879"/>
      <c r="S28" s="879"/>
      <c r="T28" s="879"/>
      <c r="U28" s="879"/>
      <c r="V28" s="879">
        <v>6493</v>
      </c>
      <c r="W28" s="879"/>
      <c r="X28" s="879"/>
      <c r="Y28" s="879"/>
      <c r="Z28" s="879"/>
      <c r="AA28" s="879">
        <v>273</v>
      </c>
      <c r="AB28" s="879"/>
      <c r="AC28" s="879"/>
      <c r="AD28" s="879"/>
      <c r="AE28" s="880"/>
      <c r="AF28" s="881">
        <v>273</v>
      </c>
      <c r="AG28" s="879"/>
      <c r="AH28" s="879"/>
      <c r="AI28" s="879"/>
      <c r="AJ28" s="882"/>
      <c r="AK28" s="883">
        <v>462</v>
      </c>
      <c r="AL28" s="874"/>
      <c r="AM28" s="874"/>
      <c r="AN28" s="874"/>
      <c r="AO28" s="874"/>
      <c r="AP28" s="874" t="s">
        <v>541</v>
      </c>
      <c r="AQ28" s="874"/>
      <c r="AR28" s="874"/>
      <c r="AS28" s="874"/>
      <c r="AT28" s="874"/>
      <c r="AU28" s="874" t="s">
        <v>481</v>
      </c>
      <c r="AV28" s="874"/>
      <c r="AW28" s="874"/>
      <c r="AX28" s="874"/>
      <c r="AY28" s="874"/>
      <c r="AZ28" s="875" t="s">
        <v>541</v>
      </c>
      <c r="BA28" s="875"/>
      <c r="BB28" s="875"/>
      <c r="BC28" s="875"/>
      <c r="BD28" s="875"/>
      <c r="BE28" s="876"/>
      <c r="BF28" s="876"/>
      <c r="BG28" s="876"/>
      <c r="BH28" s="876"/>
      <c r="BI28" s="877"/>
      <c r="BJ28" s="205"/>
      <c r="BK28" s="205"/>
      <c r="BL28" s="205"/>
      <c r="BM28" s="205"/>
      <c r="BN28" s="205"/>
      <c r="BO28" s="218"/>
      <c r="BP28" s="218"/>
      <c r="BQ28" s="215">
        <v>22</v>
      </c>
      <c r="BR28" s="216"/>
      <c r="BS28" s="824"/>
      <c r="BT28" s="825"/>
      <c r="BU28" s="825"/>
      <c r="BV28" s="825"/>
      <c r="BW28" s="825"/>
      <c r="BX28" s="825"/>
      <c r="BY28" s="825"/>
      <c r="BZ28" s="825"/>
      <c r="CA28" s="825"/>
      <c r="CB28" s="825"/>
      <c r="CC28" s="825"/>
      <c r="CD28" s="825"/>
      <c r="CE28" s="825"/>
      <c r="CF28" s="825"/>
      <c r="CG28" s="826"/>
      <c r="CH28" s="837"/>
      <c r="CI28" s="838"/>
      <c r="CJ28" s="838"/>
      <c r="CK28" s="838"/>
      <c r="CL28" s="839"/>
      <c r="CM28" s="837"/>
      <c r="CN28" s="838"/>
      <c r="CO28" s="838"/>
      <c r="CP28" s="838"/>
      <c r="CQ28" s="839"/>
      <c r="CR28" s="837"/>
      <c r="CS28" s="838"/>
      <c r="CT28" s="838"/>
      <c r="CU28" s="838"/>
      <c r="CV28" s="839"/>
      <c r="CW28" s="837"/>
      <c r="CX28" s="838"/>
      <c r="CY28" s="838"/>
      <c r="CZ28" s="838"/>
      <c r="DA28" s="839"/>
      <c r="DB28" s="837"/>
      <c r="DC28" s="838"/>
      <c r="DD28" s="838"/>
      <c r="DE28" s="838"/>
      <c r="DF28" s="839"/>
      <c r="DG28" s="837"/>
      <c r="DH28" s="838"/>
      <c r="DI28" s="838"/>
      <c r="DJ28" s="838"/>
      <c r="DK28" s="839"/>
      <c r="DL28" s="837"/>
      <c r="DM28" s="838"/>
      <c r="DN28" s="838"/>
      <c r="DO28" s="838"/>
      <c r="DP28" s="839"/>
      <c r="DQ28" s="837"/>
      <c r="DR28" s="838"/>
      <c r="DS28" s="838"/>
      <c r="DT28" s="838"/>
      <c r="DU28" s="839"/>
      <c r="DV28" s="840"/>
      <c r="DW28" s="841"/>
      <c r="DX28" s="841"/>
      <c r="DY28" s="841"/>
      <c r="DZ28" s="842"/>
      <c r="EA28" s="199"/>
    </row>
    <row r="29" spans="1:131" s="200" customFormat="1" ht="26.25" customHeight="1">
      <c r="A29" s="219">
        <v>2</v>
      </c>
      <c r="B29" s="811" t="s">
        <v>381</v>
      </c>
      <c r="C29" s="812"/>
      <c r="D29" s="812"/>
      <c r="E29" s="812"/>
      <c r="F29" s="812"/>
      <c r="G29" s="812"/>
      <c r="H29" s="812"/>
      <c r="I29" s="812"/>
      <c r="J29" s="812"/>
      <c r="K29" s="812"/>
      <c r="L29" s="812"/>
      <c r="M29" s="812"/>
      <c r="N29" s="812"/>
      <c r="O29" s="812"/>
      <c r="P29" s="813"/>
      <c r="Q29" s="814">
        <v>4643</v>
      </c>
      <c r="R29" s="815"/>
      <c r="S29" s="815"/>
      <c r="T29" s="815"/>
      <c r="U29" s="815"/>
      <c r="V29" s="815">
        <v>4421</v>
      </c>
      <c r="W29" s="815"/>
      <c r="X29" s="815"/>
      <c r="Y29" s="815"/>
      <c r="Z29" s="815"/>
      <c r="AA29" s="815">
        <v>222</v>
      </c>
      <c r="AB29" s="815"/>
      <c r="AC29" s="815"/>
      <c r="AD29" s="815"/>
      <c r="AE29" s="816"/>
      <c r="AF29" s="817">
        <v>222</v>
      </c>
      <c r="AG29" s="818"/>
      <c r="AH29" s="818"/>
      <c r="AI29" s="818"/>
      <c r="AJ29" s="819"/>
      <c r="AK29" s="886">
        <v>665</v>
      </c>
      <c r="AL29" s="887"/>
      <c r="AM29" s="887"/>
      <c r="AN29" s="887"/>
      <c r="AO29" s="887"/>
      <c r="AP29" s="887" t="s">
        <v>541</v>
      </c>
      <c r="AQ29" s="887"/>
      <c r="AR29" s="887"/>
      <c r="AS29" s="887"/>
      <c r="AT29" s="887"/>
      <c r="AU29" s="887" t="s">
        <v>481</v>
      </c>
      <c r="AV29" s="887"/>
      <c r="AW29" s="887"/>
      <c r="AX29" s="887"/>
      <c r="AY29" s="887"/>
      <c r="AZ29" s="888" t="s">
        <v>541</v>
      </c>
      <c r="BA29" s="888"/>
      <c r="BB29" s="888"/>
      <c r="BC29" s="888"/>
      <c r="BD29" s="888"/>
      <c r="BE29" s="884"/>
      <c r="BF29" s="884"/>
      <c r="BG29" s="884"/>
      <c r="BH29" s="884"/>
      <c r="BI29" s="885"/>
      <c r="BJ29" s="205"/>
      <c r="BK29" s="205"/>
      <c r="BL29" s="205"/>
      <c r="BM29" s="205"/>
      <c r="BN29" s="205"/>
      <c r="BO29" s="218"/>
      <c r="BP29" s="218"/>
      <c r="BQ29" s="215">
        <v>23</v>
      </c>
      <c r="BR29" s="216"/>
      <c r="BS29" s="824"/>
      <c r="BT29" s="825"/>
      <c r="BU29" s="825"/>
      <c r="BV29" s="825"/>
      <c r="BW29" s="825"/>
      <c r="BX29" s="825"/>
      <c r="BY29" s="825"/>
      <c r="BZ29" s="825"/>
      <c r="CA29" s="825"/>
      <c r="CB29" s="825"/>
      <c r="CC29" s="825"/>
      <c r="CD29" s="825"/>
      <c r="CE29" s="825"/>
      <c r="CF29" s="825"/>
      <c r="CG29" s="826"/>
      <c r="CH29" s="837"/>
      <c r="CI29" s="838"/>
      <c r="CJ29" s="838"/>
      <c r="CK29" s="838"/>
      <c r="CL29" s="839"/>
      <c r="CM29" s="837"/>
      <c r="CN29" s="838"/>
      <c r="CO29" s="838"/>
      <c r="CP29" s="838"/>
      <c r="CQ29" s="839"/>
      <c r="CR29" s="837"/>
      <c r="CS29" s="838"/>
      <c r="CT29" s="838"/>
      <c r="CU29" s="838"/>
      <c r="CV29" s="839"/>
      <c r="CW29" s="837"/>
      <c r="CX29" s="838"/>
      <c r="CY29" s="838"/>
      <c r="CZ29" s="838"/>
      <c r="DA29" s="839"/>
      <c r="DB29" s="837"/>
      <c r="DC29" s="838"/>
      <c r="DD29" s="838"/>
      <c r="DE29" s="838"/>
      <c r="DF29" s="839"/>
      <c r="DG29" s="837"/>
      <c r="DH29" s="838"/>
      <c r="DI29" s="838"/>
      <c r="DJ29" s="838"/>
      <c r="DK29" s="839"/>
      <c r="DL29" s="837"/>
      <c r="DM29" s="838"/>
      <c r="DN29" s="838"/>
      <c r="DO29" s="838"/>
      <c r="DP29" s="839"/>
      <c r="DQ29" s="837"/>
      <c r="DR29" s="838"/>
      <c r="DS29" s="838"/>
      <c r="DT29" s="838"/>
      <c r="DU29" s="839"/>
      <c r="DV29" s="840"/>
      <c r="DW29" s="841"/>
      <c r="DX29" s="841"/>
      <c r="DY29" s="841"/>
      <c r="DZ29" s="842"/>
      <c r="EA29" s="199"/>
    </row>
    <row r="30" spans="1:131" s="200" customFormat="1" ht="26.25" customHeight="1">
      <c r="A30" s="219">
        <v>3</v>
      </c>
      <c r="B30" s="811" t="s">
        <v>382</v>
      </c>
      <c r="C30" s="812"/>
      <c r="D30" s="812"/>
      <c r="E30" s="812"/>
      <c r="F30" s="812"/>
      <c r="G30" s="812"/>
      <c r="H30" s="812"/>
      <c r="I30" s="812"/>
      <c r="J30" s="812"/>
      <c r="K30" s="812"/>
      <c r="L30" s="812"/>
      <c r="M30" s="812"/>
      <c r="N30" s="812"/>
      <c r="O30" s="812"/>
      <c r="P30" s="813"/>
      <c r="Q30" s="814">
        <v>668</v>
      </c>
      <c r="R30" s="815"/>
      <c r="S30" s="815"/>
      <c r="T30" s="815"/>
      <c r="U30" s="815"/>
      <c r="V30" s="815">
        <v>663</v>
      </c>
      <c r="W30" s="815"/>
      <c r="X30" s="815"/>
      <c r="Y30" s="815"/>
      <c r="Z30" s="815"/>
      <c r="AA30" s="815">
        <v>5</v>
      </c>
      <c r="AB30" s="815"/>
      <c r="AC30" s="815"/>
      <c r="AD30" s="815"/>
      <c r="AE30" s="816"/>
      <c r="AF30" s="817">
        <v>5</v>
      </c>
      <c r="AG30" s="818"/>
      <c r="AH30" s="818"/>
      <c r="AI30" s="818"/>
      <c r="AJ30" s="819"/>
      <c r="AK30" s="886">
        <v>184</v>
      </c>
      <c r="AL30" s="887"/>
      <c r="AM30" s="887"/>
      <c r="AN30" s="887"/>
      <c r="AO30" s="887"/>
      <c r="AP30" s="887" t="s">
        <v>541</v>
      </c>
      <c r="AQ30" s="887"/>
      <c r="AR30" s="887"/>
      <c r="AS30" s="887"/>
      <c r="AT30" s="887"/>
      <c r="AU30" s="887" t="s">
        <v>481</v>
      </c>
      <c r="AV30" s="887"/>
      <c r="AW30" s="887"/>
      <c r="AX30" s="887"/>
      <c r="AY30" s="887"/>
      <c r="AZ30" s="888" t="s">
        <v>541</v>
      </c>
      <c r="BA30" s="888"/>
      <c r="BB30" s="888"/>
      <c r="BC30" s="888"/>
      <c r="BD30" s="888"/>
      <c r="BE30" s="884"/>
      <c r="BF30" s="884"/>
      <c r="BG30" s="884"/>
      <c r="BH30" s="884"/>
      <c r="BI30" s="885"/>
      <c r="BJ30" s="205"/>
      <c r="BK30" s="205"/>
      <c r="BL30" s="205"/>
      <c r="BM30" s="205"/>
      <c r="BN30" s="205"/>
      <c r="BO30" s="218"/>
      <c r="BP30" s="218"/>
      <c r="BQ30" s="215">
        <v>24</v>
      </c>
      <c r="BR30" s="216"/>
      <c r="BS30" s="824"/>
      <c r="BT30" s="825"/>
      <c r="BU30" s="825"/>
      <c r="BV30" s="825"/>
      <c r="BW30" s="825"/>
      <c r="BX30" s="825"/>
      <c r="BY30" s="825"/>
      <c r="BZ30" s="825"/>
      <c r="CA30" s="825"/>
      <c r="CB30" s="825"/>
      <c r="CC30" s="825"/>
      <c r="CD30" s="825"/>
      <c r="CE30" s="825"/>
      <c r="CF30" s="825"/>
      <c r="CG30" s="826"/>
      <c r="CH30" s="837"/>
      <c r="CI30" s="838"/>
      <c r="CJ30" s="838"/>
      <c r="CK30" s="838"/>
      <c r="CL30" s="839"/>
      <c r="CM30" s="837"/>
      <c r="CN30" s="838"/>
      <c r="CO30" s="838"/>
      <c r="CP30" s="838"/>
      <c r="CQ30" s="839"/>
      <c r="CR30" s="837"/>
      <c r="CS30" s="838"/>
      <c r="CT30" s="838"/>
      <c r="CU30" s="838"/>
      <c r="CV30" s="839"/>
      <c r="CW30" s="837"/>
      <c r="CX30" s="838"/>
      <c r="CY30" s="838"/>
      <c r="CZ30" s="838"/>
      <c r="DA30" s="839"/>
      <c r="DB30" s="837"/>
      <c r="DC30" s="838"/>
      <c r="DD30" s="838"/>
      <c r="DE30" s="838"/>
      <c r="DF30" s="839"/>
      <c r="DG30" s="837"/>
      <c r="DH30" s="838"/>
      <c r="DI30" s="838"/>
      <c r="DJ30" s="838"/>
      <c r="DK30" s="839"/>
      <c r="DL30" s="837"/>
      <c r="DM30" s="838"/>
      <c r="DN30" s="838"/>
      <c r="DO30" s="838"/>
      <c r="DP30" s="839"/>
      <c r="DQ30" s="837"/>
      <c r="DR30" s="838"/>
      <c r="DS30" s="838"/>
      <c r="DT30" s="838"/>
      <c r="DU30" s="839"/>
      <c r="DV30" s="840"/>
      <c r="DW30" s="841"/>
      <c r="DX30" s="841"/>
      <c r="DY30" s="841"/>
      <c r="DZ30" s="842"/>
      <c r="EA30" s="199"/>
    </row>
    <row r="31" spans="1:131" s="200" customFormat="1" ht="26.25" customHeight="1">
      <c r="A31" s="219">
        <v>4</v>
      </c>
      <c r="B31" s="811" t="s">
        <v>383</v>
      </c>
      <c r="C31" s="812"/>
      <c r="D31" s="812"/>
      <c r="E31" s="812"/>
      <c r="F31" s="812"/>
      <c r="G31" s="812"/>
      <c r="H31" s="812"/>
      <c r="I31" s="812"/>
      <c r="J31" s="812"/>
      <c r="K31" s="812"/>
      <c r="L31" s="812"/>
      <c r="M31" s="812"/>
      <c r="N31" s="812"/>
      <c r="O31" s="812"/>
      <c r="P31" s="813"/>
      <c r="Q31" s="814">
        <v>272</v>
      </c>
      <c r="R31" s="815"/>
      <c r="S31" s="815"/>
      <c r="T31" s="815"/>
      <c r="U31" s="815"/>
      <c r="V31" s="815">
        <v>256</v>
      </c>
      <c r="W31" s="815"/>
      <c r="X31" s="815"/>
      <c r="Y31" s="815"/>
      <c r="Z31" s="815"/>
      <c r="AA31" s="815">
        <v>17</v>
      </c>
      <c r="AB31" s="815"/>
      <c r="AC31" s="815"/>
      <c r="AD31" s="815"/>
      <c r="AE31" s="816"/>
      <c r="AF31" s="817">
        <v>17</v>
      </c>
      <c r="AG31" s="818"/>
      <c r="AH31" s="818"/>
      <c r="AI31" s="818"/>
      <c r="AJ31" s="819"/>
      <c r="AK31" s="886">
        <v>0</v>
      </c>
      <c r="AL31" s="887"/>
      <c r="AM31" s="887"/>
      <c r="AN31" s="887"/>
      <c r="AO31" s="887"/>
      <c r="AP31" s="887">
        <v>42</v>
      </c>
      <c r="AQ31" s="887"/>
      <c r="AR31" s="887"/>
      <c r="AS31" s="887"/>
      <c r="AT31" s="887"/>
      <c r="AU31" s="887" t="s">
        <v>481</v>
      </c>
      <c r="AV31" s="887"/>
      <c r="AW31" s="887"/>
      <c r="AX31" s="887"/>
      <c r="AY31" s="887"/>
      <c r="AZ31" s="888" t="s">
        <v>541</v>
      </c>
      <c r="BA31" s="888"/>
      <c r="BB31" s="888"/>
      <c r="BC31" s="888"/>
      <c r="BD31" s="888"/>
      <c r="BE31" s="884"/>
      <c r="BF31" s="884"/>
      <c r="BG31" s="884"/>
      <c r="BH31" s="884"/>
      <c r="BI31" s="885"/>
      <c r="BJ31" s="205"/>
      <c r="BK31" s="205"/>
      <c r="BL31" s="205"/>
      <c r="BM31" s="205"/>
      <c r="BN31" s="205"/>
      <c r="BO31" s="218"/>
      <c r="BP31" s="218"/>
      <c r="BQ31" s="215">
        <v>25</v>
      </c>
      <c r="BR31" s="216"/>
      <c r="BS31" s="824"/>
      <c r="BT31" s="825"/>
      <c r="BU31" s="825"/>
      <c r="BV31" s="825"/>
      <c r="BW31" s="825"/>
      <c r="BX31" s="825"/>
      <c r="BY31" s="825"/>
      <c r="BZ31" s="825"/>
      <c r="CA31" s="825"/>
      <c r="CB31" s="825"/>
      <c r="CC31" s="825"/>
      <c r="CD31" s="825"/>
      <c r="CE31" s="825"/>
      <c r="CF31" s="825"/>
      <c r="CG31" s="826"/>
      <c r="CH31" s="837"/>
      <c r="CI31" s="838"/>
      <c r="CJ31" s="838"/>
      <c r="CK31" s="838"/>
      <c r="CL31" s="839"/>
      <c r="CM31" s="837"/>
      <c r="CN31" s="838"/>
      <c r="CO31" s="838"/>
      <c r="CP31" s="838"/>
      <c r="CQ31" s="839"/>
      <c r="CR31" s="837"/>
      <c r="CS31" s="838"/>
      <c r="CT31" s="838"/>
      <c r="CU31" s="838"/>
      <c r="CV31" s="839"/>
      <c r="CW31" s="837"/>
      <c r="CX31" s="838"/>
      <c r="CY31" s="838"/>
      <c r="CZ31" s="838"/>
      <c r="DA31" s="839"/>
      <c r="DB31" s="837"/>
      <c r="DC31" s="838"/>
      <c r="DD31" s="838"/>
      <c r="DE31" s="838"/>
      <c r="DF31" s="839"/>
      <c r="DG31" s="837"/>
      <c r="DH31" s="838"/>
      <c r="DI31" s="838"/>
      <c r="DJ31" s="838"/>
      <c r="DK31" s="839"/>
      <c r="DL31" s="837"/>
      <c r="DM31" s="838"/>
      <c r="DN31" s="838"/>
      <c r="DO31" s="838"/>
      <c r="DP31" s="839"/>
      <c r="DQ31" s="837"/>
      <c r="DR31" s="838"/>
      <c r="DS31" s="838"/>
      <c r="DT31" s="838"/>
      <c r="DU31" s="839"/>
      <c r="DV31" s="840"/>
      <c r="DW31" s="841"/>
      <c r="DX31" s="841"/>
      <c r="DY31" s="841"/>
      <c r="DZ31" s="842"/>
      <c r="EA31" s="199"/>
    </row>
    <row r="32" spans="1:131" s="200" customFormat="1" ht="26.25" customHeight="1">
      <c r="A32" s="219">
        <v>5</v>
      </c>
      <c r="B32" s="811" t="s">
        <v>384</v>
      </c>
      <c r="C32" s="812"/>
      <c r="D32" s="812"/>
      <c r="E32" s="812"/>
      <c r="F32" s="812"/>
      <c r="G32" s="812"/>
      <c r="H32" s="812"/>
      <c r="I32" s="812"/>
      <c r="J32" s="812"/>
      <c r="K32" s="812"/>
      <c r="L32" s="812"/>
      <c r="M32" s="812"/>
      <c r="N32" s="812"/>
      <c r="O32" s="812"/>
      <c r="P32" s="813"/>
      <c r="Q32" s="814">
        <v>1868</v>
      </c>
      <c r="R32" s="815"/>
      <c r="S32" s="815"/>
      <c r="T32" s="815"/>
      <c r="U32" s="815"/>
      <c r="V32" s="815">
        <v>1578</v>
      </c>
      <c r="W32" s="815"/>
      <c r="X32" s="815"/>
      <c r="Y32" s="815"/>
      <c r="Z32" s="815"/>
      <c r="AA32" s="815">
        <v>290</v>
      </c>
      <c r="AB32" s="815"/>
      <c r="AC32" s="815"/>
      <c r="AD32" s="815"/>
      <c r="AE32" s="816"/>
      <c r="AF32" s="817">
        <v>867</v>
      </c>
      <c r="AG32" s="818"/>
      <c r="AH32" s="818"/>
      <c r="AI32" s="818"/>
      <c r="AJ32" s="819"/>
      <c r="AK32" s="886">
        <v>5</v>
      </c>
      <c r="AL32" s="887"/>
      <c r="AM32" s="887"/>
      <c r="AN32" s="887"/>
      <c r="AO32" s="887"/>
      <c r="AP32" s="887">
        <v>4231</v>
      </c>
      <c r="AQ32" s="887"/>
      <c r="AR32" s="887"/>
      <c r="AS32" s="887"/>
      <c r="AT32" s="887"/>
      <c r="AU32" s="887">
        <v>34</v>
      </c>
      <c r="AV32" s="887"/>
      <c r="AW32" s="887"/>
      <c r="AX32" s="887"/>
      <c r="AY32" s="887"/>
      <c r="AZ32" s="888" t="s">
        <v>541</v>
      </c>
      <c r="BA32" s="888"/>
      <c r="BB32" s="888"/>
      <c r="BC32" s="888"/>
      <c r="BD32" s="888"/>
      <c r="BE32" s="884" t="s">
        <v>385</v>
      </c>
      <c r="BF32" s="884"/>
      <c r="BG32" s="884"/>
      <c r="BH32" s="884"/>
      <c r="BI32" s="885"/>
      <c r="BJ32" s="205"/>
      <c r="BK32" s="205"/>
      <c r="BL32" s="205"/>
      <c r="BM32" s="205"/>
      <c r="BN32" s="205"/>
      <c r="BO32" s="218"/>
      <c r="BP32" s="218"/>
      <c r="BQ32" s="215">
        <v>26</v>
      </c>
      <c r="BR32" s="216"/>
      <c r="BS32" s="824"/>
      <c r="BT32" s="825"/>
      <c r="BU32" s="825"/>
      <c r="BV32" s="825"/>
      <c r="BW32" s="825"/>
      <c r="BX32" s="825"/>
      <c r="BY32" s="825"/>
      <c r="BZ32" s="825"/>
      <c r="CA32" s="825"/>
      <c r="CB32" s="825"/>
      <c r="CC32" s="825"/>
      <c r="CD32" s="825"/>
      <c r="CE32" s="825"/>
      <c r="CF32" s="825"/>
      <c r="CG32" s="826"/>
      <c r="CH32" s="837"/>
      <c r="CI32" s="838"/>
      <c r="CJ32" s="838"/>
      <c r="CK32" s="838"/>
      <c r="CL32" s="839"/>
      <c r="CM32" s="837"/>
      <c r="CN32" s="838"/>
      <c r="CO32" s="838"/>
      <c r="CP32" s="838"/>
      <c r="CQ32" s="839"/>
      <c r="CR32" s="837"/>
      <c r="CS32" s="838"/>
      <c r="CT32" s="838"/>
      <c r="CU32" s="838"/>
      <c r="CV32" s="839"/>
      <c r="CW32" s="837"/>
      <c r="CX32" s="838"/>
      <c r="CY32" s="838"/>
      <c r="CZ32" s="838"/>
      <c r="DA32" s="839"/>
      <c r="DB32" s="837"/>
      <c r="DC32" s="838"/>
      <c r="DD32" s="838"/>
      <c r="DE32" s="838"/>
      <c r="DF32" s="839"/>
      <c r="DG32" s="837"/>
      <c r="DH32" s="838"/>
      <c r="DI32" s="838"/>
      <c r="DJ32" s="838"/>
      <c r="DK32" s="839"/>
      <c r="DL32" s="837"/>
      <c r="DM32" s="838"/>
      <c r="DN32" s="838"/>
      <c r="DO32" s="838"/>
      <c r="DP32" s="839"/>
      <c r="DQ32" s="837"/>
      <c r="DR32" s="838"/>
      <c r="DS32" s="838"/>
      <c r="DT32" s="838"/>
      <c r="DU32" s="839"/>
      <c r="DV32" s="840"/>
      <c r="DW32" s="841"/>
      <c r="DX32" s="841"/>
      <c r="DY32" s="841"/>
      <c r="DZ32" s="842"/>
      <c r="EA32" s="199"/>
    </row>
    <row r="33" spans="1:131" s="200" customFormat="1" ht="26.25" customHeight="1">
      <c r="A33" s="219">
        <v>6</v>
      </c>
      <c r="B33" s="811" t="s">
        <v>386</v>
      </c>
      <c r="C33" s="812"/>
      <c r="D33" s="812"/>
      <c r="E33" s="812"/>
      <c r="F33" s="812"/>
      <c r="G33" s="812"/>
      <c r="H33" s="812"/>
      <c r="I33" s="812"/>
      <c r="J33" s="812"/>
      <c r="K33" s="812"/>
      <c r="L33" s="812"/>
      <c r="M33" s="812"/>
      <c r="N33" s="812"/>
      <c r="O33" s="812"/>
      <c r="P33" s="813"/>
      <c r="Q33" s="814">
        <v>1944</v>
      </c>
      <c r="R33" s="815"/>
      <c r="S33" s="815"/>
      <c r="T33" s="815"/>
      <c r="U33" s="815"/>
      <c r="V33" s="815">
        <v>1718</v>
      </c>
      <c r="W33" s="815"/>
      <c r="X33" s="815"/>
      <c r="Y33" s="815"/>
      <c r="Z33" s="815"/>
      <c r="AA33" s="815">
        <v>226</v>
      </c>
      <c r="AB33" s="815"/>
      <c r="AC33" s="815"/>
      <c r="AD33" s="815"/>
      <c r="AE33" s="816"/>
      <c r="AF33" s="817">
        <v>52</v>
      </c>
      <c r="AG33" s="818"/>
      <c r="AH33" s="818"/>
      <c r="AI33" s="818"/>
      <c r="AJ33" s="819"/>
      <c r="AK33" s="886">
        <v>323</v>
      </c>
      <c r="AL33" s="887"/>
      <c r="AM33" s="887"/>
      <c r="AN33" s="887"/>
      <c r="AO33" s="887"/>
      <c r="AP33" s="887">
        <v>8191</v>
      </c>
      <c r="AQ33" s="887"/>
      <c r="AR33" s="887"/>
      <c r="AS33" s="887"/>
      <c r="AT33" s="887"/>
      <c r="AU33" s="887">
        <v>2842</v>
      </c>
      <c r="AV33" s="887"/>
      <c r="AW33" s="887"/>
      <c r="AX33" s="887"/>
      <c r="AY33" s="887"/>
      <c r="AZ33" s="888" t="s">
        <v>541</v>
      </c>
      <c r="BA33" s="888"/>
      <c r="BB33" s="888"/>
      <c r="BC33" s="888"/>
      <c r="BD33" s="888"/>
      <c r="BE33" s="884" t="s">
        <v>385</v>
      </c>
      <c r="BF33" s="884"/>
      <c r="BG33" s="884"/>
      <c r="BH33" s="884"/>
      <c r="BI33" s="885"/>
      <c r="BJ33" s="205"/>
      <c r="BK33" s="205"/>
      <c r="BL33" s="205"/>
      <c r="BM33" s="205"/>
      <c r="BN33" s="205"/>
      <c r="BO33" s="218"/>
      <c r="BP33" s="218"/>
      <c r="BQ33" s="215">
        <v>27</v>
      </c>
      <c r="BR33" s="216"/>
      <c r="BS33" s="824"/>
      <c r="BT33" s="825"/>
      <c r="BU33" s="825"/>
      <c r="BV33" s="825"/>
      <c r="BW33" s="825"/>
      <c r="BX33" s="825"/>
      <c r="BY33" s="825"/>
      <c r="BZ33" s="825"/>
      <c r="CA33" s="825"/>
      <c r="CB33" s="825"/>
      <c r="CC33" s="825"/>
      <c r="CD33" s="825"/>
      <c r="CE33" s="825"/>
      <c r="CF33" s="825"/>
      <c r="CG33" s="826"/>
      <c r="CH33" s="837"/>
      <c r="CI33" s="838"/>
      <c r="CJ33" s="838"/>
      <c r="CK33" s="838"/>
      <c r="CL33" s="839"/>
      <c r="CM33" s="837"/>
      <c r="CN33" s="838"/>
      <c r="CO33" s="838"/>
      <c r="CP33" s="838"/>
      <c r="CQ33" s="839"/>
      <c r="CR33" s="837"/>
      <c r="CS33" s="838"/>
      <c r="CT33" s="838"/>
      <c r="CU33" s="838"/>
      <c r="CV33" s="839"/>
      <c r="CW33" s="837"/>
      <c r="CX33" s="838"/>
      <c r="CY33" s="838"/>
      <c r="CZ33" s="838"/>
      <c r="DA33" s="839"/>
      <c r="DB33" s="837"/>
      <c r="DC33" s="838"/>
      <c r="DD33" s="838"/>
      <c r="DE33" s="838"/>
      <c r="DF33" s="839"/>
      <c r="DG33" s="837"/>
      <c r="DH33" s="838"/>
      <c r="DI33" s="838"/>
      <c r="DJ33" s="838"/>
      <c r="DK33" s="839"/>
      <c r="DL33" s="837"/>
      <c r="DM33" s="838"/>
      <c r="DN33" s="838"/>
      <c r="DO33" s="838"/>
      <c r="DP33" s="839"/>
      <c r="DQ33" s="837"/>
      <c r="DR33" s="838"/>
      <c r="DS33" s="838"/>
      <c r="DT33" s="838"/>
      <c r="DU33" s="839"/>
      <c r="DV33" s="840"/>
      <c r="DW33" s="841"/>
      <c r="DX33" s="841"/>
      <c r="DY33" s="841"/>
      <c r="DZ33" s="842"/>
      <c r="EA33" s="199"/>
    </row>
    <row r="34" spans="1:131" s="200" customFormat="1" ht="26.25" customHeight="1">
      <c r="A34" s="219">
        <v>7</v>
      </c>
      <c r="B34" s="811" t="s">
        <v>387</v>
      </c>
      <c r="C34" s="812"/>
      <c r="D34" s="812"/>
      <c r="E34" s="812"/>
      <c r="F34" s="812"/>
      <c r="G34" s="812"/>
      <c r="H34" s="812"/>
      <c r="I34" s="812"/>
      <c r="J34" s="812"/>
      <c r="K34" s="812"/>
      <c r="L34" s="812"/>
      <c r="M34" s="812"/>
      <c r="N34" s="812"/>
      <c r="O34" s="812"/>
      <c r="P34" s="813"/>
      <c r="Q34" s="814">
        <v>458</v>
      </c>
      <c r="R34" s="815"/>
      <c r="S34" s="815"/>
      <c r="T34" s="815"/>
      <c r="U34" s="815"/>
      <c r="V34" s="815">
        <v>391</v>
      </c>
      <c r="W34" s="815"/>
      <c r="X34" s="815"/>
      <c r="Y34" s="815"/>
      <c r="Z34" s="815"/>
      <c r="AA34" s="815">
        <v>67</v>
      </c>
      <c r="AB34" s="815"/>
      <c r="AC34" s="815"/>
      <c r="AD34" s="815"/>
      <c r="AE34" s="816"/>
      <c r="AF34" s="817">
        <v>516</v>
      </c>
      <c r="AG34" s="818"/>
      <c r="AH34" s="818"/>
      <c r="AI34" s="818"/>
      <c r="AJ34" s="819"/>
      <c r="AK34" s="886">
        <v>4</v>
      </c>
      <c r="AL34" s="887"/>
      <c r="AM34" s="887"/>
      <c r="AN34" s="887"/>
      <c r="AO34" s="887"/>
      <c r="AP34" s="887">
        <v>472</v>
      </c>
      <c r="AQ34" s="887"/>
      <c r="AR34" s="887"/>
      <c r="AS34" s="887"/>
      <c r="AT34" s="887"/>
      <c r="AU34" s="887">
        <v>5</v>
      </c>
      <c r="AV34" s="887"/>
      <c r="AW34" s="887"/>
      <c r="AX34" s="887"/>
      <c r="AY34" s="887"/>
      <c r="AZ34" s="888" t="s">
        <v>542</v>
      </c>
      <c r="BA34" s="888"/>
      <c r="BB34" s="888"/>
      <c r="BC34" s="888"/>
      <c r="BD34" s="888"/>
      <c r="BE34" s="884" t="s">
        <v>385</v>
      </c>
      <c r="BF34" s="884"/>
      <c r="BG34" s="884"/>
      <c r="BH34" s="884"/>
      <c r="BI34" s="885"/>
      <c r="BJ34" s="205"/>
      <c r="BK34" s="205"/>
      <c r="BL34" s="205"/>
      <c r="BM34" s="205"/>
      <c r="BN34" s="205"/>
      <c r="BO34" s="218"/>
      <c r="BP34" s="218"/>
      <c r="BQ34" s="215">
        <v>28</v>
      </c>
      <c r="BR34" s="216"/>
      <c r="BS34" s="824"/>
      <c r="BT34" s="825"/>
      <c r="BU34" s="825"/>
      <c r="BV34" s="825"/>
      <c r="BW34" s="825"/>
      <c r="BX34" s="825"/>
      <c r="BY34" s="825"/>
      <c r="BZ34" s="825"/>
      <c r="CA34" s="825"/>
      <c r="CB34" s="825"/>
      <c r="CC34" s="825"/>
      <c r="CD34" s="825"/>
      <c r="CE34" s="825"/>
      <c r="CF34" s="825"/>
      <c r="CG34" s="826"/>
      <c r="CH34" s="837"/>
      <c r="CI34" s="838"/>
      <c r="CJ34" s="838"/>
      <c r="CK34" s="838"/>
      <c r="CL34" s="839"/>
      <c r="CM34" s="837"/>
      <c r="CN34" s="838"/>
      <c r="CO34" s="838"/>
      <c r="CP34" s="838"/>
      <c r="CQ34" s="839"/>
      <c r="CR34" s="837"/>
      <c r="CS34" s="838"/>
      <c r="CT34" s="838"/>
      <c r="CU34" s="838"/>
      <c r="CV34" s="839"/>
      <c r="CW34" s="837"/>
      <c r="CX34" s="838"/>
      <c r="CY34" s="838"/>
      <c r="CZ34" s="838"/>
      <c r="DA34" s="839"/>
      <c r="DB34" s="837"/>
      <c r="DC34" s="838"/>
      <c r="DD34" s="838"/>
      <c r="DE34" s="838"/>
      <c r="DF34" s="839"/>
      <c r="DG34" s="837"/>
      <c r="DH34" s="838"/>
      <c r="DI34" s="838"/>
      <c r="DJ34" s="838"/>
      <c r="DK34" s="839"/>
      <c r="DL34" s="837"/>
      <c r="DM34" s="838"/>
      <c r="DN34" s="838"/>
      <c r="DO34" s="838"/>
      <c r="DP34" s="839"/>
      <c r="DQ34" s="837"/>
      <c r="DR34" s="838"/>
      <c r="DS34" s="838"/>
      <c r="DT34" s="838"/>
      <c r="DU34" s="839"/>
      <c r="DV34" s="840"/>
      <c r="DW34" s="841"/>
      <c r="DX34" s="841"/>
      <c r="DY34" s="841"/>
      <c r="DZ34" s="842"/>
      <c r="EA34" s="199"/>
    </row>
    <row r="35" spans="1:131" s="200" customFormat="1" ht="26.25" customHeight="1">
      <c r="A35" s="219">
        <v>8</v>
      </c>
      <c r="B35" s="811" t="s">
        <v>388</v>
      </c>
      <c r="C35" s="812"/>
      <c r="D35" s="812"/>
      <c r="E35" s="812"/>
      <c r="F35" s="812"/>
      <c r="G35" s="812"/>
      <c r="H35" s="812"/>
      <c r="I35" s="812"/>
      <c r="J35" s="812"/>
      <c r="K35" s="812"/>
      <c r="L35" s="812"/>
      <c r="M35" s="812"/>
      <c r="N35" s="812"/>
      <c r="O35" s="812"/>
      <c r="P35" s="813"/>
      <c r="Q35" s="814">
        <v>54</v>
      </c>
      <c r="R35" s="815"/>
      <c r="S35" s="815"/>
      <c r="T35" s="815"/>
      <c r="U35" s="815"/>
      <c r="V35" s="815">
        <v>54</v>
      </c>
      <c r="W35" s="815"/>
      <c r="X35" s="815"/>
      <c r="Y35" s="815"/>
      <c r="Z35" s="815"/>
      <c r="AA35" s="815">
        <v>0</v>
      </c>
      <c r="AB35" s="815"/>
      <c r="AC35" s="815"/>
      <c r="AD35" s="815"/>
      <c r="AE35" s="816"/>
      <c r="AF35" s="817" t="s">
        <v>112</v>
      </c>
      <c r="AG35" s="818"/>
      <c r="AH35" s="818"/>
      <c r="AI35" s="818"/>
      <c r="AJ35" s="819"/>
      <c r="AK35" s="886">
        <v>8</v>
      </c>
      <c r="AL35" s="887"/>
      <c r="AM35" s="887"/>
      <c r="AN35" s="887"/>
      <c r="AO35" s="887"/>
      <c r="AP35" s="887">
        <v>67</v>
      </c>
      <c r="AQ35" s="887"/>
      <c r="AR35" s="887"/>
      <c r="AS35" s="887"/>
      <c r="AT35" s="887"/>
      <c r="AU35" s="887">
        <v>33</v>
      </c>
      <c r="AV35" s="887"/>
      <c r="AW35" s="887"/>
      <c r="AX35" s="887"/>
      <c r="AY35" s="887"/>
      <c r="AZ35" s="888" t="s">
        <v>541</v>
      </c>
      <c r="BA35" s="888"/>
      <c r="BB35" s="888"/>
      <c r="BC35" s="888"/>
      <c r="BD35" s="888"/>
      <c r="BE35" s="884" t="s">
        <v>389</v>
      </c>
      <c r="BF35" s="884"/>
      <c r="BG35" s="884"/>
      <c r="BH35" s="884"/>
      <c r="BI35" s="885"/>
      <c r="BJ35" s="205"/>
      <c r="BK35" s="205"/>
      <c r="BL35" s="205"/>
      <c r="BM35" s="205"/>
      <c r="BN35" s="205"/>
      <c r="BO35" s="218"/>
      <c r="BP35" s="218"/>
      <c r="BQ35" s="215">
        <v>29</v>
      </c>
      <c r="BR35" s="216"/>
      <c r="BS35" s="824"/>
      <c r="BT35" s="825"/>
      <c r="BU35" s="825"/>
      <c r="BV35" s="825"/>
      <c r="BW35" s="825"/>
      <c r="BX35" s="825"/>
      <c r="BY35" s="825"/>
      <c r="BZ35" s="825"/>
      <c r="CA35" s="825"/>
      <c r="CB35" s="825"/>
      <c r="CC35" s="825"/>
      <c r="CD35" s="825"/>
      <c r="CE35" s="825"/>
      <c r="CF35" s="825"/>
      <c r="CG35" s="826"/>
      <c r="CH35" s="837"/>
      <c r="CI35" s="838"/>
      <c r="CJ35" s="838"/>
      <c r="CK35" s="838"/>
      <c r="CL35" s="839"/>
      <c r="CM35" s="837"/>
      <c r="CN35" s="838"/>
      <c r="CO35" s="838"/>
      <c r="CP35" s="838"/>
      <c r="CQ35" s="839"/>
      <c r="CR35" s="837"/>
      <c r="CS35" s="838"/>
      <c r="CT35" s="838"/>
      <c r="CU35" s="838"/>
      <c r="CV35" s="839"/>
      <c r="CW35" s="837"/>
      <c r="CX35" s="838"/>
      <c r="CY35" s="838"/>
      <c r="CZ35" s="838"/>
      <c r="DA35" s="839"/>
      <c r="DB35" s="837"/>
      <c r="DC35" s="838"/>
      <c r="DD35" s="838"/>
      <c r="DE35" s="838"/>
      <c r="DF35" s="839"/>
      <c r="DG35" s="837"/>
      <c r="DH35" s="838"/>
      <c r="DI35" s="838"/>
      <c r="DJ35" s="838"/>
      <c r="DK35" s="839"/>
      <c r="DL35" s="837"/>
      <c r="DM35" s="838"/>
      <c r="DN35" s="838"/>
      <c r="DO35" s="838"/>
      <c r="DP35" s="839"/>
      <c r="DQ35" s="837"/>
      <c r="DR35" s="838"/>
      <c r="DS35" s="838"/>
      <c r="DT35" s="838"/>
      <c r="DU35" s="839"/>
      <c r="DV35" s="840"/>
      <c r="DW35" s="841"/>
      <c r="DX35" s="841"/>
      <c r="DY35" s="841"/>
      <c r="DZ35" s="842"/>
      <c r="EA35" s="199"/>
    </row>
    <row r="36" spans="1:131" s="200" customFormat="1" ht="26.25" customHeight="1">
      <c r="A36" s="219">
        <v>9</v>
      </c>
      <c r="B36" s="811" t="s">
        <v>390</v>
      </c>
      <c r="C36" s="812"/>
      <c r="D36" s="812"/>
      <c r="E36" s="812"/>
      <c r="F36" s="812"/>
      <c r="G36" s="812"/>
      <c r="H36" s="812"/>
      <c r="I36" s="812"/>
      <c r="J36" s="812"/>
      <c r="K36" s="812"/>
      <c r="L36" s="812"/>
      <c r="M36" s="812"/>
      <c r="N36" s="812"/>
      <c r="O36" s="812"/>
      <c r="P36" s="813"/>
      <c r="Q36" s="814">
        <v>25</v>
      </c>
      <c r="R36" s="815"/>
      <c r="S36" s="815"/>
      <c r="T36" s="815"/>
      <c r="U36" s="815"/>
      <c r="V36" s="815">
        <v>25</v>
      </c>
      <c r="W36" s="815"/>
      <c r="X36" s="815"/>
      <c r="Y36" s="815"/>
      <c r="Z36" s="815"/>
      <c r="AA36" s="815">
        <v>0</v>
      </c>
      <c r="AB36" s="815"/>
      <c r="AC36" s="815"/>
      <c r="AD36" s="815"/>
      <c r="AE36" s="816"/>
      <c r="AF36" s="817">
        <v>0</v>
      </c>
      <c r="AG36" s="818"/>
      <c r="AH36" s="818"/>
      <c r="AI36" s="818"/>
      <c r="AJ36" s="819"/>
      <c r="AK36" s="886">
        <v>19</v>
      </c>
      <c r="AL36" s="887"/>
      <c r="AM36" s="887"/>
      <c r="AN36" s="887"/>
      <c r="AO36" s="887"/>
      <c r="AP36" s="887">
        <v>157</v>
      </c>
      <c r="AQ36" s="887"/>
      <c r="AR36" s="887"/>
      <c r="AS36" s="887"/>
      <c r="AT36" s="887"/>
      <c r="AU36" s="887">
        <v>157</v>
      </c>
      <c r="AV36" s="887"/>
      <c r="AW36" s="887"/>
      <c r="AX36" s="887"/>
      <c r="AY36" s="887"/>
      <c r="AZ36" s="888" t="s">
        <v>541</v>
      </c>
      <c r="BA36" s="888"/>
      <c r="BB36" s="888"/>
      <c r="BC36" s="888"/>
      <c r="BD36" s="888"/>
      <c r="BE36" s="884" t="s">
        <v>389</v>
      </c>
      <c r="BF36" s="884"/>
      <c r="BG36" s="884"/>
      <c r="BH36" s="884"/>
      <c r="BI36" s="885"/>
      <c r="BJ36" s="205"/>
      <c r="BK36" s="205"/>
      <c r="BL36" s="205"/>
      <c r="BM36" s="205"/>
      <c r="BN36" s="205"/>
      <c r="BO36" s="218"/>
      <c r="BP36" s="218"/>
      <c r="BQ36" s="215">
        <v>30</v>
      </c>
      <c r="BR36" s="216"/>
      <c r="BS36" s="824"/>
      <c r="BT36" s="825"/>
      <c r="BU36" s="825"/>
      <c r="BV36" s="825"/>
      <c r="BW36" s="825"/>
      <c r="BX36" s="825"/>
      <c r="BY36" s="825"/>
      <c r="BZ36" s="825"/>
      <c r="CA36" s="825"/>
      <c r="CB36" s="825"/>
      <c r="CC36" s="825"/>
      <c r="CD36" s="825"/>
      <c r="CE36" s="825"/>
      <c r="CF36" s="825"/>
      <c r="CG36" s="826"/>
      <c r="CH36" s="837"/>
      <c r="CI36" s="838"/>
      <c r="CJ36" s="838"/>
      <c r="CK36" s="838"/>
      <c r="CL36" s="839"/>
      <c r="CM36" s="837"/>
      <c r="CN36" s="838"/>
      <c r="CO36" s="838"/>
      <c r="CP36" s="838"/>
      <c r="CQ36" s="839"/>
      <c r="CR36" s="837"/>
      <c r="CS36" s="838"/>
      <c r="CT36" s="838"/>
      <c r="CU36" s="838"/>
      <c r="CV36" s="839"/>
      <c r="CW36" s="837"/>
      <c r="CX36" s="838"/>
      <c r="CY36" s="838"/>
      <c r="CZ36" s="838"/>
      <c r="DA36" s="839"/>
      <c r="DB36" s="837"/>
      <c r="DC36" s="838"/>
      <c r="DD36" s="838"/>
      <c r="DE36" s="838"/>
      <c r="DF36" s="839"/>
      <c r="DG36" s="837"/>
      <c r="DH36" s="838"/>
      <c r="DI36" s="838"/>
      <c r="DJ36" s="838"/>
      <c r="DK36" s="839"/>
      <c r="DL36" s="837"/>
      <c r="DM36" s="838"/>
      <c r="DN36" s="838"/>
      <c r="DO36" s="838"/>
      <c r="DP36" s="839"/>
      <c r="DQ36" s="837"/>
      <c r="DR36" s="838"/>
      <c r="DS36" s="838"/>
      <c r="DT36" s="838"/>
      <c r="DU36" s="839"/>
      <c r="DV36" s="840"/>
      <c r="DW36" s="841"/>
      <c r="DX36" s="841"/>
      <c r="DY36" s="841"/>
      <c r="DZ36" s="842"/>
      <c r="EA36" s="199"/>
    </row>
    <row r="37" spans="1:131" s="200" customFormat="1" ht="26.25" customHeight="1">
      <c r="A37" s="219">
        <v>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86"/>
      <c r="AL37" s="887"/>
      <c r="AM37" s="887"/>
      <c r="AN37" s="887"/>
      <c r="AO37" s="887"/>
      <c r="AP37" s="887"/>
      <c r="AQ37" s="887"/>
      <c r="AR37" s="887"/>
      <c r="AS37" s="887"/>
      <c r="AT37" s="887"/>
      <c r="AU37" s="887"/>
      <c r="AV37" s="887"/>
      <c r="AW37" s="887"/>
      <c r="AX37" s="887"/>
      <c r="AY37" s="887"/>
      <c r="AZ37" s="888"/>
      <c r="BA37" s="888"/>
      <c r="BB37" s="888"/>
      <c r="BC37" s="888"/>
      <c r="BD37" s="888"/>
      <c r="BE37" s="884"/>
      <c r="BF37" s="884"/>
      <c r="BG37" s="884"/>
      <c r="BH37" s="884"/>
      <c r="BI37" s="885"/>
      <c r="BJ37" s="205"/>
      <c r="BK37" s="205"/>
      <c r="BL37" s="205"/>
      <c r="BM37" s="205"/>
      <c r="BN37" s="205"/>
      <c r="BO37" s="218"/>
      <c r="BP37" s="218"/>
      <c r="BQ37" s="215">
        <v>31</v>
      </c>
      <c r="BR37" s="216"/>
      <c r="BS37" s="824"/>
      <c r="BT37" s="825"/>
      <c r="BU37" s="825"/>
      <c r="BV37" s="825"/>
      <c r="BW37" s="825"/>
      <c r="BX37" s="825"/>
      <c r="BY37" s="825"/>
      <c r="BZ37" s="825"/>
      <c r="CA37" s="825"/>
      <c r="CB37" s="825"/>
      <c r="CC37" s="825"/>
      <c r="CD37" s="825"/>
      <c r="CE37" s="825"/>
      <c r="CF37" s="825"/>
      <c r="CG37" s="826"/>
      <c r="CH37" s="837"/>
      <c r="CI37" s="838"/>
      <c r="CJ37" s="838"/>
      <c r="CK37" s="838"/>
      <c r="CL37" s="839"/>
      <c r="CM37" s="837"/>
      <c r="CN37" s="838"/>
      <c r="CO37" s="838"/>
      <c r="CP37" s="838"/>
      <c r="CQ37" s="839"/>
      <c r="CR37" s="837"/>
      <c r="CS37" s="838"/>
      <c r="CT37" s="838"/>
      <c r="CU37" s="838"/>
      <c r="CV37" s="839"/>
      <c r="CW37" s="837"/>
      <c r="CX37" s="838"/>
      <c r="CY37" s="838"/>
      <c r="CZ37" s="838"/>
      <c r="DA37" s="839"/>
      <c r="DB37" s="837"/>
      <c r="DC37" s="838"/>
      <c r="DD37" s="838"/>
      <c r="DE37" s="838"/>
      <c r="DF37" s="839"/>
      <c r="DG37" s="837"/>
      <c r="DH37" s="838"/>
      <c r="DI37" s="838"/>
      <c r="DJ37" s="838"/>
      <c r="DK37" s="839"/>
      <c r="DL37" s="837"/>
      <c r="DM37" s="838"/>
      <c r="DN37" s="838"/>
      <c r="DO37" s="838"/>
      <c r="DP37" s="839"/>
      <c r="DQ37" s="837"/>
      <c r="DR37" s="838"/>
      <c r="DS37" s="838"/>
      <c r="DT37" s="838"/>
      <c r="DU37" s="839"/>
      <c r="DV37" s="840"/>
      <c r="DW37" s="841"/>
      <c r="DX37" s="841"/>
      <c r="DY37" s="841"/>
      <c r="DZ37" s="842"/>
      <c r="EA37" s="199"/>
    </row>
    <row r="38" spans="1:131" s="200" customFormat="1" ht="26.25" customHeight="1">
      <c r="A38" s="219">
        <v>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86"/>
      <c r="AL38" s="887"/>
      <c r="AM38" s="887"/>
      <c r="AN38" s="887"/>
      <c r="AO38" s="887"/>
      <c r="AP38" s="887"/>
      <c r="AQ38" s="887"/>
      <c r="AR38" s="887"/>
      <c r="AS38" s="887"/>
      <c r="AT38" s="887"/>
      <c r="AU38" s="887"/>
      <c r="AV38" s="887"/>
      <c r="AW38" s="887"/>
      <c r="AX38" s="887"/>
      <c r="AY38" s="887"/>
      <c r="AZ38" s="888"/>
      <c r="BA38" s="888"/>
      <c r="BB38" s="888"/>
      <c r="BC38" s="888"/>
      <c r="BD38" s="888"/>
      <c r="BE38" s="884"/>
      <c r="BF38" s="884"/>
      <c r="BG38" s="884"/>
      <c r="BH38" s="884"/>
      <c r="BI38" s="885"/>
      <c r="BJ38" s="205"/>
      <c r="BK38" s="205"/>
      <c r="BL38" s="205"/>
      <c r="BM38" s="205"/>
      <c r="BN38" s="205"/>
      <c r="BO38" s="218"/>
      <c r="BP38" s="218"/>
      <c r="BQ38" s="215">
        <v>32</v>
      </c>
      <c r="BR38" s="216"/>
      <c r="BS38" s="824"/>
      <c r="BT38" s="825"/>
      <c r="BU38" s="825"/>
      <c r="BV38" s="825"/>
      <c r="BW38" s="825"/>
      <c r="BX38" s="825"/>
      <c r="BY38" s="825"/>
      <c r="BZ38" s="825"/>
      <c r="CA38" s="825"/>
      <c r="CB38" s="825"/>
      <c r="CC38" s="825"/>
      <c r="CD38" s="825"/>
      <c r="CE38" s="825"/>
      <c r="CF38" s="825"/>
      <c r="CG38" s="826"/>
      <c r="CH38" s="837"/>
      <c r="CI38" s="838"/>
      <c r="CJ38" s="838"/>
      <c r="CK38" s="838"/>
      <c r="CL38" s="839"/>
      <c r="CM38" s="837"/>
      <c r="CN38" s="838"/>
      <c r="CO38" s="838"/>
      <c r="CP38" s="838"/>
      <c r="CQ38" s="839"/>
      <c r="CR38" s="837"/>
      <c r="CS38" s="838"/>
      <c r="CT38" s="838"/>
      <c r="CU38" s="838"/>
      <c r="CV38" s="839"/>
      <c r="CW38" s="837"/>
      <c r="CX38" s="838"/>
      <c r="CY38" s="838"/>
      <c r="CZ38" s="838"/>
      <c r="DA38" s="839"/>
      <c r="DB38" s="837"/>
      <c r="DC38" s="838"/>
      <c r="DD38" s="838"/>
      <c r="DE38" s="838"/>
      <c r="DF38" s="839"/>
      <c r="DG38" s="837"/>
      <c r="DH38" s="838"/>
      <c r="DI38" s="838"/>
      <c r="DJ38" s="838"/>
      <c r="DK38" s="839"/>
      <c r="DL38" s="837"/>
      <c r="DM38" s="838"/>
      <c r="DN38" s="838"/>
      <c r="DO38" s="838"/>
      <c r="DP38" s="839"/>
      <c r="DQ38" s="837"/>
      <c r="DR38" s="838"/>
      <c r="DS38" s="838"/>
      <c r="DT38" s="838"/>
      <c r="DU38" s="839"/>
      <c r="DV38" s="840"/>
      <c r="DW38" s="841"/>
      <c r="DX38" s="841"/>
      <c r="DY38" s="841"/>
      <c r="DZ38" s="842"/>
      <c r="EA38" s="199"/>
    </row>
    <row r="39" spans="1:131" s="200" customFormat="1" ht="26.25" customHeight="1">
      <c r="A39" s="219">
        <v>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86"/>
      <c r="AL39" s="887"/>
      <c r="AM39" s="887"/>
      <c r="AN39" s="887"/>
      <c r="AO39" s="887"/>
      <c r="AP39" s="887"/>
      <c r="AQ39" s="887"/>
      <c r="AR39" s="887"/>
      <c r="AS39" s="887"/>
      <c r="AT39" s="887"/>
      <c r="AU39" s="887"/>
      <c r="AV39" s="887"/>
      <c r="AW39" s="887"/>
      <c r="AX39" s="887"/>
      <c r="AY39" s="887"/>
      <c r="AZ39" s="888"/>
      <c r="BA39" s="888"/>
      <c r="BB39" s="888"/>
      <c r="BC39" s="888"/>
      <c r="BD39" s="888"/>
      <c r="BE39" s="884"/>
      <c r="BF39" s="884"/>
      <c r="BG39" s="884"/>
      <c r="BH39" s="884"/>
      <c r="BI39" s="885"/>
      <c r="BJ39" s="205"/>
      <c r="BK39" s="205"/>
      <c r="BL39" s="205"/>
      <c r="BM39" s="205"/>
      <c r="BN39" s="205"/>
      <c r="BO39" s="218"/>
      <c r="BP39" s="218"/>
      <c r="BQ39" s="215">
        <v>33</v>
      </c>
      <c r="BR39" s="216"/>
      <c r="BS39" s="824"/>
      <c r="BT39" s="825"/>
      <c r="BU39" s="825"/>
      <c r="BV39" s="825"/>
      <c r="BW39" s="825"/>
      <c r="BX39" s="825"/>
      <c r="BY39" s="825"/>
      <c r="BZ39" s="825"/>
      <c r="CA39" s="825"/>
      <c r="CB39" s="825"/>
      <c r="CC39" s="825"/>
      <c r="CD39" s="825"/>
      <c r="CE39" s="825"/>
      <c r="CF39" s="825"/>
      <c r="CG39" s="826"/>
      <c r="CH39" s="837"/>
      <c r="CI39" s="838"/>
      <c r="CJ39" s="838"/>
      <c r="CK39" s="838"/>
      <c r="CL39" s="839"/>
      <c r="CM39" s="837"/>
      <c r="CN39" s="838"/>
      <c r="CO39" s="838"/>
      <c r="CP39" s="838"/>
      <c r="CQ39" s="839"/>
      <c r="CR39" s="837"/>
      <c r="CS39" s="838"/>
      <c r="CT39" s="838"/>
      <c r="CU39" s="838"/>
      <c r="CV39" s="839"/>
      <c r="CW39" s="837"/>
      <c r="CX39" s="838"/>
      <c r="CY39" s="838"/>
      <c r="CZ39" s="838"/>
      <c r="DA39" s="839"/>
      <c r="DB39" s="837"/>
      <c r="DC39" s="838"/>
      <c r="DD39" s="838"/>
      <c r="DE39" s="838"/>
      <c r="DF39" s="839"/>
      <c r="DG39" s="837"/>
      <c r="DH39" s="838"/>
      <c r="DI39" s="838"/>
      <c r="DJ39" s="838"/>
      <c r="DK39" s="839"/>
      <c r="DL39" s="837"/>
      <c r="DM39" s="838"/>
      <c r="DN39" s="838"/>
      <c r="DO39" s="838"/>
      <c r="DP39" s="839"/>
      <c r="DQ39" s="837"/>
      <c r="DR39" s="838"/>
      <c r="DS39" s="838"/>
      <c r="DT39" s="838"/>
      <c r="DU39" s="839"/>
      <c r="DV39" s="840"/>
      <c r="DW39" s="841"/>
      <c r="DX39" s="841"/>
      <c r="DY39" s="841"/>
      <c r="DZ39" s="842"/>
      <c r="EA39" s="199"/>
    </row>
    <row r="40" spans="1:131" s="200" customFormat="1" ht="26.25" customHeight="1">
      <c r="A40" s="214">
        <v>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86"/>
      <c r="AL40" s="887"/>
      <c r="AM40" s="887"/>
      <c r="AN40" s="887"/>
      <c r="AO40" s="887"/>
      <c r="AP40" s="887"/>
      <c r="AQ40" s="887"/>
      <c r="AR40" s="887"/>
      <c r="AS40" s="887"/>
      <c r="AT40" s="887"/>
      <c r="AU40" s="887"/>
      <c r="AV40" s="887"/>
      <c r="AW40" s="887"/>
      <c r="AX40" s="887"/>
      <c r="AY40" s="887"/>
      <c r="AZ40" s="888"/>
      <c r="BA40" s="888"/>
      <c r="BB40" s="888"/>
      <c r="BC40" s="888"/>
      <c r="BD40" s="888"/>
      <c r="BE40" s="884"/>
      <c r="BF40" s="884"/>
      <c r="BG40" s="884"/>
      <c r="BH40" s="884"/>
      <c r="BI40" s="885"/>
      <c r="BJ40" s="205"/>
      <c r="BK40" s="205"/>
      <c r="BL40" s="205"/>
      <c r="BM40" s="205"/>
      <c r="BN40" s="205"/>
      <c r="BO40" s="218"/>
      <c r="BP40" s="218"/>
      <c r="BQ40" s="215">
        <v>34</v>
      </c>
      <c r="BR40" s="216"/>
      <c r="BS40" s="824"/>
      <c r="BT40" s="825"/>
      <c r="BU40" s="825"/>
      <c r="BV40" s="825"/>
      <c r="BW40" s="825"/>
      <c r="BX40" s="825"/>
      <c r="BY40" s="825"/>
      <c r="BZ40" s="825"/>
      <c r="CA40" s="825"/>
      <c r="CB40" s="825"/>
      <c r="CC40" s="825"/>
      <c r="CD40" s="825"/>
      <c r="CE40" s="825"/>
      <c r="CF40" s="825"/>
      <c r="CG40" s="826"/>
      <c r="CH40" s="837"/>
      <c r="CI40" s="838"/>
      <c r="CJ40" s="838"/>
      <c r="CK40" s="838"/>
      <c r="CL40" s="839"/>
      <c r="CM40" s="837"/>
      <c r="CN40" s="838"/>
      <c r="CO40" s="838"/>
      <c r="CP40" s="838"/>
      <c r="CQ40" s="839"/>
      <c r="CR40" s="837"/>
      <c r="CS40" s="838"/>
      <c r="CT40" s="838"/>
      <c r="CU40" s="838"/>
      <c r="CV40" s="839"/>
      <c r="CW40" s="837"/>
      <c r="CX40" s="838"/>
      <c r="CY40" s="838"/>
      <c r="CZ40" s="838"/>
      <c r="DA40" s="839"/>
      <c r="DB40" s="837"/>
      <c r="DC40" s="838"/>
      <c r="DD40" s="838"/>
      <c r="DE40" s="838"/>
      <c r="DF40" s="839"/>
      <c r="DG40" s="837"/>
      <c r="DH40" s="838"/>
      <c r="DI40" s="838"/>
      <c r="DJ40" s="838"/>
      <c r="DK40" s="839"/>
      <c r="DL40" s="837"/>
      <c r="DM40" s="838"/>
      <c r="DN40" s="838"/>
      <c r="DO40" s="838"/>
      <c r="DP40" s="839"/>
      <c r="DQ40" s="837"/>
      <c r="DR40" s="838"/>
      <c r="DS40" s="838"/>
      <c r="DT40" s="838"/>
      <c r="DU40" s="839"/>
      <c r="DV40" s="840"/>
      <c r="DW40" s="841"/>
      <c r="DX40" s="841"/>
      <c r="DY40" s="841"/>
      <c r="DZ40" s="842"/>
      <c r="EA40" s="199"/>
    </row>
    <row r="41" spans="1:131" s="200" customFormat="1" ht="26.25" customHeight="1">
      <c r="A41" s="214">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86"/>
      <c r="AL41" s="887"/>
      <c r="AM41" s="887"/>
      <c r="AN41" s="887"/>
      <c r="AO41" s="887"/>
      <c r="AP41" s="887"/>
      <c r="AQ41" s="887"/>
      <c r="AR41" s="887"/>
      <c r="AS41" s="887"/>
      <c r="AT41" s="887"/>
      <c r="AU41" s="887"/>
      <c r="AV41" s="887"/>
      <c r="AW41" s="887"/>
      <c r="AX41" s="887"/>
      <c r="AY41" s="887"/>
      <c r="AZ41" s="888"/>
      <c r="BA41" s="888"/>
      <c r="BB41" s="888"/>
      <c r="BC41" s="888"/>
      <c r="BD41" s="888"/>
      <c r="BE41" s="884"/>
      <c r="BF41" s="884"/>
      <c r="BG41" s="884"/>
      <c r="BH41" s="884"/>
      <c r="BI41" s="885"/>
      <c r="BJ41" s="205"/>
      <c r="BK41" s="205"/>
      <c r="BL41" s="205"/>
      <c r="BM41" s="205"/>
      <c r="BN41" s="205"/>
      <c r="BO41" s="218"/>
      <c r="BP41" s="218"/>
      <c r="BQ41" s="215">
        <v>35</v>
      </c>
      <c r="BR41" s="216"/>
      <c r="BS41" s="824"/>
      <c r="BT41" s="825"/>
      <c r="BU41" s="825"/>
      <c r="BV41" s="825"/>
      <c r="BW41" s="825"/>
      <c r="BX41" s="825"/>
      <c r="BY41" s="825"/>
      <c r="BZ41" s="825"/>
      <c r="CA41" s="825"/>
      <c r="CB41" s="825"/>
      <c r="CC41" s="825"/>
      <c r="CD41" s="825"/>
      <c r="CE41" s="825"/>
      <c r="CF41" s="825"/>
      <c r="CG41" s="826"/>
      <c r="CH41" s="837"/>
      <c r="CI41" s="838"/>
      <c r="CJ41" s="838"/>
      <c r="CK41" s="838"/>
      <c r="CL41" s="839"/>
      <c r="CM41" s="837"/>
      <c r="CN41" s="838"/>
      <c r="CO41" s="838"/>
      <c r="CP41" s="838"/>
      <c r="CQ41" s="839"/>
      <c r="CR41" s="837"/>
      <c r="CS41" s="838"/>
      <c r="CT41" s="838"/>
      <c r="CU41" s="838"/>
      <c r="CV41" s="839"/>
      <c r="CW41" s="837"/>
      <c r="CX41" s="838"/>
      <c r="CY41" s="838"/>
      <c r="CZ41" s="838"/>
      <c r="DA41" s="839"/>
      <c r="DB41" s="837"/>
      <c r="DC41" s="838"/>
      <c r="DD41" s="838"/>
      <c r="DE41" s="838"/>
      <c r="DF41" s="839"/>
      <c r="DG41" s="837"/>
      <c r="DH41" s="838"/>
      <c r="DI41" s="838"/>
      <c r="DJ41" s="838"/>
      <c r="DK41" s="839"/>
      <c r="DL41" s="837"/>
      <c r="DM41" s="838"/>
      <c r="DN41" s="838"/>
      <c r="DO41" s="838"/>
      <c r="DP41" s="839"/>
      <c r="DQ41" s="837"/>
      <c r="DR41" s="838"/>
      <c r="DS41" s="838"/>
      <c r="DT41" s="838"/>
      <c r="DU41" s="839"/>
      <c r="DV41" s="840"/>
      <c r="DW41" s="841"/>
      <c r="DX41" s="841"/>
      <c r="DY41" s="841"/>
      <c r="DZ41" s="842"/>
      <c r="EA41" s="199"/>
    </row>
    <row r="42" spans="1:131" s="200" customFormat="1" ht="26.25" customHeight="1">
      <c r="A42" s="214">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86"/>
      <c r="AL42" s="887"/>
      <c r="AM42" s="887"/>
      <c r="AN42" s="887"/>
      <c r="AO42" s="887"/>
      <c r="AP42" s="887"/>
      <c r="AQ42" s="887"/>
      <c r="AR42" s="887"/>
      <c r="AS42" s="887"/>
      <c r="AT42" s="887"/>
      <c r="AU42" s="887"/>
      <c r="AV42" s="887"/>
      <c r="AW42" s="887"/>
      <c r="AX42" s="887"/>
      <c r="AY42" s="887"/>
      <c r="AZ42" s="888"/>
      <c r="BA42" s="888"/>
      <c r="BB42" s="888"/>
      <c r="BC42" s="888"/>
      <c r="BD42" s="888"/>
      <c r="BE42" s="884"/>
      <c r="BF42" s="884"/>
      <c r="BG42" s="884"/>
      <c r="BH42" s="884"/>
      <c r="BI42" s="885"/>
      <c r="BJ42" s="205"/>
      <c r="BK42" s="205"/>
      <c r="BL42" s="205"/>
      <c r="BM42" s="205"/>
      <c r="BN42" s="205"/>
      <c r="BO42" s="218"/>
      <c r="BP42" s="218"/>
      <c r="BQ42" s="215">
        <v>36</v>
      </c>
      <c r="BR42" s="216"/>
      <c r="BS42" s="824"/>
      <c r="BT42" s="825"/>
      <c r="BU42" s="825"/>
      <c r="BV42" s="825"/>
      <c r="BW42" s="825"/>
      <c r="BX42" s="825"/>
      <c r="BY42" s="825"/>
      <c r="BZ42" s="825"/>
      <c r="CA42" s="825"/>
      <c r="CB42" s="825"/>
      <c r="CC42" s="825"/>
      <c r="CD42" s="825"/>
      <c r="CE42" s="825"/>
      <c r="CF42" s="825"/>
      <c r="CG42" s="826"/>
      <c r="CH42" s="837"/>
      <c r="CI42" s="838"/>
      <c r="CJ42" s="838"/>
      <c r="CK42" s="838"/>
      <c r="CL42" s="839"/>
      <c r="CM42" s="837"/>
      <c r="CN42" s="838"/>
      <c r="CO42" s="838"/>
      <c r="CP42" s="838"/>
      <c r="CQ42" s="839"/>
      <c r="CR42" s="837"/>
      <c r="CS42" s="838"/>
      <c r="CT42" s="838"/>
      <c r="CU42" s="838"/>
      <c r="CV42" s="839"/>
      <c r="CW42" s="837"/>
      <c r="CX42" s="838"/>
      <c r="CY42" s="838"/>
      <c r="CZ42" s="838"/>
      <c r="DA42" s="839"/>
      <c r="DB42" s="837"/>
      <c r="DC42" s="838"/>
      <c r="DD42" s="838"/>
      <c r="DE42" s="838"/>
      <c r="DF42" s="839"/>
      <c r="DG42" s="837"/>
      <c r="DH42" s="838"/>
      <c r="DI42" s="838"/>
      <c r="DJ42" s="838"/>
      <c r="DK42" s="839"/>
      <c r="DL42" s="837"/>
      <c r="DM42" s="838"/>
      <c r="DN42" s="838"/>
      <c r="DO42" s="838"/>
      <c r="DP42" s="839"/>
      <c r="DQ42" s="837"/>
      <c r="DR42" s="838"/>
      <c r="DS42" s="838"/>
      <c r="DT42" s="838"/>
      <c r="DU42" s="839"/>
      <c r="DV42" s="840"/>
      <c r="DW42" s="841"/>
      <c r="DX42" s="841"/>
      <c r="DY42" s="841"/>
      <c r="DZ42" s="842"/>
      <c r="EA42" s="199"/>
    </row>
    <row r="43" spans="1:131" s="200" customFormat="1" ht="26.25" customHeight="1">
      <c r="A43" s="214">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86"/>
      <c r="AL43" s="887"/>
      <c r="AM43" s="887"/>
      <c r="AN43" s="887"/>
      <c r="AO43" s="887"/>
      <c r="AP43" s="887"/>
      <c r="AQ43" s="887"/>
      <c r="AR43" s="887"/>
      <c r="AS43" s="887"/>
      <c r="AT43" s="887"/>
      <c r="AU43" s="887"/>
      <c r="AV43" s="887"/>
      <c r="AW43" s="887"/>
      <c r="AX43" s="887"/>
      <c r="AY43" s="887"/>
      <c r="AZ43" s="888"/>
      <c r="BA43" s="888"/>
      <c r="BB43" s="888"/>
      <c r="BC43" s="888"/>
      <c r="BD43" s="888"/>
      <c r="BE43" s="884"/>
      <c r="BF43" s="884"/>
      <c r="BG43" s="884"/>
      <c r="BH43" s="884"/>
      <c r="BI43" s="885"/>
      <c r="BJ43" s="205"/>
      <c r="BK43" s="205"/>
      <c r="BL43" s="205"/>
      <c r="BM43" s="205"/>
      <c r="BN43" s="205"/>
      <c r="BO43" s="218"/>
      <c r="BP43" s="218"/>
      <c r="BQ43" s="215">
        <v>37</v>
      </c>
      <c r="BR43" s="216"/>
      <c r="BS43" s="824"/>
      <c r="BT43" s="825"/>
      <c r="BU43" s="825"/>
      <c r="BV43" s="825"/>
      <c r="BW43" s="825"/>
      <c r="BX43" s="825"/>
      <c r="BY43" s="825"/>
      <c r="BZ43" s="825"/>
      <c r="CA43" s="825"/>
      <c r="CB43" s="825"/>
      <c r="CC43" s="825"/>
      <c r="CD43" s="825"/>
      <c r="CE43" s="825"/>
      <c r="CF43" s="825"/>
      <c r="CG43" s="826"/>
      <c r="CH43" s="837"/>
      <c r="CI43" s="838"/>
      <c r="CJ43" s="838"/>
      <c r="CK43" s="838"/>
      <c r="CL43" s="839"/>
      <c r="CM43" s="837"/>
      <c r="CN43" s="838"/>
      <c r="CO43" s="838"/>
      <c r="CP43" s="838"/>
      <c r="CQ43" s="839"/>
      <c r="CR43" s="837"/>
      <c r="CS43" s="838"/>
      <c r="CT43" s="838"/>
      <c r="CU43" s="838"/>
      <c r="CV43" s="839"/>
      <c r="CW43" s="837"/>
      <c r="CX43" s="838"/>
      <c r="CY43" s="838"/>
      <c r="CZ43" s="838"/>
      <c r="DA43" s="839"/>
      <c r="DB43" s="837"/>
      <c r="DC43" s="838"/>
      <c r="DD43" s="838"/>
      <c r="DE43" s="838"/>
      <c r="DF43" s="839"/>
      <c r="DG43" s="837"/>
      <c r="DH43" s="838"/>
      <c r="DI43" s="838"/>
      <c r="DJ43" s="838"/>
      <c r="DK43" s="839"/>
      <c r="DL43" s="837"/>
      <c r="DM43" s="838"/>
      <c r="DN43" s="838"/>
      <c r="DO43" s="838"/>
      <c r="DP43" s="839"/>
      <c r="DQ43" s="837"/>
      <c r="DR43" s="838"/>
      <c r="DS43" s="838"/>
      <c r="DT43" s="838"/>
      <c r="DU43" s="839"/>
      <c r="DV43" s="840"/>
      <c r="DW43" s="841"/>
      <c r="DX43" s="841"/>
      <c r="DY43" s="841"/>
      <c r="DZ43" s="842"/>
      <c r="EA43" s="199"/>
    </row>
    <row r="44" spans="1:131" s="200" customFormat="1" ht="26.25" customHeight="1">
      <c r="A44" s="214">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86"/>
      <c r="AL44" s="887"/>
      <c r="AM44" s="887"/>
      <c r="AN44" s="887"/>
      <c r="AO44" s="887"/>
      <c r="AP44" s="887"/>
      <c r="AQ44" s="887"/>
      <c r="AR44" s="887"/>
      <c r="AS44" s="887"/>
      <c r="AT44" s="887"/>
      <c r="AU44" s="887"/>
      <c r="AV44" s="887"/>
      <c r="AW44" s="887"/>
      <c r="AX44" s="887"/>
      <c r="AY44" s="887"/>
      <c r="AZ44" s="888"/>
      <c r="BA44" s="888"/>
      <c r="BB44" s="888"/>
      <c r="BC44" s="888"/>
      <c r="BD44" s="888"/>
      <c r="BE44" s="884"/>
      <c r="BF44" s="884"/>
      <c r="BG44" s="884"/>
      <c r="BH44" s="884"/>
      <c r="BI44" s="885"/>
      <c r="BJ44" s="205"/>
      <c r="BK44" s="205"/>
      <c r="BL44" s="205"/>
      <c r="BM44" s="205"/>
      <c r="BN44" s="205"/>
      <c r="BO44" s="218"/>
      <c r="BP44" s="218"/>
      <c r="BQ44" s="215">
        <v>38</v>
      </c>
      <c r="BR44" s="216"/>
      <c r="BS44" s="824"/>
      <c r="BT44" s="825"/>
      <c r="BU44" s="825"/>
      <c r="BV44" s="825"/>
      <c r="BW44" s="825"/>
      <c r="BX44" s="825"/>
      <c r="BY44" s="825"/>
      <c r="BZ44" s="825"/>
      <c r="CA44" s="825"/>
      <c r="CB44" s="825"/>
      <c r="CC44" s="825"/>
      <c r="CD44" s="825"/>
      <c r="CE44" s="825"/>
      <c r="CF44" s="825"/>
      <c r="CG44" s="826"/>
      <c r="CH44" s="837"/>
      <c r="CI44" s="838"/>
      <c r="CJ44" s="838"/>
      <c r="CK44" s="838"/>
      <c r="CL44" s="839"/>
      <c r="CM44" s="837"/>
      <c r="CN44" s="838"/>
      <c r="CO44" s="838"/>
      <c r="CP44" s="838"/>
      <c r="CQ44" s="839"/>
      <c r="CR44" s="837"/>
      <c r="CS44" s="838"/>
      <c r="CT44" s="838"/>
      <c r="CU44" s="838"/>
      <c r="CV44" s="839"/>
      <c r="CW44" s="837"/>
      <c r="CX44" s="838"/>
      <c r="CY44" s="838"/>
      <c r="CZ44" s="838"/>
      <c r="DA44" s="839"/>
      <c r="DB44" s="837"/>
      <c r="DC44" s="838"/>
      <c r="DD44" s="838"/>
      <c r="DE44" s="838"/>
      <c r="DF44" s="839"/>
      <c r="DG44" s="837"/>
      <c r="DH44" s="838"/>
      <c r="DI44" s="838"/>
      <c r="DJ44" s="838"/>
      <c r="DK44" s="839"/>
      <c r="DL44" s="837"/>
      <c r="DM44" s="838"/>
      <c r="DN44" s="838"/>
      <c r="DO44" s="838"/>
      <c r="DP44" s="839"/>
      <c r="DQ44" s="837"/>
      <c r="DR44" s="838"/>
      <c r="DS44" s="838"/>
      <c r="DT44" s="838"/>
      <c r="DU44" s="839"/>
      <c r="DV44" s="840"/>
      <c r="DW44" s="841"/>
      <c r="DX44" s="841"/>
      <c r="DY44" s="841"/>
      <c r="DZ44" s="842"/>
      <c r="EA44" s="199"/>
    </row>
    <row r="45" spans="1:131" s="200" customFormat="1" ht="26.25" customHeight="1">
      <c r="A45" s="214">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86"/>
      <c r="AL45" s="887"/>
      <c r="AM45" s="887"/>
      <c r="AN45" s="887"/>
      <c r="AO45" s="887"/>
      <c r="AP45" s="887"/>
      <c r="AQ45" s="887"/>
      <c r="AR45" s="887"/>
      <c r="AS45" s="887"/>
      <c r="AT45" s="887"/>
      <c r="AU45" s="887"/>
      <c r="AV45" s="887"/>
      <c r="AW45" s="887"/>
      <c r="AX45" s="887"/>
      <c r="AY45" s="887"/>
      <c r="AZ45" s="888"/>
      <c r="BA45" s="888"/>
      <c r="BB45" s="888"/>
      <c r="BC45" s="888"/>
      <c r="BD45" s="888"/>
      <c r="BE45" s="884"/>
      <c r="BF45" s="884"/>
      <c r="BG45" s="884"/>
      <c r="BH45" s="884"/>
      <c r="BI45" s="885"/>
      <c r="BJ45" s="205"/>
      <c r="BK45" s="205"/>
      <c r="BL45" s="205"/>
      <c r="BM45" s="205"/>
      <c r="BN45" s="205"/>
      <c r="BO45" s="218"/>
      <c r="BP45" s="218"/>
      <c r="BQ45" s="215">
        <v>39</v>
      </c>
      <c r="BR45" s="216"/>
      <c r="BS45" s="824"/>
      <c r="BT45" s="825"/>
      <c r="BU45" s="825"/>
      <c r="BV45" s="825"/>
      <c r="BW45" s="825"/>
      <c r="BX45" s="825"/>
      <c r="BY45" s="825"/>
      <c r="BZ45" s="825"/>
      <c r="CA45" s="825"/>
      <c r="CB45" s="825"/>
      <c r="CC45" s="825"/>
      <c r="CD45" s="825"/>
      <c r="CE45" s="825"/>
      <c r="CF45" s="825"/>
      <c r="CG45" s="826"/>
      <c r="CH45" s="837"/>
      <c r="CI45" s="838"/>
      <c r="CJ45" s="838"/>
      <c r="CK45" s="838"/>
      <c r="CL45" s="839"/>
      <c r="CM45" s="837"/>
      <c r="CN45" s="838"/>
      <c r="CO45" s="838"/>
      <c r="CP45" s="838"/>
      <c r="CQ45" s="839"/>
      <c r="CR45" s="837"/>
      <c r="CS45" s="838"/>
      <c r="CT45" s="838"/>
      <c r="CU45" s="838"/>
      <c r="CV45" s="839"/>
      <c r="CW45" s="837"/>
      <c r="CX45" s="838"/>
      <c r="CY45" s="838"/>
      <c r="CZ45" s="838"/>
      <c r="DA45" s="839"/>
      <c r="DB45" s="837"/>
      <c r="DC45" s="838"/>
      <c r="DD45" s="838"/>
      <c r="DE45" s="838"/>
      <c r="DF45" s="839"/>
      <c r="DG45" s="837"/>
      <c r="DH45" s="838"/>
      <c r="DI45" s="838"/>
      <c r="DJ45" s="838"/>
      <c r="DK45" s="839"/>
      <c r="DL45" s="837"/>
      <c r="DM45" s="838"/>
      <c r="DN45" s="838"/>
      <c r="DO45" s="838"/>
      <c r="DP45" s="839"/>
      <c r="DQ45" s="837"/>
      <c r="DR45" s="838"/>
      <c r="DS45" s="838"/>
      <c r="DT45" s="838"/>
      <c r="DU45" s="839"/>
      <c r="DV45" s="840"/>
      <c r="DW45" s="841"/>
      <c r="DX45" s="841"/>
      <c r="DY45" s="841"/>
      <c r="DZ45" s="842"/>
      <c r="EA45" s="199"/>
    </row>
    <row r="46" spans="1:131" s="200" customFormat="1" ht="26.25" customHeight="1">
      <c r="A46" s="214">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86"/>
      <c r="AL46" s="887"/>
      <c r="AM46" s="887"/>
      <c r="AN46" s="887"/>
      <c r="AO46" s="887"/>
      <c r="AP46" s="887"/>
      <c r="AQ46" s="887"/>
      <c r="AR46" s="887"/>
      <c r="AS46" s="887"/>
      <c r="AT46" s="887"/>
      <c r="AU46" s="887"/>
      <c r="AV46" s="887"/>
      <c r="AW46" s="887"/>
      <c r="AX46" s="887"/>
      <c r="AY46" s="887"/>
      <c r="AZ46" s="888"/>
      <c r="BA46" s="888"/>
      <c r="BB46" s="888"/>
      <c r="BC46" s="888"/>
      <c r="BD46" s="888"/>
      <c r="BE46" s="884"/>
      <c r="BF46" s="884"/>
      <c r="BG46" s="884"/>
      <c r="BH46" s="884"/>
      <c r="BI46" s="885"/>
      <c r="BJ46" s="205"/>
      <c r="BK46" s="205"/>
      <c r="BL46" s="205"/>
      <c r="BM46" s="205"/>
      <c r="BN46" s="205"/>
      <c r="BO46" s="218"/>
      <c r="BP46" s="218"/>
      <c r="BQ46" s="215">
        <v>40</v>
      </c>
      <c r="BR46" s="216"/>
      <c r="BS46" s="824"/>
      <c r="BT46" s="825"/>
      <c r="BU46" s="825"/>
      <c r="BV46" s="825"/>
      <c r="BW46" s="825"/>
      <c r="BX46" s="825"/>
      <c r="BY46" s="825"/>
      <c r="BZ46" s="825"/>
      <c r="CA46" s="825"/>
      <c r="CB46" s="825"/>
      <c r="CC46" s="825"/>
      <c r="CD46" s="825"/>
      <c r="CE46" s="825"/>
      <c r="CF46" s="825"/>
      <c r="CG46" s="826"/>
      <c r="CH46" s="837"/>
      <c r="CI46" s="838"/>
      <c r="CJ46" s="838"/>
      <c r="CK46" s="838"/>
      <c r="CL46" s="839"/>
      <c r="CM46" s="837"/>
      <c r="CN46" s="838"/>
      <c r="CO46" s="838"/>
      <c r="CP46" s="838"/>
      <c r="CQ46" s="839"/>
      <c r="CR46" s="837"/>
      <c r="CS46" s="838"/>
      <c r="CT46" s="838"/>
      <c r="CU46" s="838"/>
      <c r="CV46" s="839"/>
      <c r="CW46" s="837"/>
      <c r="CX46" s="838"/>
      <c r="CY46" s="838"/>
      <c r="CZ46" s="838"/>
      <c r="DA46" s="839"/>
      <c r="DB46" s="837"/>
      <c r="DC46" s="838"/>
      <c r="DD46" s="838"/>
      <c r="DE46" s="838"/>
      <c r="DF46" s="839"/>
      <c r="DG46" s="837"/>
      <c r="DH46" s="838"/>
      <c r="DI46" s="838"/>
      <c r="DJ46" s="838"/>
      <c r="DK46" s="839"/>
      <c r="DL46" s="837"/>
      <c r="DM46" s="838"/>
      <c r="DN46" s="838"/>
      <c r="DO46" s="838"/>
      <c r="DP46" s="839"/>
      <c r="DQ46" s="837"/>
      <c r="DR46" s="838"/>
      <c r="DS46" s="838"/>
      <c r="DT46" s="838"/>
      <c r="DU46" s="839"/>
      <c r="DV46" s="840"/>
      <c r="DW46" s="841"/>
      <c r="DX46" s="841"/>
      <c r="DY46" s="841"/>
      <c r="DZ46" s="842"/>
      <c r="EA46" s="199"/>
    </row>
    <row r="47" spans="1:131" s="200" customFormat="1" ht="26.25" customHeight="1">
      <c r="A47" s="214">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86"/>
      <c r="AL47" s="887"/>
      <c r="AM47" s="887"/>
      <c r="AN47" s="887"/>
      <c r="AO47" s="887"/>
      <c r="AP47" s="887"/>
      <c r="AQ47" s="887"/>
      <c r="AR47" s="887"/>
      <c r="AS47" s="887"/>
      <c r="AT47" s="887"/>
      <c r="AU47" s="887"/>
      <c r="AV47" s="887"/>
      <c r="AW47" s="887"/>
      <c r="AX47" s="887"/>
      <c r="AY47" s="887"/>
      <c r="AZ47" s="888"/>
      <c r="BA47" s="888"/>
      <c r="BB47" s="888"/>
      <c r="BC47" s="888"/>
      <c r="BD47" s="888"/>
      <c r="BE47" s="884"/>
      <c r="BF47" s="884"/>
      <c r="BG47" s="884"/>
      <c r="BH47" s="884"/>
      <c r="BI47" s="885"/>
      <c r="BJ47" s="205"/>
      <c r="BK47" s="205"/>
      <c r="BL47" s="205"/>
      <c r="BM47" s="205"/>
      <c r="BN47" s="205"/>
      <c r="BO47" s="218"/>
      <c r="BP47" s="218"/>
      <c r="BQ47" s="215">
        <v>41</v>
      </c>
      <c r="BR47" s="216"/>
      <c r="BS47" s="824"/>
      <c r="BT47" s="825"/>
      <c r="BU47" s="825"/>
      <c r="BV47" s="825"/>
      <c r="BW47" s="825"/>
      <c r="BX47" s="825"/>
      <c r="BY47" s="825"/>
      <c r="BZ47" s="825"/>
      <c r="CA47" s="825"/>
      <c r="CB47" s="825"/>
      <c r="CC47" s="825"/>
      <c r="CD47" s="825"/>
      <c r="CE47" s="825"/>
      <c r="CF47" s="825"/>
      <c r="CG47" s="826"/>
      <c r="CH47" s="837"/>
      <c r="CI47" s="838"/>
      <c r="CJ47" s="838"/>
      <c r="CK47" s="838"/>
      <c r="CL47" s="839"/>
      <c r="CM47" s="837"/>
      <c r="CN47" s="838"/>
      <c r="CO47" s="838"/>
      <c r="CP47" s="838"/>
      <c r="CQ47" s="839"/>
      <c r="CR47" s="837"/>
      <c r="CS47" s="838"/>
      <c r="CT47" s="838"/>
      <c r="CU47" s="838"/>
      <c r="CV47" s="839"/>
      <c r="CW47" s="837"/>
      <c r="CX47" s="838"/>
      <c r="CY47" s="838"/>
      <c r="CZ47" s="838"/>
      <c r="DA47" s="839"/>
      <c r="DB47" s="837"/>
      <c r="DC47" s="838"/>
      <c r="DD47" s="838"/>
      <c r="DE47" s="838"/>
      <c r="DF47" s="839"/>
      <c r="DG47" s="837"/>
      <c r="DH47" s="838"/>
      <c r="DI47" s="838"/>
      <c r="DJ47" s="838"/>
      <c r="DK47" s="839"/>
      <c r="DL47" s="837"/>
      <c r="DM47" s="838"/>
      <c r="DN47" s="838"/>
      <c r="DO47" s="838"/>
      <c r="DP47" s="839"/>
      <c r="DQ47" s="837"/>
      <c r="DR47" s="838"/>
      <c r="DS47" s="838"/>
      <c r="DT47" s="838"/>
      <c r="DU47" s="839"/>
      <c r="DV47" s="840"/>
      <c r="DW47" s="841"/>
      <c r="DX47" s="841"/>
      <c r="DY47" s="841"/>
      <c r="DZ47" s="842"/>
      <c r="EA47" s="199"/>
    </row>
    <row r="48" spans="1:131" s="200" customFormat="1" ht="26.25" customHeight="1">
      <c r="A48" s="214">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86"/>
      <c r="AL48" s="887"/>
      <c r="AM48" s="887"/>
      <c r="AN48" s="887"/>
      <c r="AO48" s="887"/>
      <c r="AP48" s="887"/>
      <c r="AQ48" s="887"/>
      <c r="AR48" s="887"/>
      <c r="AS48" s="887"/>
      <c r="AT48" s="887"/>
      <c r="AU48" s="887"/>
      <c r="AV48" s="887"/>
      <c r="AW48" s="887"/>
      <c r="AX48" s="887"/>
      <c r="AY48" s="887"/>
      <c r="AZ48" s="888"/>
      <c r="BA48" s="888"/>
      <c r="BB48" s="888"/>
      <c r="BC48" s="888"/>
      <c r="BD48" s="888"/>
      <c r="BE48" s="884"/>
      <c r="BF48" s="884"/>
      <c r="BG48" s="884"/>
      <c r="BH48" s="884"/>
      <c r="BI48" s="885"/>
      <c r="BJ48" s="205"/>
      <c r="BK48" s="205"/>
      <c r="BL48" s="205"/>
      <c r="BM48" s="205"/>
      <c r="BN48" s="205"/>
      <c r="BO48" s="218"/>
      <c r="BP48" s="218"/>
      <c r="BQ48" s="215">
        <v>42</v>
      </c>
      <c r="BR48" s="216"/>
      <c r="BS48" s="824"/>
      <c r="BT48" s="825"/>
      <c r="BU48" s="825"/>
      <c r="BV48" s="825"/>
      <c r="BW48" s="825"/>
      <c r="BX48" s="825"/>
      <c r="BY48" s="825"/>
      <c r="BZ48" s="825"/>
      <c r="CA48" s="825"/>
      <c r="CB48" s="825"/>
      <c r="CC48" s="825"/>
      <c r="CD48" s="825"/>
      <c r="CE48" s="825"/>
      <c r="CF48" s="825"/>
      <c r="CG48" s="826"/>
      <c r="CH48" s="837"/>
      <c r="CI48" s="838"/>
      <c r="CJ48" s="838"/>
      <c r="CK48" s="838"/>
      <c r="CL48" s="839"/>
      <c r="CM48" s="837"/>
      <c r="CN48" s="838"/>
      <c r="CO48" s="838"/>
      <c r="CP48" s="838"/>
      <c r="CQ48" s="839"/>
      <c r="CR48" s="837"/>
      <c r="CS48" s="838"/>
      <c r="CT48" s="838"/>
      <c r="CU48" s="838"/>
      <c r="CV48" s="839"/>
      <c r="CW48" s="837"/>
      <c r="CX48" s="838"/>
      <c r="CY48" s="838"/>
      <c r="CZ48" s="838"/>
      <c r="DA48" s="839"/>
      <c r="DB48" s="837"/>
      <c r="DC48" s="838"/>
      <c r="DD48" s="838"/>
      <c r="DE48" s="838"/>
      <c r="DF48" s="839"/>
      <c r="DG48" s="837"/>
      <c r="DH48" s="838"/>
      <c r="DI48" s="838"/>
      <c r="DJ48" s="838"/>
      <c r="DK48" s="839"/>
      <c r="DL48" s="837"/>
      <c r="DM48" s="838"/>
      <c r="DN48" s="838"/>
      <c r="DO48" s="838"/>
      <c r="DP48" s="839"/>
      <c r="DQ48" s="837"/>
      <c r="DR48" s="838"/>
      <c r="DS48" s="838"/>
      <c r="DT48" s="838"/>
      <c r="DU48" s="839"/>
      <c r="DV48" s="840"/>
      <c r="DW48" s="841"/>
      <c r="DX48" s="841"/>
      <c r="DY48" s="841"/>
      <c r="DZ48" s="842"/>
      <c r="EA48" s="199"/>
    </row>
    <row r="49" spans="1:131" s="200" customFormat="1" ht="26.25" customHeight="1">
      <c r="A49" s="214">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86"/>
      <c r="AL49" s="887"/>
      <c r="AM49" s="887"/>
      <c r="AN49" s="887"/>
      <c r="AO49" s="887"/>
      <c r="AP49" s="887"/>
      <c r="AQ49" s="887"/>
      <c r="AR49" s="887"/>
      <c r="AS49" s="887"/>
      <c r="AT49" s="887"/>
      <c r="AU49" s="887"/>
      <c r="AV49" s="887"/>
      <c r="AW49" s="887"/>
      <c r="AX49" s="887"/>
      <c r="AY49" s="887"/>
      <c r="AZ49" s="888"/>
      <c r="BA49" s="888"/>
      <c r="BB49" s="888"/>
      <c r="BC49" s="888"/>
      <c r="BD49" s="888"/>
      <c r="BE49" s="884"/>
      <c r="BF49" s="884"/>
      <c r="BG49" s="884"/>
      <c r="BH49" s="884"/>
      <c r="BI49" s="885"/>
      <c r="BJ49" s="205"/>
      <c r="BK49" s="205"/>
      <c r="BL49" s="205"/>
      <c r="BM49" s="205"/>
      <c r="BN49" s="205"/>
      <c r="BO49" s="218"/>
      <c r="BP49" s="218"/>
      <c r="BQ49" s="215">
        <v>43</v>
      </c>
      <c r="BR49" s="216"/>
      <c r="BS49" s="824"/>
      <c r="BT49" s="825"/>
      <c r="BU49" s="825"/>
      <c r="BV49" s="825"/>
      <c r="BW49" s="825"/>
      <c r="BX49" s="825"/>
      <c r="BY49" s="825"/>
      <c r="BZ49" s="825"/>
      <c r="CA49" s="825"/>
      <c r="CB49" s="825"/>
      <c r="CC49" s="825"/>
      <c r="CD49" s="825"/>
      <c r="CE49" s="825"/>
      <c r="CF49" s="825"/>
      <c r="CG49" s="826"/>
      <c r="CH49" s="837"/>
      <c r="CI49" s="838"/>
      <c r="CJ49" s="838"/>
      <c r="CK49" s="838"/>
      <c r="CL49" s="839"/>
      <c r="CM49" s="837"/>
      <c r="CN49" s="838"/>
      <c r="CO49" s="838"/>
      <c r="CP49" s="838"/>
      <c r="CQ49" s="839"/>
      <c r="CR49" s="837"/>
      <c r="CS49" s="838"/>
      <c r="CT49" s="838"/>
      <c r="CU49" s="838"/>
      <c r="CV49" s="839"/>
      <c r="CW49" s="837"/>
      <c r="CX49" s="838"/>
      <c r="CY49" s="838"/>
      <c r="CZ49" s="838"/>
      <c r="DA49" s="839"/>
      <c r="DB49" s="837"/>
      <c r="DC49" s="838"/>
      <c r="DD49" s="838"/>
      <c r="DE49" s="838"/>
      <c r="DF49" s="839"/>
      <c r="DG49" s="837"/>
      <c r="DH49" s="838"/>
      <c r="DI49" s="838"/>
      <c r="DJ49" s="838"/>
      <c r="DK49" s="839"/>
      <c r="DL49" s="837"/>
      <c r="DM49" s="838"/>
      <c r="DN49" s="838"/>
      <c r="DO49" s="838"/>
      <c r="DP49" s="839"/>
      <c r="DQ49" s="837"/>
      <c r="DR49" s="838"/>
      <c r="DS49" s="838"/>
      <c r="DT49" s="838"/>
      <c r="DU49" s="839"/>
      <c r="DV49" s="840"/>
      <c r="DW49" s="841"/>
      <c r="DX49" s="841"/>
      <c r="DY49" s="841"/>
      <c r="DZ49" s="842"/>
      <c r="EA49" s="199"/>
    </row>
    <row r="50" spans="1:131" s="200" customFormat="1" ht="26.25" customHeight="1">
      <c r="A50" s="214">
        <v>23</v>
      </c>
      <c r="B50" s="811"/>
      <c r="C50" s="812"/>
      <c r="D50" s="812"/>
      <c r="E50" s="812"/>
      <c r="F50" s="812"/>
      <c r="G50" s="812"/>
      <c r="H50" s="812"/>
      <c r="I50" s="812"/>
      <c r="J50" s="812"/>
      <c r="K50" s="812"/>
      <c r="L50" s="812"/>
      <c r="M50" s="812"/>
      <c r="N50" s="812"/>
      <c r="O50" s="812"/>
      <c r="P50" s="813"/>
      <c r="Q50" s="889"/>
      <c r="R50" s="890"/>
      <c r="S50" s="890"/>
      <c r="T50" s="890"/>
      <c r="U50" s="890"/>
      <c r="V50" s="890"/>
      <c r="W50" s="890"/>
      <c r="X50" s="890"/>
      <c r="Y50" s="890"/>
      <c r="Z50" s="890"/>
      <c r="AA50" s="890"/>
      <c r="AB50" s="890"/>
      <c r="AC50" s="890"/>
      <c r="AD50" s="890"/>
      <c r="AE50" s="891"/>
      <c r="AF50" s="817"/>
      <c r="AG50" s="818"/>
      <c r="AH50" s="818"/>
      <c r="AI50" s="818"/>
      <c r="AJ50" s="819"/>
      <c r="AK50" s="892"/>
      <c r="AL50" s="890"/>
      <c r="AM50" s="890"/>
      <c r="AN50" s="890"/>
      <c r="AO50" s="890"/>
      <c r="AP50" s="890"/>
      <c r="AQ50" s="890"/>
      <c r="AR50" s="890"/>
      <c r="AS50" s="890"/>
      <c r="AT50" s="890"/>
      <c r="AU50" s="890"/>
      <c r="AV50" s="890"/>
      <c r="AW50" s="890"/>
      <c r="AX50" s="890"/>
      <c r="AY50" s="890"/>
      <c r="AZ50" s="893"/>
      <c r="BA50" s="893"/>
      <c r="BB50" s="893"/>
      <c r="BC50" s="893"/>
      <c r="BD50" s="893"/>
      <c r="BE50" s="884"/>
      <c r="BF50" s="884"/>
      <c r="BG50" s="884"/>
      <c r="BH50" s="884"/>
      <c r="BI50" s="885"/>
      <c r="BJ50" s="205"/>
      <c r="BK50" s="205"/>
      <c r="BL50" s="205"/>
      <c r="BM50" s="205"/>
      <c r="BN50" s="205"/>
      <c r="BO50" s="218"/>
      <c r="BP50" s="218"/>
      <c r="BQ50" s="215">
        <v>44</v>
      </c>
      <c r="BR50" s="216"/>
      <c r="BS50" s="824"/>
      <c r="BT50" s="825"/>
      <c r="BU50" s="825"/>
      <c r="BV50" s="825"/>
      <c r="BW50" s="825"/>
      <c r="BX50" s="825"/>
      <c r="BY50" s="825"/>
      <c r="BZ50" s="825"/>
      <c r="CA50" s="825"/>
      <c r="CB50" s="825"/>
      <c r="CC50" s="825"/>
      <c r="CD50" s="825"/>
      <c r="CE50" s="825"/>
      <c r="CF50" s="825"/>
      <c r="CG50" s="826"/>
      <c r="CH50" s="837"/>
      <c r="CI50" s="838"/>
      <c r="CJ50" s="838"/>
      <c r="CK50" s="838"/>
      <c r="CL50" s="839"/>
      <c r="CM50" s="837"/>
      <c r="CN50" s="838"/>
      <c r="CO50" s="838"/>
      <c r="CP50" s="838"/>
      <c r="CQ50" s="839"/>
      <c r="CR50" s="837"/>
      <c r="CS50" s="838"/>
      <c r="CT50" s="838"/>
      <c r="CU50" s="838"/>
      <c r="CV50" s="839"/>
      <c r="CW50" s="837"/>
      <c r="CX50" s="838"/>
      <c r="CY50" s="838"/>
      <c r="CZ50" s="838"/>
      <c r="DA50" s="839"/>
      <c r="DB50" s="837"/>
      <c r="DC50" s="838"/>
      <c r="DD50" s="838"/>
      <c r="DE50" s="838"/>
      <c r="DF50" s="839"/>
      <c r="DG50" s="837"/>
      <c r="DH50" s="838"/>
      <c r="DI50" s="838"/>
      <c r="DJ50" s="838"/>
      <c r="DK50" s="839"/>
      <c r="DL50" s="837"/>
      <c r="DM50" s="838"/>
      <c r="DN50" s="838"/>
      <c r="DO50" s="838"/>
      <c r="DP50" s="839"/>
      <c r="DQ50" s="837"/>
      <c r="DR50" s="838"/>
      <c r="DS50" s="838"/>
      <c r="DT50" s="838"/>
      <c r="DU50" s="839"/>
      <c r="DV50" s="840"/>
      <c r="DW50" s="841"/>
      <c r="DX50" s="841"/>
      <c r="DY50" s="841"/>
      <c r="DZ50" s="842"/>
      <c r="EA50" s="199"/>
    </row>
    <row r="51" spans="1:131" s="200" customFormat="1" ht="26.25" customHeight="1">
      <c r="A51" s="214">
        <v>24</v>
      </c>
      <c r="B51" s="811"/>
      <c r="C51" s="812"/>
      <c r="D51" s="812"/>
      <c r="E51" s="812"/>
      <c r="F51" s="812"/>
      <c r="G51" s="812"/>
      <c r="H51" s="812"/>
      <c r="I51" s="812"/>
      <c r="J51" s="812"/>
      <c r="K51" s="812"/>
      <c r="L51" s="812"/>
      <c r="M51" s="812"/>
      <c r="N51" s="812"/>
      <c r="O51" s="812"/>
      <c r="P51" s="813"/>
      <c r="Q51" s="889"/>
      <c r="R51" s="890"/>
      <c r="S51" s="890"/>
      <c r="T51" s="890"/>
      <c r="U51" s="890"/>
      <c r="V51" s="890"/>
      <c r="W51" s="890"/>
      <c r="X51" s="890"/>
      <c r="Y51" s="890"/>
      <c r="Z51" s="890"/>
      <c r="AA51" s="890"/>
      <c r="AB51" s="890"/>
      <c r="AC51" s="890"/>
      <c r="AD51" s="890"/>
      <c r="AE51" s="891"/>
      <c r="AF51" s="817"/>
      <c r="AG51" s="818"/>
      <c r="AH51" s="818"/>
      <c r="AI51" s="818"/>
      <c r="AJ51" s="819"/>
      <c r="AK51" s="892"/>
      <c r="AL51" s="890"/>
      <c r="AM51" s="890"/>
      <c r="AN51" s="890"/>
      <c r="AO51" s="890"/>
      <c r="AP51" s="890"/>
      <c r="AQ51" s="890"/>
      <c r="AR51" s="890"/>
      <c r="AS51" s="890"/>
      <c r="AT51" s="890"/>
      <c r="AU51" s="890"/>
      <c r="AV51" s="890"/>
      <c r="AW51" s="890"/>
      <c r="AX51" s="890"/>
      <c r="AY51" s="890"/>
      <c r="AZ51" s="893"/>
      <c r="BA51" s="893"/>
      <c r="BB51" s="893"/>
      <c r="BC51" s="893"/>
      <c r="BD51" s="893"/>
      <c r="BE51" s="884"/>
      <c r="BF51" s="884"/>
      <c r="BG51" s="884"/>
      <c r="BH51" s="884"/>
      <c r="BI51" s="885"/>
      <c r="BJ51" s="205"/>
      <c r="BK51" s="205"/>
      <c r="BL51" s="205"/>
      <c r="BM51" s="205"/>
      <c r="BN51" s="205"/>
      <c r="BO51" s="218"/>
      <c r="BP51" s="218"/>
      <c r="BQ51" s="215">
        <v>45</v>
      </c>
      <c r="BR51" s="216"/>
      <c r="BS51" s="824"/>
      <c r="BT51" s="825"/>
      <c r="BU51" s="825"/>
      <c r="BV51" s="825"/>
      <c r="BW51" s="825"/>
      <c r="BX51" s="825"/>
      <c r="BY51" s="825"/>
      <c r="BZ51" s="825"/>
      <c r="CA51" s="825"/>
      <c r="CB51" s="825"/>
      <c r="CC51" s="825"/>
      <c r="CD51" s="825"/>
      <c r="CE51" s="825"/>
      <c r="CF51" s="825"/>
      <c r="CG51" s="826"/>
      <c r="CH51" s="837"/>
      <c r="CI51" s="838"/>
      <c r="CJ51" s="838"/>
      <c r="CK51" s="838"/>
      <c r="CL51" s="839"/>
      <c r="CM51" s="837"/>
      <c r="CN51" s="838"/>
      <c r="CO51" s="838"/>
      <c r="CP51" s="838"/>
      <c r="CQ51" s="839"/>
      <c r="CR51" s="837"/>
      <c r="CS51" s="838"/>
      <c r="CT51" s="838"/>
      <c r="CU51" s="838"/>
      <c r="CV51" s="839"/>
      <c r="CW51" s="837"/>
      <c r="CX51" s="838"/>
      <c r="CY51" s="838"/>
      <c r="CZ51" s="838"/>
      <c r="DA51" s="839"/>
      <c r="DB51" s="837"/>
      <c r="DC51" s="838"/>
      <c r="DD51" s="838"/>
      <c r="DE51" s="838"/>
      <c r="DF51" s="839"/>
      <c r="DG51" s="837"/>
      <c r="DH51" s="838"/>
      <c r="DI51" s="838"/>
      <c r="DJ51" s="838"/>
      <c r="DK51" s="839"/>
      <c r="DL51" s="837"/>
      <c r="DM51" s="838"/>
      <c r="DN51" s="838"/>
      <c r="DO51" s="838"/>
      <c r="DP51" s="839"/>
      <c r="DQ51" s="837"/>
      <c r="DR51" s="838"/>
      <c r="DS51" s="838"/>
      <c r="DT51" s="838"/>
      <c r="DU51" s="839"/>
      <c r="DV51" s="840"/>
      <c r="DW51" s="841"/>
      <c r="DX51" s="841"/>
      <c r="DY51" s="841"/>
      <c r="DZ51" s="842"/>
      <c r="EA51" s="199"/>
    </row>
    <row r="52" spans="1:131" s="200" customFormat="1" ht="26.25" customHeight="1">
      <c r="A52" s="214">
        <v>25</v>
      </c>
      <c r="B52" s="811"/>
      <c r="C52" s="812"/>
      <c r="D52" s="812"/>
      <c r="E52" s="812"/>
      <c r="F52" s="812"/>
      <c r="G52" s="812"/>
      <c r="H52" s="812"/>
      <c r="I52" s="812"/>
      <c r="J52" s="812"/>
      <c r="K52" s="812"/>
      <c r="L52" s="812"/>
      <c r="M52" s="812"/>
      <c r="N52" s="812"/>
      <c r="O52" s="812"/>
      <c r="P52" s="813"/>
      <c r="Q52" s="889"/>
      <c r="R52" s="890"/>
      <c r="S52" s="890"/>
      <c r="T52" s="890"/>
      <c r="U52" s="890"/>
      <c r="V52" s="890"/>
      <c r="W52" s="890"/>
      <c r="X52" s="890"/>
      <c r="Y52" s="890"/>
      <c r="Z52" s="890"/>
      <c r="AA52" s="890"/>
      <c r="AB52" s="890"/>
      <c r="AC52" s="890"/>
      <c r="AD52" s="890"/>
      <c r="AE52" s="891"/>
      <c r="AF52" s="817"/>
      <c r="AG52" s="818"/>
      <c r="AH52" s="818"/>
      <c r="AI52" s="818"/>
      <c r="AJ52" s="819"/>
      <c r="AK52" s="892"/>
      <c r="AL52" s="890"/>
      <c r="AM52" s="890"/>
      <c r="AN52" s="890"/>
      <c r="AO52" s="890"/>
      <c r="AP52" s="890"/>
      <c r="AQ52" s="890"/>
      <c r="AR52" s="890"/>
      <c r="AS52" s="890"/>
      <c r="AT52" s="890"/>
      <c r="AU52" s="890"/>
      <c r="AV52" s="890"/>
      <c r="AW52" s="890"/>
      <c r="AX52" s="890"/>
      <c r="AY52" s="890"/>
      <c r="AZ52" s="893"/>
      <c r="BA52" s="893"/>
      <c r="BB52" s="893"/>
      <c r="BC52" s="893"/>
      <c r="BD52" s="893"/>
      <c r="BE52" s="884"/>
      <c r="BF52" s="884"/>
      <c r="BG52" s="884"/>
      <c r="BH52" s="884"/>
      <c r="BI52" s="885"/>
      <c r="BJ52" s="205"/>
      <c r="BK52" s="205"/>
      <c r="BL52" s="205"/>
      <c r="BM52" s="205"/>
      <c r="BN52" s="205"/>
      <c r="BO52" s="218"/>
      <c r="BP52" s="218"/>
      <c r="BQ52" s="215">
        <v>46</v>
      </c>
      <c r="BR52" s="216"/>
      <c r="BS52" s="824"/>
      <c r="BT52" s="825"/>
      <c r="BU52" s="825"/>
      <c r="BV52" s="825"/>
      <c r="BW52" s="825"/>
      <c r="BX52" s="825"/>
      <c r="BY52" s="825"/>
      <c r="BZ52" s="825"/>
      <c r="CA52" s="825"/>
      <c r="CB52" s="825"/>
      <c r="CC52" s="825"/>
      <c r="CD52" s="825"/>
      <c r="CE52" s="825"/>
      <c r="CF52" s="825"/>
      <c r="CG52" s="826"/>
      <c r="CH52" s="837"/>
      <c r="CI52" s="838"/>
      <c r="CJ52" s="838"/>
      <c r="CK52" s="838"/>
      <c r="CL52" s="839"/>
      <c r="CM52" s="837"/>
      <c r="CN52" s="838"/>
      <c r="CO52" s="838"/>
      <c r="CP52" s="838"/>
      <c r="CQ52" s="839"/>
      <c r="CR52" s="837"/>
      <c r="CS52" s="838"/>
      <c r="CT52" s="838"/>
      <c r="CU52" s="838"/>
      <c r="CV52" s="839"/>
      <c r="CW52" s="837"/>
      <c r="CX52" s="838"/>
      <c r="CY52" s="838"/>
      <c r="CZ52" s="838"/>
      <c r="DA52" s="839"/>
      <c r="DB52" s="837"/>
      <c r="DC52" s="838"/>
      <c r="DD52" s="838"/>
      <c r="DE52" s="838"/>
      <c r="DF52" s="839"/>
      <c r="DG52" s="837"/>
      <c r="DH52" s="838"/>
      <c r="DI52" s="838"/>
      <c r="DJ52" s="838"/>
      <c r="DK52" s="839"/>
      <c r="DL52" s="837"/>
      <c r="DM52" s="838"/>
      <c r="DN52" s="838"/>
      <c r="DO52" s="838"/>
      <c r="DP52" s="839"/>
      <c r="DQ52" s="837"/>
      <c r="DR52" s="838"/>
      <c r="DS52" s="838"/>
      <c r="DT52" s="838"/>
      <c r="DU52" s="839"/>
      <c r="DV52" s="840"/>
      <c r="DW52" s="841"/>
      <c r="DX52" s="841"/>
      <c r="DY52" s="841"/>
      <c r="DZ52" s="842"/>
      <c r="EA52" s="199"/>
    </row>
    <row r="53" spans="1:131" s="200" customFormat="1" ht="26.25" customHeight="1">
      <c r="A53" s="214">
        <v>26</v>
      </c>
      <c r="B53" s="811"/>
      <c r="C53" s="812"/>
      <c r="D53" s="812"/>
      <c r="E53" s="812"/>
      <c r="F53" s="812"/>
      <c r="G53" s="812"/>
      <c r="H53" s="812"/>
      <c r="I53" s="812"/>
      <c r="J53" s="812"/>
      <c r="K53" s="812"/>
      <c r="L53" s="812"/>
      <c r="M53" s="812"/>
      <c r="N53" s="812"/>
      <c r="O53" s="812"/>
      <c r="P53" s="813"/>
      <c r="Q53" s="889"/>
      <c r="R53" s="890"/>
      <c r="S53" s="890"/>
      <c r="T53" s="890"/>
      <c r="U53" s="890"/>
      <c r="V53" s="890"/>
      <c r="W53" s="890"/>
      <c r="X53" s="890"/>
      <c r="Y53" s="890"/>
      <c r="Z53" s="890"/>
      <c r="AA53" s="890"/>
      <c r="AB53" s="890"/>
      <c r="AC53" s="890"/>
      <c r="AD53" s="890"/>
      <c r="AE53" s="891"/>
      <c r="AF53" s="817"/>
      <c r="AG53" s="818"/>
      <c r="AH53" s="818"/>
      <c r="AI53" s="818"/>
      <c r="AJ53" s="819"/>
      <c r="AK53" s="892"/>
      <c r="AL53" s="890"/>
      <c r="AM53" s="890"/>
      <c r="AN53" s="890"/>
      <c r="AO53" s="890"/>
      <c r="AP53" s="890"/>
      <c r="AQ53" s="890"/>
      <c r="AR53" s="890"/>
      <c r="AS53" s="890"/>
      <c r="AT53" s="890"/>
      <c r="AU53" s="890"/>
      <c r="AV53" s="890"/>
      <c r="AW53" s="890"/>
      <c r="AX53" s="890"/>
      <c r="AY53" s="890"/>
      <c r="AZ53" s="893"/>
      <c r="BA53" s="893"/>
      <c r="BB53" s="893"/>
      <c r="BC53" s="893"/>
      <c r="BD53" s="893"/>
      <c r="BE53" s="884"/>
      <c r="BF53" s="884"/>
      <c r="BG53" s="884"/>
      <c r="BH53" s="884"/>
      <c r="BI53" s="885"/>
      <c r="BJ53" s="205"/>
      <c r="BK53" s="205"/>
      <c r="BL53" s="205"/>
      <c r="BM53" s="205"/>
      <c r="BN53" s="205"/>
      <c r="BO53" s="218"/>
      <c r="BP53" s="218"/>
      <c r="BQ53" s="215">
        <v>47</v>
      </c>
      <c r="BR53" s="216"/>
      <c r="BS53" s="824"/>
      <c r="BT53" s="825"/>
      <c r="BU53" s="825"/>
      <c r="BV53" s="825"/>
      <c r="BW53" s="825"/>
      <c r="BX53" s="825"/>
      <c r="BY53" s="825"/>
      <c r="BZ53" s="825"/>
      <c r="CA53" s="825"/>
      <c r="CB53" s="825"/>
      <c r="CC53" s="825"/>
      <c r="CD53" s="825"/>
      <c r="CE53" s="825"/>
      <c r="CF53" s="825"/>
      <c r="CG53" s="826"/>
      <c r="CH53" s="837"/>
      <c r="CI53" s="838"/>
      <c r="CJ53" s="838"/>
      <c r="CK53" s="838"/>
      <c r="CL53" s="839"/>
      <c r="CM53" s="837"/>
      <c r="CN53" s="838"/>
      <c r="CO53" s="838"/>
      <c r="CP53" s="838"/>
      <c r="CQ53" s="839"/>
      <c r="CR53" s="837"/>
      <c r="CS53" s="838"/>
      <c r="CT53" s="838"/>
      <c r="CU53" s="838"/>
      <c r="CV53" s="839"/>
      <c r="CW53" s="837"/>
      <c r="CX53" s="838"/>
      <c r="CY53" s="838"/>
      <c r="CZ53" s="838"/>
      <c r="DA53" s="839"/>
      <c r="DB53" s="837"/>
      <c r="DC53" s="838"/>
      <c r="DD53" s="838"/>
      <c r="DE53" s="838"/>
      <c r="DF53" s="839"/>
      <c r="DG53" s="837"/>
      <c r="DH53" s="838"/>
      <c r="DI53" s="838"/>
      <c r="DJ53" s="838"/>
      <c r="DK53" s="839"/>
      <c r="DL53" s="837"/>
      <c r="DM53" s="838"/>
      <c r="DN53" s="838"/>
      <c r="DO53" s="838"/>
      <c r="DP53" s="839"/>
      <c r="DQ53" s="837"/>
      <c r="DR53" s="838"/>
      <c r="DS53" s="838"/>
      <c r="DT53" s="838"/>
      <c r="DU53" s="839"/>
      <c r="DV53" s="840"/>
      <c r="DW53" s="841"/>
      <c r="DX53" s="841"/>
      <c r="DY53" s="841"/>
      <c r="DZ53" s="842"/>
      <c r="EA53" s="199"/>
    </row>
    <row r="54" spans="1:131" s="200" customFormat="1" ht="26.25" customHeight="1">
      <c r="A54" s="214">
        <v>27</v>
      </c>
      <c r="B54" s="811"/>
      <c r="C54" s="812"/>
      <c r="D54" s="812"/>
      <c r="E54" s="812"/>
      <c r="F54" s="812"/>
      <c r="G54" s="812"/>
      <c r="H54" s="812"/>
      <c r="I54" s="812"/>
      <c r="J54" s="812"/>
      <c r="K54" s="812"/>
      <c r="L54" s="812"/>
      <c r="M54" s="812"/>
      <c r="N54" s="812"/>
      <c r="O54" s="812"/>
      <c r="P54" s="813"/>
      <c r="Q54" s="889"/>
      <c r="R54" s="890"/>
      <c r="S54" s="890"/>
      <c r="T54" s="890"/>
      <c r="U54" s="890"/>
      <c r="V54" s="890"/>
      <c r="W54" s="890"/>
      <c r="X54" s="890"/>
      <c r="Y54" s="890"/>
      <c r="Z54" s="890"/>
      <c r="AA54" s="890"/>
      <c r="AB54" s="890"/>
      <c r="AC54" s="890"/>
      <c r="AD54" s="890"/>
      <c r="AE54" s="891"/>
      <c r="AF54" s="817"/>
      <c r="AG54" s="818"/>
      <c r="AH54" s="818"/>
      <c r="AI54" s="818"/>
      <c r="AJ54" s="819"/>
      <c r="AK54" s="892"/>
      <c r="AL54" s="890"/>
      <c r="AM54" s="890"/>
      <c r="AN54" s="890"/>
      <c r="AO54" s="890"/>
      <c r="AP54" s="890"/>
      <c r="AQ54" s="890"/>
      <c r="AR54" s="890"/>
      <c r="AS54" s="890"/>
      <c r="AT54" s="890"/>
      <c r="AU54" s="890"/>
      <c r="AV54" s="890"/>
      <c r="AW54" s="890"/>
      <c r="AX54" s="890"/>
      <c r="AY54" s="890"/>
      <c r="AZ54" s="893"/>
      <c r="BA54" s="893"/>
      <c r="BB54" s="893"/>
      <c r="BC54" s="893"/>
      <c r="BD54" s="893"/>
      <c r="BE54" s="884"/>
      <c r="BF54" s="884"/>
      <c r="BG54" s="884"/>
      <c r="BH54" s="884"/>
      <c r="BI54" s="885"/>
      <c r="BJ54" s="205"/>
      <c r="BK54" s="205"/>
      <c r="BL54" s="205"/>
      <c r="BM54" s="205"/>
      <c r="BN54" s="205"/>
      <c r="BO54" s="218"/>
      <c r="BP54" s="218"/>
      <c r="BQ54" s="215">
        <v>48</v>
      </c>
      <c r="BR54" s="216"/>
      <c r="BS54" s="824"/>
      <c r="BT54" s="825"/>
      <c r="BU54" s="825"/>
      <c r="BV54" s="825"/>
      <c r="BW54" s="825"/>
      <c r="BX54" s="825"/>
      <c r="BY54" s="825"/>
      <c r="BZ54" s="825"/>
      <c r="CA54" s="825"/>
      <c r="CB54" s="825"/>
      <c r="CC54" s="825"/>
      <c r="CD54" s="825"/>
      <c r="CE54" s="825"/>
      <c r="CF54" s="825"/>
      <c r="CG54" s="826"/>
      <c r="CH54" s="837"/>
      <c r="CI54" s="838"/>
      <c r="CJ54" s="838"/>
      <c r="CK54" s="838"/>
      <c r="CL54" s="839"/>
      <c r="CM54" s="837"/>
      <c r="CN54" s="838"/>
      <c r="CO54" s="838"/>
      <c r="CP54" s="838"/>
      <c r="CQ54" s="839"/>
      <c r="CR54" s="837"/>
      <c r="CS54" s="838"/>
      <c r="CT54" s="838"/>
      <c r="CU54" s="838"/>
      <c r="CV54" s="839"/>
      <c r="CW54" s="837"/>
      <c r="CX54" s="838"/>
      <c r="CY54" s="838"/>
      <c r="CZ54" s="838"/>
      <c r="DA54" s="839"/>
      <c r="DB54" s="837"/>
      <c r="DC54" s="838"/>
      <c r="DD54" s="838"/>
      <c r="DE54" s="838"/>
      <c r="DF54" s="839"/>
      <c r="DG54" s="837"/>
      <c r="DH54" s="838"/>
      <c r="DI54" s="838"/>
      <c r="DJ54" s="838"/>
      <c r="DK54" s="839"/>
      <c r="DL54" s="837"/>
      <c r="DM54" s="838"/>
      <c r="DN54" s="838"/>
      <c r="DO54" s="838"/>
      <c r="DP54" s="839"/>
      <c r="DQ54" s="837"/>
      <c r="DR54" s="838"/>
      <c r="DS54" s="838"/>
      <c r="DT54" s="838"/>
      <c r="DU54" s="839"/>
      <c r="DV54" s="840"/>
      <c r="DW54" s="841"/>
      <c r="DX54" s="841"/>
      <c r="DY54" s="841"/>
      <c r="DZ54" s="842"/>
      <c r="EA54" s="199"/>
    </row>
    <row r="55" spans="1:131" s="200" customFormat="1" ht="26.25" customHeight="1">
      <c r="A55" s="214">
        <v>28</v>
      </c>
      <c r="B55" s="811"/>
      <c r="C55" s="812"/>
      <c r="D55" s="812"/>
      <c r="E55" s="812"/>
      <c r="F55" s="812"/>
      <c r="G55" s="812"/>
      <c r="H55" s="812"/>
      <c r="I55" s="812"/>
      <c r="J55" s="812"/>
      <c r="K55" s="812"/>
      <c r="L55" s="812"/>
      <c r="M55" s="812"/>
      <c r="N55" s="812"/>
      <c r="O55" s="812"/>
      <c r="P55" s="813"/>
      <c r="Q55" s="889"/>
      <c r="R55" s="890"/>
      <c r="S55" s="890"/>
      <c r="T55" s="890"/>
      <c r="U55" s="890"/>
      <c r="V55" s="890"/>
      <c r="W55" s="890"/>
      <c r="X55" s="890"/>
      <c r="Y55" s="890"/>
      <c r="Z55" s="890"/>
      <c r="AA55" s="890"/>
      <c r="AB55" s="890"/>
      <c r="AC55" s="890"/>
      <c r="AD55" s="890"/>
      <c r="AE55" s="891"/>
      <c r="AF55" s="817"/>
      <c r="AG55" s="818"/>
      <c r="AH55" s="818"/>
      <c r="AI55" s="818"/>
      <c r="AJ55" s="819"/>
      <c r="AK55" s="892"/>
      <c r="AL55" s="890"/>
      <c r="AM55" s="890"/>
      <c r="AN55" s="890"/>
      <c r="AO55" s="890"/>
      <c r="AP55" s="890"/>
      <c r="AQ55" s="890"/>
      <c r="AR55" s="890"/>
      <c r="AS55" s="890"/>
      <c r="AT55" s="890"/>
      <c r="AU55" s="890"/>
      <c r="AV55" s="890"/>
      <c r="AW55" s="890"/>
      <c r="AX55" s="890"/>
      <c r="AY55" s="890"/>
      <c r="AZ55" s="893"/>
      <c r="BA55" s="893"/>
      <c r="BB55" s="893"/>
      <c r="BC55" s="893"/>
      <c r="BD55" s="893"/>
      <c r="BE55" s="884"/>
      <c r="BF55" s="884"/>
      <c r="BG55" s="884"/>
      <c r="BH55" s="884"/>
      <c r="BI55" s="885"/>
      <c r="BJ55" s="205"/>
      <c r="BK55" s="205"/>
      <c r="BL55" s="205"/>
      <c r="BM55" s="205"/>
      <c r="BN55" s="205"/>
      <c r="BO55" s="218"/>
      <c r="BP55" s="218"/>
      <c r="BQ55" s="215">
        <v>49</v>
      </c>
      <c r="BR55" s="216"/>
      <c r="BS55" s="824"/>
      <c r="BT55" s="825"/>
      <c r="BU55" s="825"/>
      <c r="BV55" s="825"/>
      <c r="BW55" s="825"/>
      <c r="BX55" s="825"/>
      <c r="BY55" s="825"/>
      <c r="BZ55" s="825"/>
      <c r="CA55" s="825"/>
      <c r="CB55" s="825"/>
      <c r="CC55" s="825"/>
      <c r="CD55" s="825"/>
      <c r="CE55" s="825"/>
      <c r="CF55" s="825"/>
      <c r="CG55" s="826"/>
      <c r="CH55" s="837"/>
      <c r="CI55" s="838"/>
      <c r="CJ55" s="838"/>
      <c r="CK55" s="838"/>
      <c r="CL55" s="839"/>
      <c r="CM55" s="837"/>
      <c r="CN55" s="838"/>
      <c r="CO55" s="838"/>
      <c r="CP55" s="838"/>
      <c r="CQ55" s="839"/>
      <c r="CR55" s="837"/>
      <c r="CS55" s="838"/>
      <c r="CT55" s="838"/>
      <c r="CU55" s="838"/>
      <c r="CV55" s="839"/>
      <c r="CW55" s="837"/>
      <c r="CX55" s="838"/>
      <c r="CY55" s="838"/>
      <c r="CZ55" s="838"/>
      <c r="DA55" s="839"/>
      <c r="DB55" s="837"/>
      <c r="DC55" s="838"/>
      <c r="DD55" s="838"/>
      <c r="DE55" s="838"/>
      <c r="DF55" s="839"/>
      <c r="DG55" s="837"/>
      <c r="DH55" s="838"/>
      <c r="DI55" s="838"/>
      <c r="DJ55" s="838"/>
      <c r="DK55" s="839"/>
      <c r="DL55" s="837"/>
      <c r="DM55" s="838"/>
      <c r="DN55" s="838"/>
      <c r="DO55" s="838"/>
      <c r="DP55" s="839"/>
      <c r="DQ55" s="837"/>
      <c r="DR55" s="838"/>
      <c r="DS55" s="838"/>
      <c r="DT55" s="838"/>
      <c r="DU55" s="839"/>
      <c r="DV55" s="840"/>
      <c r="DW55" s="841"/>
      <c r="DX55" s="841"/>
      <c r="DY55" s="841"/>
      <c r="DZ55" s="842"/>
      <c r="EA55" s="199"/>
    </row>
    <row r="56" spans="1:131" s="200" customFormat="1" ht="26.25" customHeight="1">
      <c r="A56" s="214">
        <v>29</v>
      </c>
      <c r="B56" s="811"/>
      <c r="C56" s="812"/>
      <c r="D56" s="812"/>
      <c r="E56" s="812"/>
      <c r="F56" s="812"/>
      <c r="G56" s="812"/>
      <c r="H56" s="812"/>
      <c r="I56" s="812"/>
      <c r="J56" s="812"/>
      <c r="K56" s="812"/>
      <c r="L56" s="812"/>
      <c r="M56" s="812"/>
      <c r="N56" s="812"/>
      <c r="O56" s="812"/>
      <c r="P56" s="813"/>
      <c r="Q56" s="889"/>
      <c r="R56" s="890"/>
      <c r="S56" s="890"/>
      <c r="T56" s="890"/>
      <c r="U56" s="890"/>
      <c r="V56" s="890"/>
      <c r="W56" s="890"/>
      <c r="X56" s="890"/>
      <c r="Y56" s="890"/>
      <c r="Z56" s="890"/>
      <c r="AA56" s="890"/>
      <c r="AB56" s="890"/>
      <c r="AC56" s="890"/>
      <c r="AD56" s="890"/>
      <c r="AE56" s="891"/>
      <c r="AF56" s="817"/>
      <c r="AG56" s="818"/>
      <c r="AH56" s="818"/>
      <c r="AI56" s="818"/>
      <c r="AJ56" s="819"/>
      <c r="AK56" s="892"/>
      <c r="AL56" s="890"/>
      <c r="AM56" s="890"/>
      <c r="AN56" s="890"/>
      <c r="AO56" s="890"/>
      <c r="AP56" s="890"/>
      <c r="AQ56" s="890"/>
      <c r="AR56" s="890"/>
      <c r="AS56" s="890"/>
      <c r="AT56" s="890"/>
      <c r="AU56" s="890"/>
      <c r="AV56" s="890"/>
      <c r="AW56" s="890"/>
      <c r="AX56" s="890"/>
      <c r="AY56" s="890"/>
      <c r="AZ56" s="893"/>
      <c r="BA56" s="893"/>
      <c r="BB56" s="893"/>
      <c r="BC56" s="893"/>
      <c r="BD56" s="893"/>
      <c r="BE56" s="884"/>
      <c r="BF56" s="884"/>
      <c r="BG56" s="884"/>
      <c r="BH56" s="884"/>
      <c r="BI56" s="885"/>
      <c r="BJ56" s="205"/>
      <c r="BK56" s="205"/>
      <c r="BL56" s="205"/>
      <c r="BM56" s="205"/>
      <c r="BN56" s="205"/>
      <c r="BO56" s="218"/>
      <c r="BP56" s="218"/>
      <c r="BQ56" s="215">
        <v>50</v>
      </c>
      <c r="BR56" s="216"/>
      <c r="BS56" s="824"/>
      <c r="BT56" s="825"/>
      <c r="BU56" s="825"/>
      <c r="BV56" s="825"/>
      <c r="BW56" s="825"/>
      <c r="BX56" s="825"/>
      <c r="BY56" s="825"/>
      <c r="BZ56" s="825"/>
      <c r="CA56" s="825"/>
      <c r="CB56" s="825"/>
      <c r="CC56" s="825"/>
      <c r="CD56" s="825"/>
      <c r="CE56" s="825"/>
      <c r="CF56" s="825"/>
      <c r="CG56" s="826"/>
      <c r="CH56" s="837"/>
      <c r="CI56" s="838"/>
      <c r="CJ56" s="838"/>
      <c r="CK56" s="838"/>
      <c r="CL56" s="839"/>
      <c r="CM56" s="837"/>
      <c r="CN56" s="838"/>
      <c r="CO56" s="838"/>
      <c r="CP56" s="838"/>
      <c r="CQ56" s="839"/>
      <c r="CR56" s="837"/>
      <c r="CS56" s="838"/>
      <c r="CT56" s="838"/>
      <c r="CU56" s="838"/>
      <c r="CV56" s="839"/>
      <c r="CW56" s="837"/>
      <c r="CX56" s="838"/>
      <c r="CY56" s="838"/>
      <c r="CZ56" s="838"/>
      <c r="DA56" s="839"/>
      <c r="DB56" s="837"/>
      <c r="DC56" s="838"/>
      <c r="DD56" s="838"/>
      <c r="DE56" s="838"/>
      <c r="DF56" s="839"/>
      <c r="DG56" s="837"/>
      <c r="DH56" s="838"/>
      <c r="DI56" s="838"/>
      <c r="DJ56" s="838"/>
      <c r="DK56" s="839"/>
      <c r="DL56" s="837"/>
      <c r="DM56" s="838"/>
      <c r="DN56" s="838"/>
      <c r="DO56" s="838"/>
      <c r="DP56" s="839"/>
      <c r="DQ56" s="837"/>
      <c r="DR56" s="838"/>
      <c r="DS56" s="838"/>
      <c r="DT56" s="838"/>
      <c r="DU56" s="839"/>
      <c r="DV56" s="840"/>
      <c r="DW56" s="841"/>
      <c r="DX56" s="841"/>
      <c r="DY56" s="841"/>
      <c r="DZ56" s="842"/>
      <c r="EA56" s="199"/>
    </row>
    <row r="57" spans="1:131" s="200" customFormat="1" ht="26.25" customHeight="1">
      <c r="A57" s="214">
        <v>30</v>
      </c>
      <c r="B57" s="811"/>
      <c r="C57" s="812"/>
      <c r="D57" s="812"/>
      <c r="E57" s="812"/>
      <c r="F57" s="812"/>
      <c r="G57" s="812"/>
      <c r="H57" s="812"/>
      <c r="I57" s="812"/>
      <c r="J57" s="812"/>
      <c r="K57" s="812"/>
      <c r="L57" s="812"/>
      <c r="M57" s="812"/>
      <c r="N57" s="812"/>
      <c r="O57" s="812"/>
      <c r="P57" s="813"/>
      <c r="Q57" s="889"/>
      <c r="R57" s="890"/>
      <c r="S57" s="890"/>
      <c r="T57" s="890"/>
      <c r="U57" s="890"/>
      <c r="V57" s="890"/>
      <c r="W57" s="890"/>
      <c r="X57" s="890"/>
      <c r="Y57" s="890"/>
      <c r="Z57" s="890"/>
      <c r="AA57" s="890"/>
      <c r="AB57" s="890"/>
      <c r="AC57" s="890"/>
      <c r="AD57" s="890"/>
      <c r="AE57" s="891"/>
      <c r="AF57" s="817"/>
      <c r="AG57" s="818"/>
      <c r="AH57" s="818"/>
      <c r="AI57" s="818"/>
      <c r="AJ57" s="819"/>
      <c r="AK57" s="892"/>
      <c r="AL57" s="890"/>
      <c r="AM57" s="890"/>
      <c r="AN57" s="890"/>
      <c r="AO57" s="890"/>
      <c r="AP57" s="890"/>
      <c r="AQ57" s="890"/>
      <c r="AR57" s="890"/>
      <c r="AS57" s="890"/>
      <c r="AT57" s="890"/>
      <c r="AU57" s="890"/>
      <c r="AV57" s="890"/>
      <c r="AW57" s="890"/>
      <c r="AX57" s="890"/>
      <c r="AY57" s="890"/>
      <c r="AZ57" s="893"/>
      <c r="BA57" s="893"/>
      <c r="BB57" s="893"/>
      <c r="BC57" s="893"/>
      <c r="BD57" s="893"/>
      <c r="BE57" s="884"/>
      <c r="BF57" s="884"/>
      <c r="BG57" s="884"/>
      <c r="BH57" s="884"/>
      <c r="BI57" s="885"/>
      <c r="BJ57" s="205"/>
      <c r="BK57" s="205"/>
      <c r="BL57" s="205"/>
      <c r="BM57" s="205"/>
      <c r="BN57" s="205"/>
      <c r="BO57" s="218"/>
      <c r="BP57" s="218"/>
      <c r="BQ57" s="215">
        <v>51</v>
      </c>
      <c r="BR57" s="216"/>
      <c r="BS57" s="824"/>
      <c r="BT57" s="825"/>
      <c r="BU57" s="825"/>
      <c r="BV57" s="825"/>
      <c r="BW57" s="825"/>
      <c r="BX57" s="825"/>
      <c r="BY57" s="825"/>
      <c r="BZ57" s="825"/>
      <c r="CA57" s="825"/>
      <c r="CB57" s="825"/>
      <c r="CC57" s="825"/>
      <c r="CD57" s="825"/>
      <c r="CE57" s="825"/>
      <c r="CF57" s="825"/>
      <c r="CG57" s="826"/>
      <c r="CH57" s="837"/>
      <c r="CI57" s="838"/>
      <c r="CJ57" s="838"/>
      <c r="CK57" s="838"/>
      <c r="CL57" s="839"/>
      <c r="CM57" s="837"/>
      <c r="CN57" s="838"/>
      <c r="CO57" s="838"/>
      <c r="CP57" s="838"/>
      <c r="CQ57" s="839"/>
      <c r="CR57" s="837"/>
      <c r="CS57" s="838"/>
      <c r="CT57" s="838"/>
      <c r="CU57" s="838"/>
      <c r="CV57" s="839"/>
      <c r="CW57" s="837"/>
      <c r="CX57" s="838"/>
      <c r="CY57" s="838"/>
      <c r="CZ57" s="838"/>
      <c r="DA57" s="839"/>
      <c r="DB57" s="837"/>
      <c r="DC57" s="838"/>
      <c r="DD57" s="838"/>
      <c r="DE57" s="838"/>
      <c r="DF57" s="839"/>
      <c r="DG57" s="837"/>
      <c r="DH57" s="838"/>
      <c r="DI57" s="838"/>
      <c r="DJ57" s="838"/>
      <c r="DK57" s="839"/>
      <c r="DL57" s="837"/>
      <c r="DM57" s="838"/>
      <c r="DN57" s="838"/>
      <c r="DO57" s="838"/>
      <c r="DP57" s="839"/>
      <c r="DQ57" s="837"/>
      <c r="DR57" s="838"/>
      <c r="DS57" s="838"/>
      <c r="DT57" s="838"/>
      <c r="DU57" s="839"/>
      <c r="DV57" s="840"/>
      <c r="DW57" s="841"/>
      <c r="DX57" s="841"/>
      <c r="DY57" s="841"/>
      <c r="DZ57" s="842"/>
      <c r="EA57" s="199"/>
    </row>
    <row r="58" spans="1:131" s="200" customFormat="1" ht="26.25" customHeight="1">
      <c r="A58" s="214">
        <v>31</v>
      </c>
      <c r="B58" s="811"/>
      <c r="C58" s="812"/>
      <c r="D58" s="812"/>
      <c r="E58" s="812"/>
      <c r="F58" s="812"/>
      <c r="G58" s="812"/>
      <c r="H58" s="812"/>
      <c r="I58" s="812"/>
      <c r="J58" s="812"/>
      <c r="K58" s="812"/>
      <c r="L58" s="812"/>
      <c r="M58" s="812"/>
      <c r="N58" s="812"/>
      <c r="O58" s="812"/>
      <c r="P58" s="813"/>
      <c r="Q58" s="889"/>
      <c r="R58" s="890"/>
      <c r="S58" s="890"/>
      <c r="T58" s="890"/>
      <c r="U58" s="890"/>
      <c r="V58" s="890"/>
      <c r="W58" s="890"/>
      <c r="X58" s="890"/>
      <c r="Y58" s="890"/>
      <c r="Z58" s="890"/>
      <c r="AA58" s="890"/>
      <c r="AB58" s="890"/>
      <c r="AC58" s="890"/>
      <c r="AD58" s="890"/>
      <c r="AE58" s="891"/>
      <c r="AF58" s="817"/>
      <c r="AG58" s="818"/>
      <c r="AH58" s="818"/>
      <c r="AI58" s="818"/>
      <c r="AJ58" s="819"/>
      <c r="AK58" s="892"/>
      <c r="AL58" s="890"/>
      <c r="AM58" s="890"/>
      <c r="AN58" s="890"/>
      <c r="AO58" s="890"/>
      <c r="AP58" s="890"/>
      <c r="AQ58" s="890"/>
      <c r="AR58" s="890"/>
      <c r="AS58" s="890"/>
      <c r="AT58" s="890"/>
      <c r="AU58" s="890"/>
      <c r="AV58" s="890"/>
      <c r="AW58" s="890"/>
      <c r="AX58" s="890"/>
      <c r="AY58" s="890"/>
      <c r="AZ58" s="893"/>
      <c r="BA58" s="893"/>
      <c r="BB58" s="893"/>
      <c r="BC58" s="893"/>
      <c r="BD58" s="893"/>
      <c r="BE58" s="884"/>
      <c r="BF58" s="884"/>
      <c r="BG58" s="884"/>
      <c r="BH58" s="884"/>
      <c r="BI58" s="885"/>
      <c r="BJ58" s="205"/>
      <c r="BK58" s="205"/>
      <c r="BL58" s="205"/>
      <c r="BM58" s="205"/>
      <c r="BN58" s="205"/>
      <c r="BO58" s="218"/>
      <c r="BP58" s="218"/>
      <c r="BQ58" s="215">
        <v>52</v>
      </c>
      <c r="BR58" s="216"/>
      <c r="BS58" s="824"/>
      <c r="BT58" s="825"/>
      <c r="BU58" s="825"/>
      <c r="BV58" s="825"/>
      <c r="BW58" s="825"/>
      <c r="BX58" s="825"/>
      <c r="BY58" s="825"/>
      <c r="BZ58" s="825"/>
      <c r="CA58" s="825"/>
      <c r="CB58" s="825"/>
      <c r="CC58" s="825"/>
      <c r="CD58" s="825"/>
      <c r="CE58" s="825"/>
      <c r="CF58" s="825"/>
      <c r="CG58" s="826"/>
      <c r="CH58" s="837"/>
      <c r="CI58" s="838"/>
      <c r="CJ58" s="838"/>
      <c r="CK58" s="838"/>
      <c r="CL58" s="839"/>
      <c r="CM58" s="837"/>
      <c r="CN58" s="838"/>
      <c r="CO58" s="838"/>
      <c r="CP58" s="838"/>
      <c r="CQ58" s="839"/>
      <c r="CR58" s="837"/>
      <c r="CS58" s="838"/>
      <c r="CT58" s="838"/>
      <c r="CU58" s="838"/>
      <c r="CV58" s="839"/>
      <c r="CW58" s="837"/>
      <c r="CX58" s="838"/>
      <c r="CY58" s="838"/>
      <c r="CZ58" s="838"/>
      <c r="DA58" s="839"/>
      <c r="DB58" s="837"/>
      <c r="DC58" s="838"/>
      <c r="DD58" s="838"/>
      <c r="DE58" s="838"/>
      <c r="DF58" s="839"/>
      <c r="DG58" s="837"/>
      <c r="DH58" s="838"/>
      <c r="DI58" s="838"/>
      <c r="DJ58" s="838"/>
      <c r="DK58" s="839"/>
      <c r="DL58" s="837"/>
      <c r="DM58" s="838"/>
      <c r="DN58" s="838"/>
      <c r="DO58" s="838"/>
      <c r="DP58" s="839"/>
      <c r="DQ58" s="837"/>
      <c r="DR58" s="838"/>
      <c r="DS58" s="838"/>
      <c r="DT58" s="838"/>
      <c r="DU58" s="839"/>
      <c r="DV58" s="840"/>
      <c r="DW58" s="841"/>
      <c r="DX58" s="841"/>
      <c r="DY58" s="841"/>
      <c r="DZ58" s="842"/>
      <c r="EA58" s="199"/>
    </row>
    <row r="59" spans="1:131" s="200" customFormat="1" ht="26.25" customHeight="1">
      <c r="A59" s="214">
        <v>32</v>
      </c>
      <c r="B59" s="811"/>
      <c r="C59" s="812"/>
      <c r="D59" s="812"/>
      <c r="E59" s="812"/>
      <c r="F59" s="812"/>
      <c r="G59" s="812"/>
      <c r="H59" s="812"/>
      <c r="I59" s="812"/>
      <c r="J59" s="812"/>
      <c r="K59" s="812"/>
      <c r="L59" s="812"/>
      <c r="M59" s="812"/>
      <c r="N59" s="812"/>
      <c r="O59" s="812"/>
      <c r="P59" s="813"/>
      <c r="Q59" s="889"/>
      <c r="R59" s="890"/>
      <c r="S59" s="890"/>
      <c r="T59" s="890"/>
      <c r="U59" s="890"/>
      <c r="V59" s="890"/>
      <c r="W59" s="890"/>
      <c r="X59" s="890"/>
      <c r="Y59" s="890"/>
      <c r="Z59" s="890"/>
      <c r="AA59" s="890"/>
      <c r="AB59" s="890"/>
      <c r="AC59" s="890"/>
      <c r="AD59" s="890"/>
      <c r="AE59" s="891"/>
      <c r="AF59" s="817"/>
      <c r="AG59" s="818"/>
      <c r="AH59" s="818"/>
      <c r="AI59" s="818"/>
      <c r="AJ59" s="819"/>
      <c r="AK59" s="892"/>
      <c r="AL59" s="890"/>
      <c r="AM59" s="890"/>
      <c r="AN59" s="890"/>
      <c r="AO59" s="890"/>
      <c r="AP59" s="890"/>
      <c r="AQ59" s="890"/>
      <c r="AR59" s="890"/>
      <c r="AS59" s="890"/>
      <c r="AT59" s="890"/>
      <c r="AU59" s="890"/>
      <c r="AV59" s="890"/>
      <c r="AW59" s="890"/>
      <c r="AX59" s="890"/>
      <c r="AY59" s="890"/>
      <c r="AZ59" s="893"/>
      <c r="BA59" s="893"/>
      <c r="BB59" s="893"/>
      <c r="BC59" s="893"/>
      <c r="BD59" s="893"/>
      <c r="BE59" s="884"/>
      <c r="BF59" s="884"/>
      <c r="BG59" s="884"/>
      <c r="BH59" s="884"/>
      <c r="BI59" s="885"/>
      <c r="BJ59" s="205"/>
      <c r="BK59" s="205"/>
      <c r="BL59" s="205"/>
      <c r="BM59" s="205"/>
      <c r="BN59" s="205"/>
      <c r="BO59" s="218"/>
      <c r="BP59" s="218"/>
      <c r="BQ59" s="215">
        <v>53</v>
      </c>
      <c r="BR59" s="216"/>
      <c r="BS59" s="824"/>
      <c r="BT59" s="825"/>
      <c r="BU59" s="825"/>
      <c r="BV59" s="825"/>
      <c r="BW59" s="825"/>
      <c r="BX59" s="825"/>
      <c r="BY59" s="825"/>
      <c r="BZ59" s="825"/>
      <c r="CA59" s="825"/>
      <c r="CB59" s="825"/>
      <c r="CC59" s="825"/>
      <c r="CD59" s="825"/>
      <c r="CE59" s="825"/>
      <c r="CF59" s="825"/>
      <c r="CG59" s="826"/>
      <c r="CH59" s="837"/>
      <c r="CI59" s="838"/>
      <c r="CJ59" s="838"/>
      <c r="CK59" s="838"/>
      <c r="CL59" s="839"/>
      <c r="CM59" s="837"/>
      <c r="CN59" s="838"/>
      <c r="CO59" s="838"/>
      <c r="CP59" s="838"/>
      <c r="CQ59" s="839"/>
      <c r="CR59" s="837"/>
      <c r="CS59" s="838"/>
      <c r="CT59" s="838"/>
      <c r="CU59" s="838"/>
      <c r="CV59" s="839"/>
      <c r="CW59" s="837"/>
      <c r="CX59" s="838"/>
      <c r="CY59" s="838"/>
      <c r="CZ59" s="838"/>
      <c r="DA59" s="839"/>
      <c r="DB59" s="837"/>
      <c r="DC59" s="838"/>
      <c r="DD59" s="838"/>
      <c r="DE59" s="838"/>
      <c r="DF59" s="839"/>
      <c r="DG59" s="837"/>
      <c r="DH59" s="838"/>
      <c r="DI59" s="838"/>
      <c r="DJ59" s="838"/>
      <c r="DK59" s="839"/>
      <c r="DL59" s="837"/>
      <c r="DM59" s="838"/>
      <c r="DN59" s="838"/>
      <c r="DO59" s="838"/>
      <c r="DP59" s="839"/>
      <c r="DQ59" s="837"/>
      <c r="DR59" s="838"/>
      <c r="DS59" s="838"/>
      <c r="DT59" s="838"/>
      <c r="DU59" s="839"/>
      <c r="DV59" s="840"/>
      <c r="DW59" s="841"/>
      <c r="DX59" s="841"/>
      <c r="DY59" s="841"/>
      <c r="DZ59" s="842"/>
      <c r="EA59" s="199"/>
    </row>
    <row r="60" spans="1:131" s="200" customFormat="1" ht="26.25" customHeight="1">
      <c r="A60" s="214">
        <v>33</v>
      </c>
      <c r="B60" s="811"/>
      <c r="C60" s="812"/>
      <c r="D60" s="812"/>
      <c r="E60" s="812"/>
      <c r="F60" s="812"/>
      <c r="G60" s="812"/>
      <c r="H60" s="812"/>
      <c r="I60" s="812"/>
      <c r="J60" s="812"/>
      <c r="K60" s="812"/>
      <c r="L60" s="812"/>
      <c r="M60" s="812"/>
      <c r="N60" s="812"/>
      <c r="O60" s="812"/>
      <c r="P60" s="813"/>
      <c r="Q60" s="889"/>
      <c r="R60" s="890"/>
      <c r="S60" s="890"/>
      <c r="T60" s="890"/>
      <c r="U60" s="890"/>
      <c r="V60" s="890"/>
      <c r="W60" s="890"/>
      <c r="X60" s="890"/>
      <c r="Y60" s="890"/>
      <c r="Z60" s="890"/>
      <c r="AA60" s="890"/>
      <c r="AB60" s="890"/>
      <c r="AC60" s="890"/>
      <c r="AD60" s="890"/>
      <c r="AE60" s="891"/>
      <c r="AF60" s="817"/>
      <c r="AG60" s="818"/>
      <c r="AH60" s="818"/>
      <c r="AI60" s="818"/>
      <c r="AJ60" s="819"/>
      <c r="AK60" s="892"/>
      <c r="AL60" s="890"/>
      <c r="AM60" s="890"/>
      <c r="AN60" s="890"/>
      <c r="AO60" s="890"/>
      <c r="AP60" s="890"/>
      <c r="AQ60" s="890"/>
      <c r="AR60" s="890"/>
      <c r="AS60" s="890"/>
      <c r="AT60" s="890"/>
      <c r="AU60" s="890"/>
      <c r="AV60" s="890"/>
      <c r="AW60" s="890"/>
      <c r="AX60" s="890"/>
      <c r="AY60" s="890"/>
      <c r="AZ60" s="893"/>
      <c r="BA60" s="893"/>
      <c r="BB60" s="893"/>
      <c r="BC60" s="893"/>
      <c r="BD60" s="893"/>
      <c r="BE60" s="884"/>
      <c r="BF60" s="884"/>
      <c r="BG60" s="884"/>
      <c r="BH60" s="884"/>
      <c r="BI60" s="885"/>
      <c r="BJ60" s="205"/>
      <c r="BK60" s="205"/>
      <c r="BL60" s="205"/>
      <c r="BM60" s="205"/>
      <c r="BN60" s="205"/>
      <c r="BO60" s="218"/>
      <c r="BP60" s="218"/>
      <c r="BQ60" s="215">
        <v>54</v>
      </c>
      <c r="BR60" s="216"/>
      <c r="BS60" s="824"/>
      <c r="BT60" s="825"/>
      <c r="BU60" s="825"/>
      <c r="BV60" s="825"/>
      <c r="BW60" s="825"/>
      <c r="BX60" s="825"/>
      <c r="BY60" s="825"/>
      <c r="BZ60" s="825"/>
      <c r="CA60" s="825"/>
      <c r="CB60" s="825"/>
      <c r="CC60" s="825"/>
      <c r="CD60" s="825"/>
      <c r="CE60" s="825"/>
      <c r="CF60" s="825"/>
      <c r="CG60" s="826"/>
      <c r="CH60" s="837"/>
      <c r="CI60" s="838"/>
      <c r="CJ60" s="838"/>
      <c r="CK60" s="838"/>
      <c r="CL60" s="839"/>
      <c r="CM60" s="837"/>
      <c r="CN60" s="838"/>
      <c r="CO60" s="838"/>
      <c r="CP60" s="838"/>
      <c r="CQ60" s="839"/>
      <c r="CR60" s="837"/>
      <c r="CS60" s="838"/>
      <c r="CT60" s="838"/>
      <c r="CU60" s="838"/>
      <c r="CV60" s="839"/>
      <c r="CW60" s="837"/>
      <c r="CX60" s="838"/>
      <c r="CY60" s="838"/>
      <c r="CZ60" s="838"/>
      <c r="DA60" s="839"/>
      <c r="DB60" s="837"/>
      <c r="DC60" s="838"/>
      <c r="DD60" s="838"/>
      <c r="DE60" s="838"/>
      <c r="DF60" s="839"/>
      <c r="DG60" s="837"/>
      <c r="DH60" s="838"/>
      <c r="DI60" s="838"/>
      <c r="DJ60" s="838"/>
      <c r="DK60" s="839"/>
      <c r="DL60" s="837"/>
      <c r="DM60" s="838"/>
      <c r="DN60" s="838"/>
      <c r="DO60" s="838"/>
      <c r="DP60" s="839"/>
      <c r="DQ60" s="837"/>
      <c r="DR60" s="838"/>
      <c r="DS60" s="838"/>
      <c r="DT60" s="838"/>
      <c r="DU60" s="839"/>
      <c r="DV60" s="840"/>
      <c r="DW60" s="841"/>
      <c r="DX60" s="841"/>
      <c r="DY60" s="841"/>
      <c r="DZ60" s="842"/>
      <c r="EA60" s="199"/>
    </row>
    <row r="61" spans="1:131" s="200" customFormat="1" ht="26.25" customHeight="1" thickBot="1">
      <c r="A61" s="214">
        <v>34</v>
      </c>
      <c r="B61" s="811"/>
      <c r="C61" s="812"/>
      <c r="D61" s="812"/>
      <c r="E61" s="812"/>
      <c r="F61" s="812"/>
      <c r="G61" s="812"/>
      <c r="H61" s="812"/>
      <c r="I61" s="812"/>
      <c r="J61" s="812"/>
      <c r="K61" s="812"/>
      <c r="L61" s="812"/>
      <c r="M61" s="812"/>
      <c r="N61" s="812"/>
      <c r="O61" s="812"/>
      <c r="P61" s="813"/>
      <c r="Q61" s="889"/>
      <c r="R61" s="890"/>
      <c r="S61" s="890"/>
      <c r="T61" s="890"/>
      <c r="U61" s="890"/>
      <c r="V61" s="890"/>
      <c r="W61" s="890"/>
      <c r="X61" s="890"/>
      <c r="Y61" s="890"/>
      <c r="Z61" s="890"/>
      <c r="AA61" s="890"/>
      <c r="AB61" s="890"/>
      <c r="AC61" s="890"/>
      <c r="AD61" s="890"/>
      <c r="AE61" s="891"/>
      <c r="AF61" s="817"/>
      <c r="AG61" s="818"/>
      <c r="AH61" s="818"/>
      <c r="AI61" s="818"/>
      <c r="AJ61" s="819"/>
      <c r="AK61" s="892"/>
      <c r="AL61" s="890"/>
      <c r="AM61" s="890"/>
      <c r="AN61" s="890"/>
      <c r="AO61" s="890"/>
      <c r="AP61" s="890"/>
      <c r="AQ61" s="890"/>
      <c r="AR61" s="890"/>
      <c r="AS61" s="890"/>
      <c r="AT61" s="890"/>
      <c r="AU61" s="890"/>
      <c r="AV61" s="890"/>
      <c r="AW61" s="890"/>
      <c r="AX61" s="890"/>
      <c r="AY61" s="890"/>
      <c r="AZ61" s="893"/>
      <c r="BA61" s="893"/>
      <c r="BB61" s="893"/>
      <c r="BC61" s="893"/>
      <c r="BD61" s="893"/>
      <c r="BE61" s="884"/>
      <c r="BF61" s="884"/>
      <c r="BG61" s="884"/>
      <c r="BH61" s="884"/>
      <c r="BI61" s="885"/>
      <c r="BJ61" s="205"/>
      <c r="BK61" s="205"/>
      <c r="BL61" s="205"/>
      <c r="BM61" s="205"/>
      <c r="BN61" s="205"/>
      <c r="BO61" s="218"/>
      <c r="BP61" s="218"/>
      <c r="BQ61" s="215">
        <v>55</v>
      </c>
      <c r="BR61" s="216"/>
      <c r="BS61" s="824"/>
      <c r="BT61" s="825"/>
      <c r="BU61" s="825"/>
      <c r="BV61" s="825"/>
      <c r="BW61" s="825"/>
      <c r="BX61" s="825"/>
      <c r="BY61" s="825"/>
      <c r="BZ61" s="825"/>
      <c r="CA61" s="825"/>
      <c r="CB61" s="825"/>
      <c r="CC61" s="825"/>
      <c r="CD61" s="825"/>
      <c r="CE61" s="825"/>
      <c r="CF61" s="825"/>
      <c r="CG61" s="826"/>
      <c r="CH61" s="837"/>
      <c r="CI61" s="838"/>
      <c r="CJ61" s="838"/>
      <c r="CK61" s="838"/>
      <c r="CL61" s="839"/>
      <c r="CM61" s="837"/>
      <c r="CN61" s="838"/>
      <c r="CO61" s="838"/>
      <c r="CP61" s="838"/>
      <c r="CQ61" s="839"/>
      <c r="CR61" s="837"/>
      <c r="CS61" s="838"/>
      <c r="CT61" s="838"/>
      <c r="CU61" s="838"/>
      <c r="CV61" s="839"/>
      <c r="CW61" s="837"/>
      <c r="CX61" s="838"/>
      <c r="CY61" s="838"/>
      <c r="CZ61" s="838"/>
      <c r="DA61" s="839"/>
      <c r="DB61" s="837"/>
      <c r="DC61" s="838"/>
      <c r="DD61" s="838"/>
      <c r="DE61" s="838"/>
      <c r="DF61" s="839"/>
      <c r="DG61" s="837"/>
      <c r="DH61" s="838"/>
      <c r="DI61" s="838"/>
      <c r="DJ61" s="838"/>
      <c r="DK61" s="839"/>
      <c r="DL61" s="837"/>
      <c r="DM61" s="838"/>
      <c r="DN61" s="838"/>
      <c r="DO61" s="838"/>
      <c r="DP61" s="839"/>
      <c r="DQ61" s="837"/>
      <c r="DR61" s="838"/>
      <c r="DS61" s="838"/>
      <c r="DT61" s="838"/>
      <c r="DU61" s="839"/>
      <c r="DV61" s="840"/>
      <c r="DW61" s="841"/>
      <c r="DX61" s="841"/>
      <c r="DY61" s="841"/>
      <c r="DZ61" s="842"/>
      <c r="EA61" s="199"/>
    </row>
    <row r="62" spans="1:131" s="200" customFormat="1" ht="26.25" customHeight="1">
      <c r="A62" s="214">
        <v>35</v>
      </c>
      <c r="B62" s="811"/>
      <c r="C62" s="812"/>
      <c r="D62" s="812"/>
      <c r="E62" s="812"/>
      <c r="F62" s="812"/>
      <c r="G62" s="812"/>
      <c r="H62" s="812"/>
      <c r="I62" s="812"/>
      <c r="J62" s="812"/>
      <c r="K62" s="812"/>
      <c r="L62" s="812"/>
      <c r="M62" s="812"/>
      <c r="N62" s="812"/>
      <c r="O62" s="812"/>
      <c r="P62" s="813"/>
      <c r="Q62" s="889"/>
      <c r="R62" s="890"/>
      <c r="S62" s="890"/>
      <c r="T62" s="890"/>
      <c r="U62" s="890"/>
      <c r="V62" s="890"/>
      <c r="W62" s="890"/>
      <c r="X62" s="890"/>
      <c r="Y62" s="890"/>
      <c r="Z62" s="890"/>
      <c r="AA62" s="890"/>
      <c r="AB62" s="890"/>
      <c r="AC62" s="890"/>
      <c r="AD62" s="890"/>
      <c r="AE62" s="891"/>
      <c r="AF62" s="817"/>
      <c r="AG62" s="818"/>
      <c r="AH62" s="818"/>
      <c r="AI62" s="818"/>
      <c r="AJ62" s="819"/>
      <c r="AK62" s="892"/>
      <c r="AL62" s="890"/>
      <c r="AM62" s="890"/>
      <c r="AN62" s="890"/>
      <c r="AO62" s="890"/>
      <c r="AP62" s="890"/>
      <c r="AQ62" s="890"/>
      <c r="AR62" s="890"/>
      <c r="AS62" s="890"/>
      <c r="AT62" s="890"/>
      <c r="AU62" s="890"/>
      <c r="AV62" s="890"/>
      <c r="AW62" s="890"/>
      <c r="AX62" s="890"/>
      <c r="AY62" s="890"/>
      <c r="AZ62" s="893"/>
      <c r="BA62" s="893"/>
      <c r="BB62" s="893"/>
      <c r="BC62" s="893"/>
      <c r="BD62" s="893"/>
      <c r="BE62" s="884"/>
      <c r="BF62" s="884"/>
      <c r="BG62" s="884"/>
      <c r="BH62" s="884"/>
      <c r="BI62" s="885"/>
      <c r="BJ62" s="901" t="s">
        <v>391</v>
      </c>
      <c r="BK62" s="862"/>
      <c r="BL62" s="862"/>
      <c r="BM62" s="862"/>
      <c r="BN62" s="863"/>
      <c r="BO62" s="218"/>
      <c r="BP62" s="218"/>
      <c r="BQ62" s="215">
        <v>56</v>
      </c>
      <c r="BR62" s="216"/>
      <c r="BS62" s="824"/>
      <c r="BT62" s="825"/>
      <c r="BU62" s="825"/>
      <c r="BV62" s="825"/>
      <c r="BW62" s="825"/>
      <c r="BX62" s="825"/>
      <c r="BY62" s="825"/>
      <c r="BZ62" s="825"/>
      <c r="CA62" s="825"/>
      <c r="CB62" s="825"/>
      <c r="CC62" s="825"/>
      <c r="CD62" s="825"/>
      <c r="CE62" s="825"/>
      <c r="CF62" s="825"/>
      <c r="CG62" s="826"/>
      <c r="CH62" s="837"/>
      <c r="CI62" s="838"/>
      <c r="CJ62" s="838"/>
      <c r="CK62" s="838"/>
      <c r="CL62" s="839"/>
      <c r="CM62" s="837"/>
      <c r="CN62" s="838"/>
      <c r="CO62" s="838"/>
      <c r="CP62" s="838"/>
      <c r="CQ62" s="839"/>
      <c r="CR62" s="837"/>
      <c r="CS62" s="838"/>
      <c r="CT62" s="838"/>
      <c r="CU62" s="838"/>
      <c r="CV62" s="839"/>
      <c r="CW62" s="837"/>
      <c r="CX62" s="838"/>
      <c r="CY62" s="838"/>
      <c r="CZ62" s="838"/>
      <c r="DA62" s="839"/>
      <c r="DB62" s="837"/>
      <c r="DC62" s="838"/>
      <c r="DD62" s="838"/>
      <c r="DE62" s="838"/>
      <c r="DF62" s="839"/>
      <c r="DG62" s="837"/>
      <c r="DH62" s="838"/>
      <c r="DI62" s="838"/>
      <c r="DJ62" s="838"/>
      <c r="DK62" s="839"/>
      <c r="DL62" s="837"/>
      <c r="DM62" s="838"/>
      <c r="DN62" s="838"/>
      <c r="DO62" s="838"/>
      <c r="DP62" s="839"/>
      <c r="DQ62" s="837"/>
      <c r="DR62" s="838"/>
      <c r="DS62" s="838"/>
      <c r="DT62" s="838"/>
      <c r="DU62" s="839"/>
      <c r="DV62" s="840"/>
      <c r="DW62" s="841"/>
      <c r="DX62" s="841"/>
      <c r="DY62" s="841"/>
      <c r="DZ62" s="842"/>
      <c r="EA62" s="199"/>
    </row>
    <row r="63" spans="1:131" s="200" customFormat="1" ht="26.25" customHeight="1" thickBot="1">
      <c r="A63" s="217" t="s">
        <v>368</v>
      </c>
      <c r="B63" s="846" t="s">
        <v>392</v>
      </c>
      <c r="C63" s="847"/>
      <c r="D63" s="847"/>
      <c r="E63" s="847"/>
      <c r="F63" s="847"/>
      <c r="G63" s="847"/>
      <c r="H63" s="847"/>
      <c r="I63" s="847"/>
      <c r="J63" s="847"/>
      <c r="K63" s="847"/>
      <c r="L63" s="847"/>
      <c r="M63" s="847"/>
      <c r="N63" s="847"/>
      <c r="O63" s="847"/>
      <c r="P63" s="848"/>
      <c r="Q63" s="894"/>
      <c r="R63" s="895"/>
      <c r="S63" s="895"/>
      <c r="T63" s="895"/>
      <c r="U63" s="895"/>
      <c r="V63" s="895"/>
      <c r="W63" s="895"/>
      <c r="X63" s="895"/>
      <c r="Y63" s="895"/>
      <c r="Z63" s="895"/>
      <c r="AA63" s="895"/>
      <c r="AB63" s="895"/>
      <c r="AC63" s="895"/>
      <c r="AD63" s="895"/>
      <c r="AE63" s="896"/>
      <c r="AF63" s="897">
        <v>1952</v>
      </c>
      <c r="AG63" s="898"/>
      <c r="AH63" s="898"/>
      <c r="AI63" s="898"/>
      <c r="AJ63" s="899"/>
      <c r="AK63" s="900"/>
      <c r="AL63" s="895"/>
      <c r="AM63" s="895"/>
      <c r="AN63" s="895"/>
      <c r="AO63" s="895"/>
      <c r="AP63" s="898">
        <v>13160</v>
      </c>
      <c r="AQ63" s="898"/>
      <c r="AR63" s="898"/>
      <c r="AS63" s="898"/>
      <c r="AT63" s="898"/>
      <c r="AU63" s="898">
        <v>3071</v>
      </c>
      <c r="AV63" s="898"/>
      <c r="AW63" s="898"/>
      <c r="AX63" s="898"/>
      <c r="AY63" s="898"/>
      <c r="AZ63" s="902"/>
      <c r="BA63" s="902"/>
      <c r="BB63" s="902"/>
      <c r="BC63" s="902"/>
      <c r="BD63" s="902"/>
      <c r="BE63" s="903"/>
      <c r="BF63" s="903"/>
      <c r="BG63" s="903"/>
      <c r="BH63" s="903"/>
      <c r="BI63" s="904"/>
      <c r="BJ63" s="905" t="s">
        <v>112</v>
      </c>
      <c r="BK63" s="906"/>
      <c r="BL63" s="906"/>
      <c r="BM63" s="906"/>
      <c r="BN63" s="907"/>
      <c r="BO63" s="218"/>
      <c r="BP63" s="218"/>
      <c r="BQ63" s="215">
        <v>57</v>
      </c>
      <c r="BR63" s="216"/>
      <c r="BS63" s="824"/>
      <c r="BT63" s="825"/>
      <c r="BU63" s="825"/>
      <c r="BV63" s="825"/>
      <c r="BW63" s="825"/>
      <c r="BX63" s="825"/>
      <c r="BY63" s="825"/>
      <c r="BZ63" s="825"/>
      <c r="CA63" s="825"/>
      <c r="CB63" s="825"/>
      <c r="CC63" s="825"/>
      <c r="CD63" s="825"/>
      <c r="CE63" s="825"/>
      <c r="CF63" s="825"/>
      <c r="CG63" s="826"/>
      <c r="CH63" s="837"/>
      <c r="CI63" s="838"/>
      <c r="CJ63" s="838"/>
      <c r="CK63" s="838"/>
      <c r="CL63" s="839"/>
      <c r="CM63" s="837"/>
      <c r="CN63" s="838"/>
      <c r="CO63" s="838"/>
      <c r="CP63" s="838"/>
      <c r="CQ63" s="839"/>
      <c r="CR63" s="837"/>
      <c r="CS63" s="838"/>
      <c r="CT63" s="838"/>
      <c r="CU63" s="838"/>
      <c r="CV63" s="839"/>
      <c r="CW63" s="837"/>
      <c r="CX63" s="838"/>
      <c r="CY63" s="838"/>
      <c r="CZ63" s="838"/>
      <c r="DA63" s="839"/>
      <c r="DB63" s="837"/>
      <c r="DC63" s="838"/>
      <c r="DD63" s="838"/>
      <c r="DE63" s="838"/>
      <c r="DF63" s="839"/>
      <c r="DG63" s="837"/>
      <c r="DH63" s="838"/>
      <c r="DI63" s="838"/>
      <c r="DJ63" s="838"/>
      <c r="DK63" s="839"/>
      <c r="DL63" s="837"/>
      <c r="DM63" s="838"/>
      <c r="DN63" s="838"/>
      <c r="DO63" s="838"/>
      <c r="DP63" s="839"/>
      <c r="DQ63" s="837"/>
      <c r="DR63" s="838"/>
      <c r="DS63" s="838"/>
      <c r="DT63" s="838"/>
      <c r="DU63" s="839"/>
      <c r="DV63" s="840"/>
      <c r="DW63" s="841"/>
      <c r="DX63" s="841"/>
      <c r="DY63" s="841"/>
      <c r="DZ63" s="842"/>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24"/>
      <c r="BT64" s="825"/>
      <c r="BU64" s="825"/>
      <c r="BV64" s="825"/>
      <c r="BW64" s="825"/>
      <c r="BX64" s="825"/>
      <c r="BY64" s="825"/>
      <c r="BZ64" s="825"/>
      <c r="CA64" s="825"/>
      <c r="CB64" s="825"/>
      <c r="CC64" s="825"/>
      <c r="CD64" s="825"/>
      <c r="CE64" s="825"/>
      <c r="CF64" s="825"/>
      <c r="CG64" s="826"/>
      <c r="CH64" s="837"/>
      <c r="CI64" s="838"/>
      <c r="CJ64" s="838"/>
      <c r="CK64" s="838"/>
      <c r="CL64" s="839"/>
      <c r="CM64" s="837"/>
      <c r="CN64" s="838"/>
      <c r="CO64" s="838"/>
      <c r="CP64" s="838"/>
      <c r="CQ64" s="839"/>
      <c r="CR64" s="837"/>
      <c r="CS64" s="838"/>
      <c r="CT64" s="838"/>
      <c r="CU64" s="838"/>
      <c r="CV64" s="839"/>
      <c r="CW64" s="837"/>
      <c r="CX64" s="838"/>
      <c r="CY64" s="838"/>
      <c r="CZ64" s="838"/>
      <c r="DA64" s="839"/>
      <c r="DB64" s="837"/>
      <c r="DC64" s="838"/>
      <c r="DD64" s="838"/>
      <c r="DE64" s="838"/>
      <c r="DF64" s="839"/>
      <c r="DG64" s="837"/>
      <c r="DH64" s="838"/>
      <c r="DI64" s="838"/>
      <c r="DJ64" s="838"/>
      <c r="DK64" s="839"/>
      <c r="DL64" s="837"/>
      <c r="DM64" s="838"/>
      <c r="DN64" s="838"/>
      <c r="DO64" s="838"/>
      <c r="DP64" s="839"/>
      <c r="DQ64" s="837"/>
      <c r="DR64" s="838"/>
      <c r="DS64" s="838"/>
      <c r="DT64" s="838"/>
      <c r="DU64" s="839"/>
      <c r="DV64" s="840"/>
      <c r="DW64" s="841"/>
      <c r="DX64" s="841"/>
      <c r="DY64" s="841"/>
      <c r="DZ64" s="842"/>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24"/>
      <c r="BT65" s="825"/>
      <c r="BU65" s="825"/>
      <c r="BV65" s="825"/>
      <c r="BW65" s="825"/>
      <c r="BX65" s="825"/>
      <c r="BY65" s="825"/>
      <c r="BZ65" s="825"/>
      <c r="CA65" s="825"/>
      <c r="CB65" s="825"/>
      <c r="CC65" s="825"/>
      <c r="CD65" s="825"/>
      <c r="CE65" s="825"/>
      <c r="CF65" s="825"/>
      <c r="CG65" s="826"/>
      <c r="CH65" s="837"/>
      <c r="CI65" s="838"/>
      <c r="CJ65" s="838"/>
      <c r="CK65" s="838"/>
      <c r="CL65" s="839"/>
      <c r="CM65" s="837"/>
      <c r="CN65" s="838"/>
      <c r="CO65" s="838"/>
      <c r="CP65" s="838"/>
      <c r="CQ65" s="839"/>
      <c r="CR65" s="837"/>
      <c r="CS65" s="838"/>
      <c r="CT65" s="838"/>
      <c r="CU65" s="838"/>
      <c r="CV65" s="839"/>
      <c r="CW65" s="837"/>
      <c r="CX65" s="838"/>
      <c r="CY65" s="838"/>
      <c r="CZ65" s="838"/>
      <c r="DA65" s="839"/>
      <c r="DB65" s="837"/>
      <c r="DC65" s="838"/>
      <c r="DD65" s="838"/>
      <c r="DE65" s="838"/>
      <c r="DF65" s="839"/>
      <c r="DG65" s="837"/>
      <c r="DH65" s="838"/>
      <c r="DI65" s="838"/>
      <c r="DJ65" s="838"/>
      <c r="DK65" s="839"/>
      <c r="DL65" s="837"/>
      <c r="DM65" s="838"/>
      <c r="DN65" s="838"/>
      <c r="DO65" s="838"/>
      <c r="DP65" s="839"/>
      <c r="DQ65" s="837"/>
      <c r="DR65" s="838"/>
      <c r="DS65" s="838"/>
      <c r="DT65" s="838"/>
      <c r="DU65" s="839"/>
      <c r="DV65" s="840"/>
      <c r="DW65" s="841"/>
      <c r="DX65" s="841"/>
      <c r="DY65" s="841"/>
      <c r="DZ65" s="842"/>
      <c r="EA65" s="199"/>
    </row>
    <row r="66" spans="1:131" s="200" customFormat="1" ht="26.25" customHeight="1">
      <c r="A66" s="796" t="s">
        <v>394</v>
      </c>
      <c r="B66" s="797"/>
      <c r="C66" s="797"/>
      <c r="D66" s="797"/>
      <c r="E66" s="797"/>
      <c r="F66" s="797"/>
      <c r="G66" s="797"/>
      <c r="H66" s="797"/>
      <c r="I66" s="797"/>
      <c r="J66" s="797"/>
      <c r="K66" s="797"/>
      <c r="L66" s="797"/>
      <c r="M66" s="797"/>
      <c r="N66" s="797"/>
      <c r="O66" s="797"/>
      <c r="P66" s="798"/>
      <c r="Q66" s="773" t="s">
        <v>372</v>
      </c>
      <c r="R66" s="774"/>
      <c r="S66" s="774"/>
      <c r="T66" s="774"/>
      <c r="U66" s="775"/>
      <c r="V66" s="773" t="s">
        <v>373</v>
      </c>
      <c r="W66" s="774"/>
      <c r="X66" s="774"/>
      <c r="Y66" s="774"/>
      <c r="Z66" s="775"/>
      <c r="AA66" s="773" t="s">
        <v>374</v>
      </c>
      <c r="AB66" s="774"/>
      <c r="AC66" s="774"/>
      <c r="AD66" s="774"/>
      <c r="AE66" s="775"/>
      <c r="AF66" s="908" t="s">
        <v>375</v>
      </c>
      <c r="AG66" s="869"/>
      <c r="AH66" s="869"/>
      <c r="AI66" s="869"/>
      <c r="AJ66" s="909"/>
      <c r="AK66" s="773" t="s">
        <v>376</v>
      </c>
      <c r="AL66" s="797"/>
      <c r="AM66" s="797"/>
      <c r="AN66" s="797"/>
      <c r="AO66" s="798"/>
      <c r="AP66" s="773" t="s">
        <v>377</v>
      </c>
      <c r="AQ66" s="774"/>
      <c r="AR66" s="774"/>
      <c r="AS66" s="774"/>
      <c r="AT66" s="775"/>
      <c r="AU66" s="773" t="s">
        <v>395</v>
      </c>
      <c r="AV66" s="774"/>
      <c r="AW66" s="774"/>
      <c r="AX66" s="774"/>
      <c r="AY66" s="775"/>
      <c r="AZ66" s="773" t="s">
        <v>356</v>
      </c>
      <c r="BA66" s="774"/>
      <c r="BB66" s="774"/>
      <c r="BC66" s="774"/>
      <c r="BD66" s="785"/>
      <c r="BE66" s="218"/>
      <c r="BF66" s="218"/>
      <c r="BG66" s="218"/>
      <c r="BH66" s="218"/>
      <c r="BI66" s="218"/>
      <c r="BJ66" s="218"/>
      <c r="BK66" s="218"/>
      <c r="BL66" s="218"/>
      <c r="BM66" s="218"/>
      <c r="BN66" s="218"/>
      <c r="BO66" s="218"/>
      <c r="BP66" s="218"/>
      <c r="BQ66" s="215">
        <v>60</v>
      </c>
      <c r="BR66" s="220"/>
      <c r="BS66" s="919"/>
      <c r="BT66" s="920"/>
      <c r="BU66" s="920"/>
      <c r="BV66" s="920"/>
      <c r="BW66" s="920"/>
      <c r="BX66" s="920"/>
      <c r="BY66" s="920"/>
      <c r="BZ66" s="920"/>
      <c r="CA66" s="920"/>
      <c r="CB66" s="920"/>
      <c r="CC66" s="920"/>
      <c r="CD66" s="920"/>
      <c r="CE66" s="920"/>
      <c r="CF66" s="920"/>
      <c r="CG66" s="921"/>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5"/>
      <c r="EA66" s="199"/>
    </row>
    <row r="67" spans="1:131" s="200" customFormat="1" ht="26.25" customHeight="1" thickBot="1">
      <c r="A67" s="799"/>
      <c r="B67" s="800"/>
      <c r="C67" s="800"/>
      <c r="D67" s="800"/>
      <c r="E67" s="800"/>
      <c r="F67" s="800"/>
      <c r="G67" s="800"/>
      <c r="H67" s="800"/>
      <c r="I67" s="800"/>
      <c r="J67" s="800"/>
      <c r="K67" s="800"/>
      <c r="L67" s="800"/>
      <c r="M67" s="800"/>
      <c r="N67" s="800"/>
      <c r="O67" s="800"/>
      <c r="P67" s="801"/>
      <c r="Q67" s="776"/>
      <c r="R67" s="777"/>
      <c r="S67" s="777"/>
      <c r="T67" s="777"/>
      <c r="U67" s="778"/>
      <c r="V67" s="776"/>
      <c r="W67" s="777"/>
      <c r="X67" s="777"/>
      <c r="Y67" s="777"/>
      <c r="Z67" s="778"/>
      <c r="AA67" s="776"/>
      <c r="AB67" s="777"/>
      <c r="AC67" s="777"/>
      <c r="AD67" s="777"/>
      <c r="AE67" s="778"/>
      <c r="AF67" s="910"/>
      <c r="AG67" s="872"/>
      <c r="AH67" s="872"/>
      <c r="AI67" s="872"/>
      <c r="AJ67" s="911"/>
      <c r="AK67" s="912"/>
      <c r="AL67" s="800"/>
      <c r="AM67" s="800"/>
      <c r="AN67" s="800"/>
      <c r="AO67" s="801"/>
      <c r="AP67" s="776"/>
      <c r="AQ67" s="777"/>
      <c r="AR67" s="777"/>
      <c r="AS67" s="777"/>
      <c r="AT67" s="778"/>
      <c r="AU67" s="776"/>
      <c r="AV67" s="777"/>
      <c r="AW67" s="777"/>
      <c r="AX67" s="777"/>
      <c r="AY67" s="778"/>
      <c r="AZ67" s="776"/>
      <c r="BA67" s="777"/>
      <c r="BB67" s="777"/>
      <c r="BC67" s="777"/>
      <c r="BD67" s="786"/>
      <c r="BE67" s="218"/>
      <c r="BF67" s="218"/>
      <c r="BG67" s="218"/>
      <c r="BH67" s="218"/>
      <c r="BI67" s="218"/>
      <c r="BJ67" s="218"/>
      <c r="BK67" s="218"/>
      <c r="BL67" s="218"/>
      <c r="BM67" s="218"/>
      <c r="BN67" s="218"/>
      <c r="BO67" s="218"/>
      <c r="BP67" s="218"/>
      <c r="BQ67" s="215">
        <v>61</v>
      </c>
      <c r="BR67" s="220"/>
      <c r="BS67" s="919"/>
      <c r="BT67" s="920"/>
      <c r="BU67" s="920"/>
      <c r="BV67" s="920"/>
      <c r="BW67" s="920"/>
      <c r="BX67" s="920"/>
      <c r="BY67" s="920"/>
      <c r="BZ67" s="920"/>
      <c r="CA67" s="920"/>
      <c r="CB67" s="920"/>
      <c r="CC67" s="920"/>
      <c r="CD67" s="920"/>
      <c r="CE67" s="920"/>
      <c r="CF67" s="920"/>
      <c r="CG67" s="921"/>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5"/>
      <c r="EA67" s="199"/>
    </row>
    <row r="68" spans="1:131" s="200" customFormat="1" ht="26.25" customHeight="1" thickTop="1">
      <c r="A68" s="211">
        <v>1</v>
      </c>
      <c r="B68" s="925" t="s">
        <v>543</v>
      </c>
      <c r="C68" s="926"/>
      <c r="D68" s="926"/>
      <c r="E68" s="926"/>
      <c r="F68" s="926"/>
      <c r="G68" s="926"/>
      <c r="H68" s="926"/>
      <c r="I68" s="926"/>
      <c r="J68" s="926"/>
      <c r="K68" s="926"/>
      <c r="L68" s="926"/>
      <c r="M68" s="926"/>
      <c r="N68" s="926"/>
      <c r="O68" s="926"/>
      <c r="P68" s="927"/>
      <c r="Q68" s="928">
        <v>2628</v>
      </c>
      <c r="R68" s="922"/>
      <c r="S68" s="922"/>
      <c r="T68" s="922"/>
      <c r="U68" s="922"/>
      <c r="V68" s="922">
        <v>2617</v>
      </c>
      <c r="W68" s="922"/>
      <c r="X68" s="922"/>
      <c r="Y68" s="922"/>
      <c r="Z68" s="922"/>
      <c r="AA68" s="922">
        <v>11</v>
      </c>
      <c r="AB68" s="922"/>
      <c r="AC68" s="922"/>
      <c r="AD68" s="922"/>
      <c r="AE68" s="922"/>
      <c r="AF68" s="922">
        <v>11</v>
      </c>
      <c r="AG68" s="922"/>
      <c r="AH68" s="922"/>
      <c r="AI68" s="922"/>
      <c r="AJ68" s="922"/>
      <c r="AK68" s="922" t="s">
        <v>541</v>
      </c>
      <c r="AL68" s="922"/>
      <c r="AM68" s="922"/>
      <c r="AN68" s="922"/>
      <c r="AO68" s="922"/>
      <c r="AP68" s="922" t="s">
        <v>541</v>
      </c>
      <c r="AQ68" s="922"/>
      <c r="AR68" s="922"/>
      <c r="AS68" s="922"/>
      <c r="AT68" s="922"/>
      <c r="AU68" s="922" t="s">
        <v>541</v>
      </c>
      <c r="AV68" s="922"/>
      <c r="AW68" s="922"/>
      <c r="AX68" s="922"/>
      <c r="AY68" s="922"/>
      <c r="AZ68" s="923"/>
      <c r="BA68" s="923"/>
      <c r="BB68" s="923"/>
      <c r="BC68" s="923"/>
      <c r="BD68" s="924"/>
      <c r="BE68" s="218"/>
      <c r="BF68" s="218"/>
      <c r="BG68" s="218"/>
      <c r="BH68" s="218"/>
      <c r="BI68" s="218"/>
      <c r="BJ68" s="218"/>
      <c r="BK68" s="218"/>
      <c r="BL68" s="218"/>
      <c r="BM68" s="218"/>
      <c r="BN68" s="218"/>
      <c r="BO68" s="218"/>
      <c r="BP68" s="218"/>
      <c r="BQ68" s="215">
        <v>62</v>
      </c>
      <c r="BR68" s="220"/>
      <c r="BS68" s="919"/>
      <c r="BT68" s="920"/>
      <c r="BU68" s="920"/>
      <c r="BV68" s="920"/>
      <c r="BW68" s="920"/>
      <c r="BX68" s="920"/>
      <c r="BY68" s="920"/>
      <c r="BZ68" s="920"/>
      <c r="CA68" s="920"/>
      <c r="CB68" s="920"/>
      <c r="CC68" s="920"/>
      <c r="CD68" s="920"/>
      <c r="CE68" s="920"/>
      <c r="CF68" s="920"/>
      <c r="CG68" s="921"/>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5"/>
      <c r="EA68" s="199"/>
    </row>
    <row r="69" spans="1:131" s="200" customFormat="1" ht="26.25" customHeight="1">
      <c r="A69" s="214">
        <v>2</v>
      </c>
      <c r="B69" s="929" t="s">
        <v>544</v>
      </c>
      <c r="C69" s="930"/>
      <c r="D69" s="930"/>
      <c r="E69" s="930"/>
      <c r="F69" s="930"/>
      <c r="G69" s="930"/>
      <c r="H69" s="930"/>
      <c r="I69" s="930"/>
      <c r="J69" s="930"/>
      <c r="K69" s="930"/>
      <c r="L69" s="930"/>
      <c r="M69" s="930"/>
      <c r="N69" s="930"/>
      <c r="O69" s="930"/>
      <c r="P69" s="931"/>
      <c r="Q69" s="932">
        <v>398650</v>
      </c>
      <c r="R69" s="887"/>
      <c r="S69" s="887"/>
      <c r="T69" s="887"/>
      <c r="U69" s="887"/>
      <c r="V69" s="887">
        <v>388493</v>
      </c>
      <c r="W69" s="887"/>
      <c r="X69" s="887"/>
      <c r="Y69" s="887"/>
      <c r="Z69" s="887"/>
      <c r="AA69" s="887">
        <v>10157</v>
      </c>
      <c r="AB69" s="887"/>
      <c r="AC69" s="887"/>
      <c r="AD69" s="887"/>
      <c r="AE69" s="887"/>
      <c r="AF69" s="887">
        <v>10157</v>
      </c>
      <c r="AG69" s="887"/>
      <c r="AH69" s="887"/>
      <c r="AI69" s="887"/>
      <c r="AJ69" s="887"/>
      <c r="AK69" s="887">
        <v>2501</v>
      </c>
      <c r="AL69" s="887"/>
      <c r="AM69" s="887"/>
      <c r="AN69" s="887"/>
      <c r="AO69" s="887"/>
      <c r="AP69" s="887" t="s">
        <v>541</v>
      </c>
      <c r="AQ69" s="887"/>
      <c r="AR69" s="887"/>
      <c r="AS69" s="887"/>
      <c r="AT69" s="887"/>
      <c r="AU69" s="887" t="s">
        <v>541</v>
      </c>
      <c r="AV69" s="887"/>
      <c r="AW69" s="887"/>
      <c r="AX69" s="887"/>
      <c r="AY69" s="887"/>
      <c r="AZ69" s="933"/>
      <c r="BA69" s="933"/>
      <c r="BB69" s="933"/>
      <c r="BC69" s="933"/>
      <c r="BD69" s="934"/>
      <c r="BE69" s="218"/>
      <c r="BF69" s="218"/>
      <c r="BG69" s="218"/>
      <c r="BH69" s="218"/>
      <c r="BI69" s="218"/>
      <c r="BJ69" s="218"/>
      <c r="BK69" s="218"/>
      <c r="BL69" s="218"/>
      <c r="BM69" s="218"/>
      <c r="BN69" s="218"/>
      <c r="BO69" s="218"/>
      <c r="BP69" s="218"/>
      <c r="BQ69" s="215">
        <v>63</v>
      </c>
      <c r="BR69" s="220"/>
      <c r="BS69" s="919"/>
      <c r="BT69" s="920"/>
      <c r="BU69" s="920"/>
      <c r="BV69" s="920"/>
      <c r="BW69" s="920"/>
      <c r="BX69" s="920"/>
      <c r="BY69" s="920"/>
      <c r="BZ69" s="920"/>
      <c r="CA69" s="920"/>
      <c r="CB69" s="920"/>
      <c r="CC69" s="920"/>
      <c r="CD69" s="920"/>
      <c r="CE69" s="920"/>
      <c r="CF69" s="920"/>
      <c r="CG69" s="921"/>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5"/>
      <c r="EA69" s="199"/>
    </row>
    <row r="70" spans="1:131" s="200" customFormat="1" ht="26.25" customHeight="1">
      <c r="A70" s="214">
        <v>3</v>
      </c>
      <c r="B70" s="929" t="s">
        <v>545</v>
      </c>
      <c r="C70" s="930"/>
      <c r="D70" s="930"/>
      <c r="E70" s="930"/>
      <c r="F70" s="930"/>
      <c r="G70" s="930"/>
      <c r="H70" s="930"/>
      <c r="I70" s="930"/>
      <c r="J70" s="930"/>
      <c r="K70" s="930"/>
      <c r="L70" s="930"/>
      <c r="M70" s="930"/>
      <c r="N70" s="930"/>
      <c r="O70" s="930"/>
      <c r="P70" s="931"/>
      <c r="Q70" s="932">
        <v>303</v>
      </c>
      <c r="R70" s="887"/>
      <c r="S70" s="887"/>
      <c r="T70" s="887"/>
      <c r="U70" s="887"/>
      <c r="V70" s="887">
        <v>297</v>
      </c>
      <c r="W70" s="887"/>
      <c r="X70" s="887"/>
      <c r="Y70" s="887"/>
      <c r="Z70" s="887"/>
      <c r="AA70" s="887">
        <v>6</v>
      </c>
      <c r="AB70" s="887"/>
      <c r="AC70" s="887"/>
      <c r="AD70" s="887"/>
      <c r="AE70" s="887"/>
      <c r="AF70" s="887">
        <v>6</v>
      </c>
      <c r="AG70" s="887"/>
      <c r="AH70" s="887"/>
      <c r="AI70" s="887"/>
      <c r="AJ70" s="887"/>
      <c r="AK70" s="887">
        <v>4</v>
      </c>
      <c r="AL70" s="887"/>
      <c r="AM70" s="887"/>
      <c r="AN70" s="887"/>
      <c r="AO70" s="887"/>
      <c r="AP70" s="887" t="s">
        <v>541</v>
      </c>
      <c r="AQ70" s="887"/>
      <c r="AR70" s="887"/>
      <c r="AS70" s="887"/>
      <c r="AT70" s="887"/>
      <c r="AU70" s="887" t="s">
        <v>541</v>
      </c>
      <c r="AV70" s="887"/>
      <c r="AW70" s="887"/>
      <c r="AX70" s="887"/>
      <c r="AY70" s="887"/>
      <c r="AZ70" s="933"/>
      <c r="BA70" s="933"/>
      <c r="BB70" s="933"/>
      <c r="BC70" s="933"/>
      <c r="BD70" s="934"/>
      <c r="BE70" s="218"/>
      <c r="BF70" s="218"/>
      <c r="BG70" s="218"/>
      <c r="BH70" s="218"/>
      <c r="BI70" s="218"/>
      <c r="BJ70" s="218"/>
      <c r="BK70" s="218"/>
      <c r="BL70" s="218"/>
      <c r="BM70" s="218"/>
      <c r="BN70" s="218"/>
      <c r="BO70" s="218"/>
      <c r="BP70" s="218"/>
      <c r="BQ70" s="215">
        <v>64</v>
      </c>
      <c r="BR70" s="220"/>
      <c r="BS70" s="919"/>
      <c r="BT70" s="920"/>
      <c r="BU70" s="920"/>
      <c r="BV70" s="920"/>
      <c r="BW70" s="920"/>
      <c r="BX70" s="920"/>
      <c r="BY70" s="920"/>
      <c r="BZ70" s="920"/>
      <c r="CA70" s="920"/>
      <c r="CB70" s="920"/>
      <c r="CC70" s="920"/>
      <c r="CD70" s="920"/>
      <c r="CE70" s="920"/>
      <c r="CF70" s="920"/>
      <c r="CG70" s="921"/>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5"/>
      <c r="EA70" s="199"/>
    </row>
    <row r="71" spans="1:131" s="200" customFormat="1" ht="26.25" customHeight="1">
      <c r="A71" s="214">
        <v>4</v>
      </c>
      <c r="B71" s="929"/>
      <c r="C71" s="930"/>
      <c r="D71" s="930"/>
      <c r="E71" s="930"/>
      <c r="F71" s="930"/>
      <c r="G71" s="930"/>
      <c r="H71" s="930"/>
      <c r="I71" s="930"/>
      <c r="J71" s="930"/>
      <c r="K71" s="930"/>
      <c r="L71" s="930"/>
      <c r="M71" s="930"/>
      <c r="N71" s="930"/>
      <c r="O71" s="930"/>
      <c r="P71" s="931"/>
      <c r="Q71" s="932"/>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7"/>
      <c r="AY71" s="887"/>
      <c r="AZ71" s="933"/>
      <c r="BA71" s="933"/>
      <c r="BB71" s="933"/>
      <c r="BC71" s="933"/>
      <c r="BD71" s="934"/>
      <c r="BE71" s="218"/>
      <c r="BF71" s="218"/>
      <c r="BG71" s="218"/>
      <c r="BH71" s="218"/>
      <c r="BI71" s="218"/>
      <c r="BJ71" s="218"/>
      <c r="BK71" s="218"/>
      <c r="BL71" s="218"/>
      <c r="BM71" s="218"/>
      <c r="BN71" s="218"/>
      <c r="BO71" s="218"/>
      <c r="BP71" s="218"/>
      <c r="BQ71" s="215">
        <v>65</v>
      </c>
      <c r="BR71" s="220"/>
      <c r="BS71" s="919"/>
      <c r="BT71" s="920"/>
      <c r="BU71" s="920"/>
      <c r="BV71" s="920"/>
      <c r="BW71" s="920"/>
      <c r="BX71" s="920"/>
      <c r="BY71" s="920"/>
      <c r="BZ71" s="920"/>
      <c r="CA71" s="920"/>
      <c r="CB71" s="920"/>
      <c r="CC71" s="920"/>
      <c r="CD71" s="920"/>
      <c r="CE71" s="920"/>
      <c r="CF71" s="920"/>
      <c r="CG71" s="921"/>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5"/>
      <c r="EA71" s="199"/>
    </row>
    <row r="72" spans="1:131" s="200" customFormat="1" ht="26.25" customHeight="1">
      <c r="A72" s="214">
        <v>5</v>
      </c>
      <c r="B72" s="929"/>
      <c r="C72" s="930"/>
      <c r="D72" s="930"/>
      <c r="E72" s="930"/>
      <c r="F72" s="930"/>
      <c r="G72" s="930"/>
      <c r="H72" s="930"/>
      <c r="I72" s="930"/>
      <c r="J72" s="930"/>
      <c r="K72" s="930"/>
      <c r="L72" s="930"/>
      <c r="M72" s="930"/>
      <c r="N72" s="930"/>
      <c r="O72" s="930"/>
      <c r="P72" s="931"/>
      <c r="Q72" s="932"/>
      <c r="R72" s="887"/>
      <c r="S72" s="887"/>
      <c r="T72" s="887"/>
      <c r="U72" s="887"/>
      <c r="V72" s="887"/>
      <c r="W72" s="887"/>
      <c r="X72" s="887"/>
      <c r="Y72" s="887"/>
      <c r="Z72" s="887"/>
      <c r="AA72" s="887"/>
      <c r="AB72" s="887"/>
      <c r="AC72" s="887"/>
      <c r="AD72" s="887"/>
      <c r="AE72" s="887"/>
      <c r="AF72" s="887"/>
      <c r="AG72" s="887"/>
      <c r="AH72" s="887"/>
      <c r="AI72" s="887"/>
      <c r="AJ72" s="887"/>
      <c r="AK72" s="887"/>
      <c r="AL72" s="887"/>
      <c r="AM72" s="887"/>
      <c r="AN72" s="887"/>
      <c r="AO72" s="887"/>
      <c r="AP72" s="887"/>
      <c r="AQ72" s="887"/>
      <c r="AR72" s="887"/>
      <c r="AS72" s="887"/>
      <c r="AT72" s="887"/>
      <c r="AU72" s="887"/>
      <c r="AV72" s="887"/>
      <c r="AW72" s="887"/>
      <c r="AX72" s="887"/>
      <c r="AY72" s="887"/>
      <c r="AZ72" s="933"/>
      <c r="BA72" s="933"/>
      <c r="BB72" s="933"/>
      <c r="BC72" s="933"/>
      <c r="BD72" s="934"/>
      <c r="BE72" s="218"/>
      <c r="BF72" s="218"/>
      <c r="BG72" s="218"/>
      <c r="BH72" s="218"/>
      <c r="BI72" s="218"/>
      <c r="BJ72" s="218"/>
      <c r="BK72" s="218"/>
      <c r="BL72" s="218"/>
      <c r="BM72" s="218"/>
      <c r="BN72" s="218"/>
      <c r="BO72" s="218"/>
      <c r="BP72" s="218"/>
      <c r="BQ72" s="215">
        <v>66</v>
      </c>
      <c r="BR72" s="220"/>
      <c r="BS72" s="919"/>
      <c r="BT72" s="920"/>
      <c r="BU72" s="920"/>
      <c r="BV72" s="920"/>
      <c r="BW72" s="920"/>
      <c r="BX72" s="920"/>
      <c r="BY72" s="920"/>
      <c r="BZ72" s="920"/>
      <c r="CA72" s="920"/>
      <c r="CB72" s="920"/>
      <c r="CC72" s="920"/>
      <c r="CD72" s="920"/>
      <c r="CE72" s="920"/>
      <c r="CF72" s="920"/>
      <c r="CG72" s="921"/>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5"/>
      <c r="EA72" s="199"/>
    </row>
    <row r="73" spans="1:131" s="200" customFormat="1" ht="26.25" customHeight="1">
      <c r="A73" s="214">
        <v>6</v>
      </c>
      <c r="B73" s="929"/>
      <c r="C73" s="930"/>
      <c r="D73" s="930"/>
      <c r="E73" s="930"/>
      <c r="F73" s="930"/>
      <c r="G73" s="930"/>
      <c r="H73" s="930"/>
      <c r="I73" s="930"/>
      <c r="J73" s="930"/>
      <c r="K73" s="930"/>
      <c r="L73" s="930"/>
      <c r="M73" s="930"/>
      <c r="N73" s="930"/>
      <c r="O73" s="930"/>
      <c r="P73" s="931"/>
      <c r="Q73" s="932"/>
      <c r="R73" s="887"/>
      <c r="S73" s="887"/>
      <c r="T73" s="887"/>
      <c r="U73" s="887"/>
      <c r="V73" s="887"/>
      <c r="W73" s="887"/>
      <c r="X73" s="887"/>
      <c r="Y73" s="887"/>
      <c r="Z73" s="887"/>
      <c r="AA73" s="887"/>
      <c r="AB73" s="887"/>
      <c r="AC73" s="887"/>
      <c r="AD73" s="887"/>
      <c r="AE73" s="887"/>
      <c r="AF73" s="887"/>
      <c r="AG73" s="887"/>
      <c r="AH73" s="887"/>
      <c r="AI73" s="887"/>
      <c r="AJ73" s="887"/>
      <c r="AK73" s="887"/>
      <c r="AL73" s="887"/>
      <c r="AM73" s="887"/>
      <c r="AN73" s="887"/>
      <c r="AO73" s="887"/>
      <c r="AP73" s="887"/>
      <c r="AQ73" s="887"/>
      <c r="AR73" s="887"/>
      <c r="AS73" s="887"/>
      <c r="AT73" s="887"/>
      <c r="AU73" s="887"/>
      <c r="AV73" s="887"/>
      <c r="AW73" s="887"/>
      <c r="AX73" s="887"/>
      <c r="AY73" s="887"/>
      <c r="AZ73" s="933"/>
      <c r="BA73" s="933"/>
      <c r="BB73" s="933"/>
      <c r="BC73" s="933"/>
      <c r="BD73" s="934"/>
      <c r="BE73" s="218"/>
      <c r="BF73" s="218"/>
      <c r="BG73" s="218"/>
      <c r="BH73" s="218"/>
      <c r="BI73" s="218"/>
      <c r="BJ73" s="218"/>
      <c r="BK73" s="218"/>
      <c r="BL73" s="218"/>
      <c r="BM73" s="218"/>
      <c r="BN73" s="218"/>
      <c r="BO73" s="218"/>
      <c r="BP73" s="218"/>
      <c r="BQ73" s="215">
        <v>67</v>
      </c>
      <c r="BR73" s="220"/>
      <c r="BS73" s="919"/>
      <c r="BT73" s="920"/>
      <c r="BU73" s="920"/>
      <c r="BV73" s="920"/>
      <c r="BW73" s="920"/>
      <c r="BX73" s="920"/>
      <c r="BY73" s="920"/>
      <c r="BZ73" s="920"/>
      <c r="CA73" s="920"/>
      <c r="CB73" s="920"/>
      <c r="CC73" s="920"/>
      <c r="CD73" s="920"/>
      <c r="CE73" s="920"/>
      <c r="CF73" s="920"/>
      <c r="CG73" s="921"/>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5"/>
      <c r="EA73" s="199"/>
    </row>
    <row r="74" spans="1:131" s="200" customFormat="1" ht="26.25" customHeight="1">
      <c r="A74" s="214">
        <v>7</v>
      </c>
      <c r="B74" s="929"/>
      <c r="C74" s="930"/>
      <c r="D74" s="930"/>
      <c r="E74" s="930"/>
      <c r="F74" s="930"/>
      <c r="G74" s="930"/>
      <c r="H74" s="930"/>
      <c r="I74" s="930"/>
      <c r="J74" s="930"/>
      <c r="K74" s="930"/>
      <c r="L74" s="930"/>
      <c r="M74" s="930"/>
      <c r="N74" s="930"/>
      <c r="O74" s="930"/>
      <c r="P74" s="931"/>
      <c r="Q74" s="932"/>
      <c r="R74" s="887"/>
      <c r="S74" s="887"/>
      <c r="T74" s="887"/>
      <c r="U74" s="887"/>
      <c r="V74" s="887"/>
      <c r="W74" s="887"/>
      <c r="X74" s="887"/>
      <c r="Y74" s="887"/>
      <c r="Z74" s="887"/>
      <c r="AA74" s="887"/>
      <c r="AB74" s="887"/>
      <c r="AC74" s="887"/>
      <c r="AD74" s="887"/>
      <c r="AE74" s="887"/>
      <c r="AF74" s="887"/>
      <c r="AG74" s="887"/>
      <c r="AH74" s="887"/>
      <c r="AI74" s="887"/>
      <c r="AJ74" s="887"/>
      <c r="AK74" s="887"/>
      <c r="AL74" s="887"/>
      <c r="AM74" s="887"/>
      <c r="AN74" s="887"/>
      <c r="AO74" s="887"/>
      <c r="AP74" s="887"/>
      <c r="AQ74" s="887"/>
      <c r="AR74" s="887"/>
      <c r="AS74" s="887"/>
      <c r="AT74" s="887"/>
      <c r="AU74" s="887"/>
      <c r="AV74" s="887"/>
      <c r="AW74" s="887"/>
      <c r="AX74" s="887"/>
      <c r="AY74" s="887"/>
      <c r="AZ74" s="933"/>
      <c r="BA74" s="933"/>
      <c r="BB74" s="933"/>
      <c r="BC74" s="933"/>
      <c r="BD74" s="934"/>
      <c r="BE74" s="218"/>
      <c r="BF74" s="218"/>
      <c r="BG74" s="218"/>
      <c r="BH74" s="218"/>
      <c r="BI74" s="218"/>
      <c r="BJ74" s="218"/>
      <c r="BK74" s="218"/>
      <c r="BL74" s="218"/>
      <c r="BM74" s="218"/>
      <c r="BN74" s="218"/>
      <c r="BO74" s="218"/>
      <c r="BP74" s="218"/>
      <c r="BQ74" s="215">
        <v>68</v>
      </c>
      <c r="BR74" s="220"/>
      <c r="BS74" s="919"/>
      <c r="BT74" s="920"/>
      <c r="BU74" s="920"/>
      <c r="BV74" s="920"/>
      <c r="BW74" s="920"/>
      <c r="BX74" s="920"/>
      <c r="BY74" s="920"/>
      <c r="BZ74" s="920"/>
      <c r="CA74" s="920"/>
      <c r="CB74" s="920"/>
      <c r="CC74" s="920"/>
      <c r="CD74" s="920"/>
      <c r="CE74" s="920"/>
      <c r="CF74" s="920"/>
      <c r="CG74" s="921"/>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5"/>
      <c r="EA74" s="199"/>
    </row>
    <row r="75" spans="1:131" s="200" customFormat="1" ht="26.25" customHeight="1">
      <c r="A75" s="214">
        <v>8</v>
      </c>
      <c r="B75" s="929"/>
      <c r="C75" s="930"/>
      <c r="D75" s="930"/>
      <c r="E75" s="930"/>
      <c r="F75" s="930"/>
      <c r="G75" s="930"/>
      <c r="H75" s="930"/>
      <c r="I75" s="930"/>
      <c r="J75" s="930"/>
      <c r="K75" s="930"/>
      <c r="L75" s="930"/>
      <c r="M75" s="930"/>
      <c r="N75" s="930"/>
      <c r="O75" s="930"/>
      <c r="P75" s="931"/>
      <c r="Q75" s="935"/>
      <c r="R75" s="936"/>
      <c r="S75" s="936"/>
      <c r="T75" s="936"/>
      <c r="U75" s="886"/>
      <c r="V75" s="937"/>
      <c r="W75" s="936"/>
      <c r="X75" s="936"/>
      <c r="Y75" s="936"/>
      <c r="Z75" s="886"/>
      <c r="AA75" s="937"/>
      <c r="AB75" s="936"/>
      <c r="AC75" s="936"/>
      <c r="AD75" s="936"/>
      <c r="AE75" s="886"/>
      <c r="AF75" s="937"/>
      <c r="AG75" s="936"/>
      <c r="AH75" s="936"/>
      <c r="AI75" s="936"/>
      <c r="AJ75" s="886"/>
      <c r="AK75" s="937"/>
      <c r="AL75" s="936"/>
      <c r="AM75" s="936"/>
      <c r="AN75" s="936"/>
      <c r="AO75" s="886"/>
      <c r="AP75" s="937"/>
      <c r="AQ75" s="936"/>
      <c r="AR75" s="936"/>
      <c r="AS75" s="936"/>
      <c r="AT75" s="886"/>
      <c r="AU75" s="937"/>
      <c r="AV75" s="936"/>
      <c r="AW75" s="936"/>
      <c r="AX75" s="936"/>
      <c r="AY75" s="886"/>
      <c r="AZ75" s="933"/>
      <c r="BA75" s="933"/>
      <c r="BB75" s="933"/>
      <c r="BC75" s="933"/>
      <c r="BD75" s="934"/>
      <c r="BE75" s="218"/>
      <c r="BF75" s="218"/>
      <c r="BG75" s="218"/>
      <c r="BH75" s="218"/>
      <c r="BI75" s="218"/>
      <c r="BJ75" s="218"/>
      <c r="BK75" s="218"/>
      <c r="BL75" s="218"/>
      <c r="BM75" s="218"/>
      <c r="BN75" s="218"/>
      <c r="BO75" s="218"/>
      <c r="BP75" s="218"/>
      <c r="BQ75" s="215">
        <v>69</v>
      </c>
      <c r="BR75" s="220"/>
      <c r="BS75" s="919"/>
      <c r="BT75" s="920"/>
      <c r="BU75" s="920"/>
      <c r="BV75" s="920"/>
      <c r="BW75" s="920"/>
      <c r="BX75" s="920"/>
      <c r="BY75" s="920"/>
      <c r="BZ75" s="920"/>
      <c r="CA75" s="920"/>
      <c r="CB75" s="920"/>
      <c r="CC75" s="920"/>
      <c r="CD75" s="920"/>
      <c r="CE75" s="920"/>
      <c r="CF75" s="920"/>
      <c r="CG75" s="921"/>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5"/>
      <c r="EA75" s="199"/>
    </row>
    <row r="76" spans="1:131" s="200" customFormat="1" ht="26.25" customHeight="1">
      <c r="A76" s="214">
        <v>9</v>
      </c>
      <c r="B76" s="929"/>
      <c r="C76" s="930"/>
      <c r="D76" s="930"/>
      <c r="E76" s="930"/>
      <c r="F76" s="930"/>
      <c r="G76" s="930"/>
      <c r="H76" s="930"/>
      <c r="I76" s="930"/>
      <c r="J76" s="930"/>
      <c r="K76" s="930"/>
      <c r="L76" s="930"/>
      <c r="M76" s="930"/>
      <c r="N76" s="930"/>
      <c r="O76" s="930"/>
      <c r="P76" s="931"/>
      <c r="Q76" s="935"/>
      <c r="R76" s="936"/>
      <c r="S76" s="936"/>
      <c r="T76" s="936"/>
      <c r="U76" s="886"/>
      <c r="V76" s="937"/>
      <c r="W76" s="936"/>
      <c r="X76" s="936"/>
      <c r="Y76" s="936"/>
      <c r="Z76" s="886"/>
      <c r="AA76" s="937"/>
      <c r="AB76" s="936"/>
      <c r="AC76" s="936"/>
      <c r="AD76" s="936"/>
      <c r="AE76" s="886"/>
      <c r="AF76" s="937"/>
      <c r="AG76" s="936"/>
      <c r="AH76" s="936"/>
      <c r="AI76" s="936"/>
      <c r="AJ76" s="886"/>
      <c r="AK76" s="937"/>
      <c r="AL76" s="936"/>
      <c r="AM76" s="936"/>
      <c r="AN76" s="936"/>
      <c r="AO76" s="886"/>
      <c r="AP76" s="937"/>
      <c r="AQ76" s="936"/>
      <c r="AR76" s="936"/>
      <c r="AS76" s="936"/>
      <c r="AT76" s="886"/>
      <c r="AU76" s="937"/>
      <c r="AV76" s="936"/>
      <c r="AW76" s="936"/>
      <c r="AX76" s="936"/>
      <c r="AY76" s="886"/>
      <c r="AZ76" s="933"/>
      <c r="BA76" s="933"/>
      <c r="BB76" s="933"/>
      <c r="BC76" s="933"/>
      <c r="BD76" s="934"/>
      <c r="BE76" s="218"/>
      <c r="BF76" s="218"/>
      <c r="BG76" s="218"/>
      <c r="BH76" s="218"/>
      <c r="BI76" s="218"/>
      <c r="BJ76" s="218"/>
      <c r="BK76" s="218"/>
      <c r="BL76" s="218"/>
      <c r="BM76" s="218"/>
      <c r="BN76" s="218"/>
      <c r="BO76" s="218"/>
      <c r="BP76" s="218"/>
      <c r="BQ76" s="215">
        <v>70</v>
      </c>
      <c r="BR76" s="220"/>
      <c r="BS76" s="919"/>
      <c r="BT76" s="920"/>
      <c r="BU76" s="920"/>
      <c r="BV76" s="920"/>
      <c r="BW76" s="920"/>
      <c r="BX76" s="920"/>
      <c r="BY76" s="920"/>
      <c r="BZ76" s="920"/>
      <c r="CA76" s="920"/>
      <c r="CB76" s="920"/>
      <c r="CC76" s="920"/>
      <c r="CD76" s="920"/>
      <c r="CE76" s="920"/>
      <c r="CF76" s="920"/>
      <c r="CG76" s="921"/>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5"/>
      <c r="EA76" s="199"/>
    </row>
    <row r="77" spans="1:131" s="200" customFormat="1" ht="26.25" customHeight="1">
      <c r="A77" s="214">
        <v>10</v>
      </c>
      <c r="B77" s="929"/>
      <c r="C77" s="930"/>
      <c r="D77" s="930"/>
      <c r="E77" s="930"/>
      <c r="F77" s="930"/>
      <c r="G77" s="930"/>
      <c r="H77" s="930"/>
      <c r="I77" s="930"/>
      <c r="J77" s="930"/>
      <c r="K77" s="930"/>
      <c r="L77" s="930"/>
      <c r="M77" s="930"/>
      <c r="N77" s="930"/>
      <c r="O77" s="930"/>
      <c r="P77" s="931"/>
      <c r="Q77" s="935"/>
      <c r="R77" s="936"/>
      <c r="S77" s="936"/>
      <c r="T77" s="936"/>
      <c r="U77" s="886"/>
      <c r="V77" s="937"/>
      <c r="W77" s="936"/>
      <c r="X77" s="936"/>
      <c r="Y77" s="936"/>
      <c r="Z77" s="886"/>
      <c r="AA77" s="937"/>
      <c r="AB77" s="936"/>
      <c r="AC77" s="936"/>
      <c r="AD77" s="936"/>
      <c r="AE77" s="886"/>
      <c r="AF77" s="937"/>
      <c r="AG77" s="936"/>
      <c r="AH77" s="936"/>
      <c r="AI77" s="936"/>
      <c r="AJ77" s="886"/>
      <c r="AK77" s="937"/>
      <c r="AL77" s="936"/>
      <c r="AM77" s="936"/>
      <c r="AN77" s="936"/>
      <c r="AO77" s="886"/>
      <c r="AP77" s="937"/>
      <c r="AQ77" s="936"/>
      <c r="AR77" s="936"/>
      <c r="AS77" s="936"/>
      <c r="AT77" s="886"/>
      <c r="AU77" s="937"/>
      <c r="AV77" s="936"/>
      <c r="AW77" s="936"/>
      <c r="AX77" s="936"/>
      <c r="AY77" s="886"/>
      <c r="AZ77" s="933"/>
      <c r="BA77" s="933"/>
      <c r="BB77" s="933"/>
      <c r="BC77" s="933"/>
      <c r="BD77" s="934"/>
      <c r="BE77" s="218"/>
      <c r="BF77" s="218"/>
      <c r="BG77" s="218"/>
      <c r="BH77" s="218"/>
      <c r="BI77" s="218"/>
      <c r="BJ77" s="218"/>
      <c r="BK77" s="218"/>
      <c r="BL77" s="218"/>
      <c r="BM77" s="218"/>
      <c r="BN77" s="218"/>
      <c r="BO77" s="218"/>
      <c r="BP77" s="218"/>
      <c r="BQ77" s="215">
        <v>71</v>
      </c>
      <c r="BR77" s="220"/>
      <c r="BS77" s="919"/>
      <c r="BT77" s="920"/>
      <c r="BU77" s="920"/>
      <c r="BV77" s="920"/>
      <c r="BW77" s="920"/>
      <c r="BX77" s="920"/>
      <c r="BY77" s="920"/>
      <c r="BZ77" s="920"/>
      <c r="CA77" s="920"/>
      <c r="CB77" s="920"/>
      <c r="CC77" s="920"/>
      <c r="CD77" s="920"/>
      <c r="CE77" s="920"/>
      <c r="CF77" s="920"/>
      <c r="CG77" s="921"/>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5"/>
      <c r="EA77" s="199"/>
    </row>
    <row r="78" spans="1:131" s="200" customFormat="1" ht="26.25" customHeight="1">
      <c r="A78" s="214">
        <v>11</v>
      </c>
      <c r="B78" s="929"/>
      <c r="C78" s="930"/>
      <c r="D78" s="930"/>
      <c r="E78" s="930"/>
      <c r="F78" s="930"/>
      <c r="G78" s="930"/>
      <c r="H78" s="930"/>
      <c r="I78" s="930"/>
      <c r="J78" s="930"/>
      <c r="K78" s="930"/>
      <c r="L78" s="930"/>
      <c r="M78" s="930"/>
      <c r="N78" s="930"/>
      <c r="O78" s="930"/>
      <c r="P78" s="931"/>
      <c r="Q78" s="932"/>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933"/>
      <c r="BA78" s="933"/>
      <c r="BB78" s="933"/>
      <c r="BC78" s="933"/>
      <c r="BD78" s="934"/>
      <c r="BE78" s="218"/>
      <c r="BF78" s="218"/>
      <c r="BG78" s="218"/>
      <c r="BH78" s="218"/>
      <c r="BI78" s="218"/>
      <c r="BJ78" s="221"/>
      <c r="BK78" s="221"/>
      <c r="BL78" s="221"/>
      <c r="BM78" s="221"/>
      <c r="BN78" s="221"/>
      <c r="BO78" s="218"/>
      <c r="BP78" s="218"/>
      <c r="BQ78" s="215">
        <v>72</v>
      </c>
      <c r="BR78" s="220"/>
      <c r="BS78" s="919"/>
      <c r="BT78" s="920"/>
      <c r="BU78" s="920"/>
      <c r="BV78" s="920"/>
      <c r="BW78" s="920"/>
      <c r="BX78" s="920"/>
      <c r="BY78" s="920"/>
      <c r="BZ78" s="920"/>
      <c r="CA78" s="920"/>
      <c r="CB78" s="920"/>
      <c r="CC78" s="920"/>
      <c r="CD78" s="920"/>
      <c r="CE78" s="920"/>
      <c r="CF78" s="920"/>
      <c r="CG78" s="921"/>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5"/>
      <c r="EA78" s="199"/>
    </row>
    <row r="79" spans="1:131" s="200" customFormat="1" ht="26.25" customHeight="1">
      <c r="A79" s="214">
        <v>12</v>
      </c>
      <c r="B79" s="929"/>
      <c r="C79" s="930"/>
      <c r="D79" s="930"/>
      <c r="E79" s="930"/>
      <c r="F79" s="930"/>
      <c r="G79" s="930"/>
      <c r="H79" s="930"/>
      <c r="I79" s="930"/>
      <c r="J79" s="930"/>
      <c r="K79" s="930"/>
      <c r="L79" s="930"/>
      <c r="M79" s="930"/>
      <c r="N79" s="930"/>
      <c r="O79" s="930"/>
      <c r="P79" s="931"/>
      <c r="Q79" s="932"/>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933"/>
      <c r="BA79" s="933"/>
      <c r="BB79" s="933"/>
      <c r="BC79" s="933"/>
      <c r="BD79" s="934"/>
      <c r="BE79" s="218"/>
      <c r="BF79" s="218"/>
      <c r="BG79" s="218"/>
      <c r="BH79" s="218"/>
      <c r="BI79" s="218"/>
      <c r="BJ79" s="221"/>
      <c r="BK79" s="221"/>
      <c r="BL79" s="221"/>
      <c r="BM79" s="221"/>
      <c r="BN79" s="221"/>
      <c r="BO79" s="218"/>
      <c r="BP79" s="218"/>
      <c r="BQ79" s="215">
        <v>73</v>
      </c>
      <c r="BR79" s="220"/>
      <c r="BS79" s="919"/>
      <c r="BT79" s="920"/>
      <c r="BU79" s="920"/>
      <c r="BV79" s="920"/>
      <c r="BW79" s="920"/>
      <c r="BX79" s="920"/>
      <c r="BY79" s="920"/>
      <c r="BZ79" s="920"/>
      <c r="CA79" s="920"/>
      <c r="CB79" s="920"/>
      <c r="CC79" s="920"/>
      <c r="CD79" s="920"/>
      <c r="CE79" s="920"/>
      <c r="CF79" s="920"/>
      <c r="CG79" s="921"/>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5"/>
      <c r="EA79" s="199"/>
    </row>
    <row r="80" spans="1:131" s="200" customFormat="1" ht="26.25" customHeight="1">
      <c r="A80" s="214">
        <v>13</v>
      </c>
      <c r="B80" s="929"/>
      <c r="C80" s="930"/>
      <c r="D80" s="930"/>
      <c r="E80" s="930"/>
      <c r="F80" s="930"/>
      <c r="G80" s="930"/>
      <c r="H80" s="930"/>
      <c r="I80" s="930"/>
      <c r="J80" s="930"/>
      <c r="K80" s="930"/>
      <c r="L80" s="930"/>
      <c r="M80" s="930"/>
      <c r="N80" s="930"/>
      <c r="O80" s="930"/>
      <c r="P80" s="931"/>
      <c r="Q80" s="932"/>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933"/>
      <c r="BA80" s="933"/>
      <c r="BB80" s="933"/>
      <c r="BC80" s="933"/>
      <c r="BD80" s="934"/>
      <c r="BE80" s="218"/>
      <c r="BF80" s="218"/>
      <c r="BG80" s="218"/>
      <c r="BH80" s="218"/>
      <c r="BI80" s="218"/>
      <c r="BJ80" s="218"/>
      <c r="BK80" s="218"/>
      <c r="BL80" s="218"/>
      <c r="BM80" s="218"/>
      <c r="BN80" s="218"/>
      <c r="BO80" s="218"/>
      <c r="BP80" s="218"/>
      <c r="BQ80" s="215">
        <v>74</v>
      </c>
      <c r="BR80" s="220"/>
      <c r="BS80" s="919"/>
      <c r="BT80" s="920"/>
      <c r="BU80" s="920"/>
      <c r="BV80" s="920"/>
      <c r="BW80" s="920"/>
      <c r="BX80" s="920"/>
      <c r="BY80" s="920"/>
      <c r="BZ80" s="920"/>
      <c r="CA80" s="920"/>
      <c r="CB80" s="920"/>
      <c r="CC80" s="920"/>
      <c r="CD80" s="920"/>
      <c r="CE80" s="920"/>
      <c r="CF80" s="920"/>
      <c r="CG80" s="921"/>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5"/>
      <c r="EA80" s="199"/>
    </row>
    <row r="81" spans="1:131" s="200" customFormat="1" ht="26.25" customHeight="1">
      <c r="A81" s="214">
        <v>14</v>
      </c>
      <c r="B81" s="929"/>
      <c r="C81" s="930"/>
      <c r="D81" s="930"/>
      <c r="E81" s="930"/>
      <c r="F81" s="930"/>
      <c r="G81" s="930"/>
      <c r="H81" s="930"/>
      <c r="I81" s="930"/>
      <c r="J81" s="930"/>
      <c r="K81" s="930"/>
      <c r="L81" s="930"/>
      <c r="M81" s="930"/>
      <c r="N81" s="930"/>
      <c r="O81" s="930"/>
      <c r="P81" s="931"/>
      <c r="Q81" s="932"/>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933"/>
      <c r="BA81" s="933"/>
      <c r="BB81" s="933"/>
      <c r="BC81" s="933"/>
      <c r="BD81" s="934"/>
      <c r="BE81" s="218"/>
      <c r="BF81" s="218"/>
      <c r="BG81" s="218"/>
      <c r="BH81" s="218"/>
      <c r="BI81" s="218"/>
      <c r="BJ81" s="218"/>
      <c r="BK81" s="218"/>
      <c r="BL81" s="218"/>
      <c r="BM81" s="218"/>
      <c r="BN81" s="218"/>
      <c r="BO81" s="218"/>
      <c r="BP81" s="218"/>
      <c r="BQ81" s="215">
        <v>75</v>
      </c>
      <c r="BR81" s="220"/>
      <c r="BS81" s="919"/>
      <c r="BT81" s="920"/>
      <c r="BU81" s="920"/>
      <c r="BV81" s="920"/>
      <c r="BW81" s="920"/>
      <c r="BX81" s="920"/>
      <c r="BY81" s="920"/>
      <c r="BZ81" s="920"/>
      <c r="CA81" s="920"/>
      <c r="CB81" s="920"/>
      <c r="CC81" s="920"/>
      <c r="CD81" s="920"/>
      <c r="CE81" s="920"/>
      <c r="CF81" s="920"/>
      <c r="CG81" s="921"/>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5"/>
      <c r="EA81" s="199"/>
    </row>
    <row r="82" spans="1:131" s="200" customFormat="1" ht="26.25" customHeight="1">
      <c r="A82" s="214">
        <v>15</v>
      </c>
      <c r="B82" s="929"/>
      <c r="C82" s="930"/>
      <c r="D82" s="930"/>
      <c r="E82" s="930"/>
      <c r="F82" s="930"/>
      <c r="G82" s="930"/>
      <c r="H82" s="930"/>
      <c r="I82" s="930"/>
      <c r="J82" s="930"/>
      <c r="K82" s="930"/>
      <c r="L82" s="930"/>
      <c r="M82" s="930"/>
      <c r="N82" s="930"/>
      <c r="O82" s="930"/>
      <c r="P82" s="931"/>
      <c r="Q82" s="932"/>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933"/>
      <c r="BA82" s="933"/>
      <c r="BB82" s="933"/>
      <c r="BC82" s="933"/>
      <c r="BD82" s="934"/>
      <c r="BE82" s="218"/>
      <c r="BF82" s="218"/>
      <c r="BG82" s="218"/>
      <c r="BH82" s="218"/>
      <c r="BI82" s="218"/>
      <c r="BJ82" s="218"/>
      <c r="BK82" s="218"/>
      <c r="BL82" s="218"/>
      <c r="BM82" s="218"/>
      <c r="BN82" s="218"/>
      <c r="BO82" s="218"/>
      <c r="BP82" s="218"/>
      <c r="BQ82" s="215">
        <v>76</v>
      </c>
      <c r="BR82" s="220"/>
      <c r="BS82" s="919"/>
      <c r="BT82" s="920"/>
      <c r="BU82" s="920"/>
      <c r="BV82" s="920"/>
      <c r="BW82" s="920"/>
      <c r="BX82" s="920"/>
      <c r="BY82" s="920"/>
      <c r="BZ82" s="920"/>
      <c r="CA82" s="920"/>
      <c r="CB82" s="920"/>
      <c r="CC82" s="920"/>
      <c r="CD82" s="920"/>
      <c r="CE82" s="920"/>
      <c r="CF82" s="920"/>
      <c r="CG82" s="921"/>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5"/>
      <c r="EA82" s="199"/>
    </row>
    <row r="83" spans="1:131" s="200" customFormat="1" ht="26.25" customHeight="1">
      <c r="A83" s="214">
        <v>16</v>
      </c>
      <c r="B83" s="929"/>
      <c r="C83" s="930"/>
      <c r="D83" s="930"/>
      <c r="E83" s="930"/>
      <c r="F83" s="930"/>
      <c r="G83" s="930"/>
      <c r="H83" s="930"/>
      <c r="I83" s="930"/>
      <c r="J83" s="930"/>
      <c r="K83" s="930"/>
      <c r="L83" s="930"/>
      <c r="M83" s="930"/>
      <c r="N83" s="930"/>
      <c r="O83" s="930"/>
      <c r="P83" s="931"/>
      <c r="Q83" s="932"/>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933"/>
      <c r="BA83" s="933"/>
      <c r="BB83" s="933"/>
      <c r="BC83" s="933"/>
      <c r="BD83" s="934"/>
      <c r="BE83" s="218"/>
      <c r="BF83" s="218"/>
      <c r="BG83" s="218"/>
      <c r="BH83" s="218"/>
      <c r="BI83" s="218"/>
      <c r="BJ83" s="218"/>
      <c r="BK83" s="218"/>
      <c r="BL83" s="218"/>
      <c r="BM83" s="218"/>
      <c r="BN83" s="218"/>
      <c r="BO83" s="218"/>
      <c r="BP83" s="218"/>
      <c r="BQ83" s="215">
        <v>77</v>
      </c>
      <c r="BR83" s="220"/>
      <c r="BS83" s="919"/>
      <c r="BT83" s="920"/>
      <c r="BU83" s="920"/>
      <c r="BV83" s="920"/>
      <c r="BW83" s="920"/>
      <c r="BX83" s="920"/>
      <c r="BY83" s="920"/>
      <c r="BZ83" s="920"/>
      <c r="CA83" s="920"/>
      <c r="CB83" s="920"/>
      <c r="CC83" s="920"/>
      <c r="CD83" s="920"/>
      <c r="CE83" s="920"/>
      <c r="CF83" s="920"/>
      <c r="CG83" s="921"/>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5"/>
      <c r="EA83" s="199"/>
    </row>
    <row r="84" spans="1:131" s="200" customFormat="1" ht="26.25" customHeight="1">
      <c r="A84" s="214">
        <v>17</v>
      </c>
      <c r="B84" s="929"/>
      <c r="C84" s="930"/>
      <c r="D84" s="930"/>
      <c r="E84" s="930"/>
      <c r="F84" s="930"/>
      <c r="G84" s="930"/>
      <c r="H84" s="930"/>
      <c r="I84" s="930"/>
      <c r="J84" s="930"/>
      <c r="K84" s="930"/>
      <c r="L84" s="930"/>
      <c r="M84" s="930"/>
      <c r="N84" s="930"/>
      <c r="O84" s="930"/>
      <c r="P84" s="931"/>
      <c r="Q84" s="932"/>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933"/>
      <c r="BA84" s="933"/>
      <c r="BB84" s="933"/>
      <c r="BC84" s="933"/>
      <c r="BD84" s="934"/>
      <c r="BE84" s="218"/>
      <c r="BF84" s="218"/>
      <c r="BG84" s="218"/>
      <c r="BH84" s="218"/>
      <c r="BI84" s="218"/>
      <c r="BJ84" s="218"/>
      <c r="BK84" s="218"/>
      <c r="BL84" s="218"/>
      <c r="BM84" s="218"/>
      <c r="BN84" s="218"/>
      <c r="BO84" s="218"/>
      <c r="BP84" s="218"/>
      <c r="BQ84" s="215">
        <v>78</v>
      </c>
      <c r="BR84" s="220"/>
      <c r="BS84" s="919"/>
      <c r="BT84" s="920"/>
      <c r="BU84" s="920"/>
      <c r="BV84" s="920"/>
      <c r="BW84" s="920"/>
      <c r="BX84" s="920"/>
      <c r="BY84" s="920"/>
      <c r="BZ84" s="920"/>
      <c r="CA84" s="920"/>
      <c r="CB84" s="920"/>
      <c r="CC84" s="920"/>
      <c r="CD84" s="920"/>
      <c r="CE84" s="920"/>
      <c r="CF84" s="920"/>
      <c r="CG84" s="921"/>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5"/>
      <c r="EA84" s="199"/>
    </row>
    <row r="85" spans="1:131" s="200" customFormat="1" ht="26.25" customHeight="1">
      <c r="A85" s="214">
        <v>18</v>
      </c>
      <c r="B85" s="929"/>
      <c r="C85" s="930"/>
      <c r="D85" s="930"/>
      <c r="E85" s="930"/>
      <c r="F85" s="930"/>
      <c r="G85" s="930"/>
      <c r="H85" s="930"/>
      <c r="I85" s="930"/>
      <c r="J85" s="930"/>
      <c r="K85" s="930"/>
      <c r="L85" s="930"/>
      <c r="M85" s="930"/>
      <c r="N85" s="930"/>
      <c r="O85" s="930"/>
      <c r="P85" s="931"/>
      <c r="Q85" s="932"/>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933"/>
      <c r="BA85" s="933"/>
      <c r="BB85" s="933"/>
      <c r="BC85" s="933"/>
      <c r="BD85" s="934"/>
      <c r="BE85" s="218"/>
      <c r="BF85" s="218"/>
      <c r="BG85" s="218"/>
      <c r="BH85" s="218"/>
      <c r="BI85" s="218"/>
      <c r="BJ85" s="218"/>
      <c r="BK85" s="218"/>
      <c r="BL85" s="218"/>
      <c r="BM85" s="218"/>
      <c r="BN85" s="218"/>
      <c r="BO85" s="218"/>
      <c r="BP85" s="218"/>
      <c r="BQ85" s="215">
        <v>79</v>
      </c>
      <c r="BR85" s="220"/>
      <c r="BS85" s="919"/>
      <c r="BT85" s="920"/>
      <c r="BU85" s="920"/>
      <c r="BV85" s="920"/>
      <c r="BW85" s="920"/>
      <c r="BX85" s="920"/>
      <c r="BY85" s="920"/>
      <c r="BZ85" s="920"/>
      <c r="CA85" s="920"/>
      <c r="CB85" s="920"/>
      <c r="CC85" s="920"/>
      <c r="CD85" s="920"/>
      <c r="CE85" s="920"/>
      <c r="CF85" s="920"/>
      <c r="CG85" s="921"/>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5"/>
      <c r="EA85" s="199"/>
    </row>
    <row r="86" spans="1:131" s="200" customFormat="1" ht="26.25" customHeight="1">
      <c r="A86" s="214">
        <v>19</v>
      </c>
      <c r="B86" s="929"/>
      <c r="C86" s="930"/>
      <c r="D86" s="930"/>
      <c r="E86" s="930"/>
      <c r="F86" s="930"/>
      <c r="G86" s="930"/>
      <c r="H86" s="930"/>
      <c r="I86" s="930"/>
      <c r="J86" s="930"/>
      <c r="K86" s="930"/>
      <c r="L86" s="930"/>
      <c r="M86" s="930"/>
      <c r="N86" s="930"/>
      <c r="O86" s="930"/>
      <c r="P86" s="931"/>
      <c r="Q86" s="932"/>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933"/>
      <c r="BA86" s="933"/>
      <c r="BB86" s="933"/>
      <c r="BC86" s="933"/>
      <c r="BD86" s="934"/>
      <c r="BE86" s="218"/>
      <c r="BF86" s="218"/>
      <c r="BG86" s="218"/>
      <c r="BH86" s="218"/>
      <c r="BI86" s="218"/>
      <c r="BJ86" s="218"/>
      <c r="BK86" s="218"/>
      <c r="BL86" s="218"/>
      <c r="BM86" s="218"/>
      <c r="BN86" s="218"/>
      <c r="BO86" s="218"/>
      <c r="BP86" s="218"/>
      <c r="BQ86" s="215">
        <v>80</v>
      </c>
      <c r="BR86" s="220"/>
      <c r="BS86" s="919"/>
      <c r="BT86" s="920"/>
      <c r="BU86" s="920"/>
      <c r="BV86" s="920"/>
      <c r="BW86" s="920"/>
      <c r="BX86" s="920"/>
      <c r="BY86" s="920"/>
      <c r="BZ86" s="920"/>
      <c r="CA86" s="920"/>
      <c r="CB86" s="920"/>
      <c r="CC86" s="920"/>
      <c r="CD86" s="920"/>
      <c r="CE86" s="920"/>
      <c r="CF86" s="920"/>
      <c r="CG86" s="921"/>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5"/>
      <c r="EA86" s="199"/>
    </row>
    <row r="87" spans="1:131" s="200" customFormat="1" ht="26.25" customHeight="1">
      <c r="A87" s="222">
        <v>20</v>
      </c>
      <c r="B87" s="938"/>
      <c r="C87" s="939"/>
      <c r="D87" s="939"/>
      <c r="E87" s="939"/>
      <c r="F87" s="939"/>
      <c r="G87" s="939"/>
      <c r="H87" s="939"/>
      <c r="I87" s="939"/>
      <c r="J87" s="939"/>
      <c r="K87" s="939"/>
      <c r="L87" s="939"/>
      <c r="M87" s="939"/>
      <c r="N87" s="939"/>
      <c r="O87" s="939"/>
      <c r="P87" s="940"/>
      <c r="Q87" s="941"/>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3"/>
      <c r="BA87" s="943"/>
      <c r="BB87" s="943"/>
      <c r="BC87" s="943"/>
      <c r="BD87" s="944"/>
      <c r="BE87" s="218"/>
      <c r="BF87" s="218"/>
      <c r="BG87" s="218"/>
      <c r="BH87" s="218"/>
      <c r="BI87" s="218"/>
      <c r="BJ87" s="218"/>
      <c r="BK87" s="218"/>
      <c r="BL87" s="218"/>
      <c r="BM87" s="218"/>
      <c r="BN87" s="218"/>
      <c r="BO87" s="218"/>
      <c r="BP87" s="218"/>
      <c r="BQ87" s="215">
        <v>81</v>
      </c>
      <c r="BR87" s="220"/>
      <c r="BS87" s="919"/>
      <c r="BT87" s="920"/>
      <c r="BU87" s="920"/>
      <c r="BV87" s="920"/>
      <c r="BW87" s="920"/>
      <c r="BX87" s="920"/>
      <c r="BY87" s="920"/>
      <c r="BZ87" s="920"/>
      <c r="CA87" s="920"/>
      <c r="CB87" s="920"/>
      <c r="CC87" s="920"/>
      <c r="CD87" s="920"/>
      <c r="CE87" s="920"/>
      <c r="CF87" s="920"/>
      <c r="CG87" s="921"/>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5"/>
      <c r="EA87" s="199"/>
    </row>
    <row r="88" spans="1:131" s="200" customFormat="1" ht="26.25" customHeight="1" thickBot="1">
      <c r="A88" s="217" t="s">
        <v>368</v>
      </c>
      <c r="B88" s="846" t="s">
        <v>396</v>
      </c>
      <c r="C88" s="847"/>
      <c r="D88" s="847"/>
      <c r="E88" s="847"/>
      <c r="F88" s="847"/>
      <c r="G88" s="847"/>
      <c r="H88" s="847"/>
      <c r="I88" s="847"/>
      <c r="J88" s="847"/>
      <c r="K88" s="847"/>
      <c r="L88" s="847"/>
      <c r="M88" s="847"/>
      <c r="N88" s="847"/>
      <c r="O88" s="847"/>
      <c r="P88" s="848"/>
      <c r="Q88" s="894"/>
      <c r="R88" s="895"/>
      <c r="S88" s="895"/>
      <c r="T88" s="895"/>
      <c r="U88" s="895"/>
      <c r="V88" s="895"/>
      <c r="W88" s="895"/>
      <c r="X88" s="895"/>
      <c r="Y88" s="895"/>
      <c r="Z88" s="895"/>
      <c r="AA88" s="895"/>
      <c r="AB88" s="895"/>
      <c r="AC88" s="895"/>
      <c r="AD88" s="895"/>
      <c r="AE88" s="895"/>
      <c r="AF88" s="898">
        <v>10174</v>
      </c>
      <c r="AG88" s="898"/>
      <c r="AH88" s="898"/>
      <c r="AI88" s="898"/>
      <c r="AJ88" s="898"/>
      <c r="AK88" s="895"/>
      <c r="AL88" s="895"/>
      <c r="AM88" s="895"/>
      <c r="AN88" s="895"/>
      <c r="AO88" s="895"/>
      <c r="AP88" s="898" t="s">
        <v>541</v>
      </c>
      <c r="AQ88" s="898"/>
      <c r="AR88" s="898"/>
      <c r="AS88" s="898"/>
      <c r="AT88" s="898"/>
      <c r="AU88" s="898" t="s">
        <v>541</v>
      </c>
      <c r="AV88" s="898"/>
      <c r="AW88" s="898"/>
      <c r="AX88" s="898"/>
      <c r="AY88" s="898"/>
      <c r="AZ88" s="903"/>
      <c r="BA88" s="903"/>
      <c r="BB88" s="903"/>
      <c r="BC88" s="903"/>
      <c r="BD88" s="904"/>
      <c r="BE88" s="218"/>
      <c r="BF88" s="218"/>
      <c r="BG88" s="218"/>
      <c r="BH88" s="218"/>
      <c r="BI88" s="218"/>
      <c r="BJ88" s="218"/>
      <c r="BK88" s="218"/>
      <c r="BL88" s="218"/>
      <c r="BM88" s="218"/>
      <c r="BN88" s="218"/>
      <c r="BO88" s="218"/>
      <c r="BP88" s="218"/>
      <c r="BQ88" s="215">
        <v>82</v>
      </c>
      <c r="BR88" s="220"/>
      <c r="BS88" s="919"/>
      <c r="BT88" s="920"/>
      <c r="BU88" s="920"/>
      <c r="BV88" s="920"/>
      <c r="BW88" s="920"/>
      <c r="BX88" s="920"/>
      <c r="BY88" s="920"/>
      <c r="BZ88" s="920"/>
      <c r="CA88" s="920"/>
      <c r="CB88" s="920"/>
      <c r="CC88" s="920"/>
      <c r="CD88" s="920"/>
      <c r="CE88" s="920"/>
      <c r="CF88" s="920"/>
      <c r="CG88" s="921"/>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5"/>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19"/>
      <c r="BT89" s="920"/>
      <c r="BU89" s="920"/>
      <c r="BV89" s="920"/>
      <c r="BW89" s="920"/>
      <c r="BX89" s="920"/>
      <c r="BY89" s="920"/>
      <c r="BZ89" s="920"/>
      <c r="CA89" s="920"/>
      <c r="CB89" s="920"/>
      <c r="CC89" s="920"/>
      <c r="CD89" s="920"/>
      <c r="CE89" s="920"/>
      <c r="CF89" s="920"/>
      <c r="CG89" s="921"/>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5"/>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19"/>
      <c r="BT90" s="920"/>
      <c r="BU90" s="920"/>
      <c r="BV90" s="920"/>
      <c r="BW90" s="920"/>
      <c r="BX90" s="920"/>
      <c r="BY90" s="920"/>
      <c r="BZ90" s="920"/>
      <c r="CA90" s="920"/>
      <c r="CB90" s="920"/>
      <c r="CC90" s="920"/>
      <c r="CD90" s="920"/>
      <c r="CE90" s="920"/>
      <c r="CF90" s="920"/>
      <c r="CG90" s="921"/>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5"/>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19"/>
      <c r="BT91" s="920"/>
      <c r="BU91" s="920"/>
      <c r="BV91" s="920"/>
      <c r="BW91" s="920"/>
      <c r="BX91" s="920"/>
      <c r="BY91" s="920"/>
      <c r="BZ91" s="920"/>
      <c r="CA91" s="920"/>
      <c r="CB91" s="920"/>
      <c r="CC91" s="920"/>
      <c r="CD91" s="920"/>
      <c r="CE91" s="920"/>
      <c r="CF91" s="920"/>
      <c r="CG91" s="921"/>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5"/>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19"/>
      <c r="BT92" s="920"/>
      <c r="BU92" s="920"/>
      <c r="BV92" s="920"/>
      <c r="BW92" s="920"/>
      <c r="BX92" s="920"/>
      <c r="BY92" s="920"/>
      <c r="BZ92" s="920"/>
      <c r="CA92" s="920"/>
      <c r="CB92" s="920"/>
      <c r="CC92" s="920"/>
      <c r="CD92" s="920"/>
      <c r="CE92" s="920"/>
      <c r="CF92" s="920"/>
      <c r="CG92" s="921"/>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5"/>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19"/>
      <c r="BT93" s="920"/>
      <c r="BU93" s="920"/>
      <c r="BV93" s="920"/>
      <c r="BW93" s="920"/>
      <c r="BX93" s="920"/>
      <c r="BY93" s="920"/>
      <c r="BZ93" s="920"/>
      <c r="CA93" s="920"/>
      <c r="CB93" s="920"/>
      <c r="CC93" s="920"/>
      <c r="CD93" s="920"/>
      <c r="CE93" s="920"/>
      <c r="CF93" s="920"/>
      <c r="CG93" s="921"/>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5"/>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19"/>
      <c r="BT94" s="920"/>
      <c r="BU94" s="920"/>
      <c r="BV94" s="920"/>
      <c r="BW94" s="920"/>
      <c r="BX94" s="920"/>
      <c r="BY94" s="920"/>
      <c r="BZ94" s="920"/>
      <c r="CA94" s="920"/>
      <c r="CB94" s="920"/>
      <c r="CC94" s="920"/>
      <c r="CD94" s="920"/>
      <c r="CE94" s="920"/>
      <c r="CF94" s="920"/>
      <c r="CG94" s="921"/>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5"/>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19"/>
      <c r="BT95" s="920"/>
      <c r="BU95" s="920"/>
      <c r="BV95" s="920"/>
      <c r="BW95" s="920"/>
      <c r="BX95" s="920"/>
      <c r="BY95" s="920"/>
      <c r="BZ95" s="920"/>
      <c r="CA95" s="920"/>
      <c r="CB95" s="920"/>
      <c r="CC95" s="920"/>
      <c r="CD95" s="920"/>
      <c r="CE95" s="920"/>
      <c r="CF95" s="920"/>
      <c r="CG95" s="921"/>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5"/>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19"/>
      <c r="BT96" s="920"/>
      <c r="BU96" s="920"/>
      <c r="BV96" s="920"/>
      <c r="BW96" s="920"/>
      <c r="BX96" s="920"/>
      <c r="BY96" s="920"/>
      <c r="BZ96" s="920"/>
      <c r="CA96" s="920"/>
      <c r="CB96" s="920"/>
      <c r="CC96" s="920"/>
      <c r="CD96" s="920"/>
      <c r="CE96" s="920"/>
      <c r="CF96" s="920"/>
      <c r="CG96" s="921"/>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5"/>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19"/>
      <c r="BT97" s="920"/>
      <c r="BU97" s="920"/>
      <c r="BV97" s="920"/>
      <c r="BW97" s="920"/>
      <c r="BX97" s="920"/>
      <c r="BY97" s="920"/>
      <c r="BZ97" s="920"/>
      <c r="CA97" s="920"/>
      <c r="CB97" s="920"/>
      <c r="CC97" s="920"/>
      <c r="CD97" s="920"/>
      <c r="CE97" s="920"/>
      <c r="CF97" s="920"/>
      <c r="CG97" s="921"/>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5"/>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19"/>
      <c r="BT98" s="920"/>
      <c r="BU98" s="920"/>
      <c r="BV98" s="920"/>
      <c r="BW98" s="920"/>
      <c r="BX98" s="920"/>
      <c r="BY98" s="920"/>
      <c r="BZ98" s="920"/>
      <c r="CA98" s="920"/>
      <c r="CB98" s="920"/>
      <c r="CC98" s="920"/>
      <c r="CD98" s="920"/>
      <c r="CE98" s="920"/>
      <c r="CF98" s="920"/>
      <c r="CG98" s="921"/>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5"/>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19"/>
      <c r="BT99" s="920"/>
      <c r="BU99" s="920"/>
      <c r="BV99" s="920"/>
      <c r="BW99" s="920"/>
      <c r="BX99" s="920"/>
      <c r="BY99" s="920"/>
      <c r="BZ99" s="920"/>
      <c r="CA99" s="920"/>
      <c r="CB99" s="920"/>
      <c r="CC99" s="920"/>
      <c r="CD99" s="920"/>
      <c r="CE99" s="920"/>
      <c r="CF99" s="920"/>
      <c r="CG99" s="921"/>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5"/>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19"/>
      <c r="BT100" s="920"/>
      <c r="BU100" s="920"/>
      <c r="BV100" s="920"/>
      <c r="BW100" s="920"/>
      <c r="BX100" s="920"/>
      <c r="BY100" s="920"/>
      <c r="BZ100" s="920"/>
      <c r="CA100" s="920"/>
      <c r="CB100" s="920"/>
      <c r="CC100" s="920"/>
      <c r="CD100" s="920"/>
      <c r="CE100" s="920"/>
      <c r="CF100" s="920"/>
      <c r="CG100" s="921"/>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5"/>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19"/>
      <c r="BT101" s="920"/>
      <c r="BU101" s="920"/>
      <c r="BV101" s="920"/>
      <c r="BW101" s="920"/>
      <c r="BX101" s="920"/>
      <c r="BY101" s="920"/>
      <c r="BZ101" s="920"/>
      <c r="CA101" s="920"/>
      <c r="CB101" s="920"/>
      <c r="CC101" s="920"/>
      <c r="CD101" s="920"/>
      <c r="CE101" s="920"/>
      <c r="CF101" s="920"/>
      <c r="CG101" s="921"/>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5"/>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46" t="s">
        <v>397</v>
      </c>
      <c r="BS102" s="847"/>
      <c r="BT102" s="847"/>
      <c r="BU102" s="847"/>
      <c r="BV102" s="847"/>
      <c r="BW102" s="847"/>
      <c r="BX102" s="847"/>
      <c r="BY102" s="847"/>
      <c r="BZ102" s="847"/>
      <c r="CA102" s="847"/>
      <c r="CB102" s="847"/>
      <c r="CC102" s="847"/>
      <c r="CD102" s="847"/>
      <c r="CE102" s="847"/>
      <c r="CF102" s="847"/>
      <c r="CG102" s="848"/>
      <c r="CH102" s="945"/>
      <c r="CI102" s="946"/>
      <c r="CJ102" s="946"/>
      <c r="CK102" s="946"/>
      <c r="CL102" s="947"/>
      <c r="CM102" s="945"/>
      <c r="CN102" s="946"/>
      <c r="CO102" s="946"/>
      <c r="CP102" s="946"/>
      <c r="CQ102" s="947"/>
      <c r="CR102" s="948">
        <v>54</v>
      </c>
      <c r="CS102" s="906"/>
      <c r="CT102" s="906"/>
      <c r="CU102" s="906"/>
      <c r="CV102" s="949"/>
      <c r="CW102" s="948" t="s">
        <v>551</v>
      </c>
      <c r="CX102" s="906"/>
      <c r="CY102" s="906"/>
      <c r="CZ102" s="906"/>
      <c r="DA102" s="949"/>
      <c r="DB102" s="948" t="s">
        <v>551</v>
      </c>
      <c r="DC102" s="906"/>
      <c r="DD102" s="906"/>
      <c r="DE102" s="906"/>
      <c r="DF102" s="949"/>
      <c r="DG102" s="948">
        <v>279</v>
      </c>
      <c r="DH102" s="906"/>
      <c r="DI102" s="906"/>
      <c r="DJ102" s="906"/>
      <c r="DK102" s="949"/>
      <c r="DL102" s="948" t="s">
        <v>551</v>
      </c>
      <c r="DM102" s="906"/>
      <c r="DN102" s="906"/>
      <c r="DO102" s="906"/>
      <c r="DP102" s="949"/>
      <c r="DQ102" s="948" t="s">
        <v>551</v>
      </c>
      <c r="DR102" s="906"/>
      <c r="DS102" s="906"/>
      <c r="DT102" s="906"/>
      <c r="DU102" s="949"/>
      <c r="DV102" s="972"/>
      <c r="DW102" s="973"/>
      <c r="DX102" s="973"/>
      <c r="DY102" s="973"/>
      <c r="DZ102" s="97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5" t="s">
        <v>398</v>
      </c>
      <c r="BR103" s="975"/>
      <c r="BS103" s="975"/>
      <c r="BT103" s="975"/>
      <c r="BU103" s="975"/>
      <c r="BV103" s="975"/>
      <c r="BW103" s="975"/>
      <c r="BX103" s="975"/>
      <c r="BY103" s="975"/>
      <c r="BZ103" s="975"/>
      <c r="CA103" s="975"/>
      <c r="CB103" s="975"/>
      <c r="CC103" s="975"/>
      <c r="CD103" s="975"/>
      <c r="CE103" s="975"/>
      <c r="CF103" s="975"/>
      <c r="CG103" s="975"/>
      <c r="CH103" s="975"/>
      <c r="CI103" s="975"/>
      <c r="CJ103" s="975"/>
      <c r="CK103" s="975"/>
      <c r="CL103" s="975"/>
      <c r="CM103" s="975"/>
      <c r="CN103" s="975"/>
      <c r="CO103" s="975"/>
      <c r="CP103" s="975"/>
      <c r="CQ103" s="975"/>
      <c r="CR103" s="975"/>
      <c r="CS103" s="975"/>
      <c r="CT103" s="975"/>
      <c r="CU103" s="975"/>
      <c r="CV103" s="975"/>
      <c r="CW103" s="975"/>
      <c r="CX103" s="975"/>
      <c r="CY103" s="975"/>
      <c r="CZ103" s="975"/>
      <c r="DA103" s="975"/>
      <c r="DB103" s="975"/>
      <c r="DC103" s="975"/>
      <c r="DD103" s="975"/>
      <c r="DE103" s="975"/>
      <c r="DF103" s="975"/>
      <c r="DG103" s="975"/>
      <c r="DH103" s="975"/>
      <c r="DI103" s="975"/>
      <c r="DJ103" s="975"/>
      <c r="DK103" s="975"/>
      <c r="DL103" s="975"/>
      <c r="DM103" s="975"/>
      <c r="DN103" s="975"/>
      <c r="DO103" s="975"/>
      <c r="DP103" s="975"/>
      <c r="DQ103" s="975"/>
      <c r="DR103" s="975"/>
      <c r="DS103" s="975"/>
      <c r="DT103" s="975"/>
      <c r="DU103" s="975"/>
      <c r="DV103" s="975"/>
      <c r="DW103" s="975"/>
      <c r="DX103" s="975"/>
      <c r="DY103" s="975"/>
      <c r="DZ103" s="97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6" t="s">
        <v>399</v>
      </c>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77" t="s">
        <v>402</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9"/>
      <c r="AU108" s="977" t="s">
        <v>403</v>
      </c>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978"/>
      <c r="CA108" s="978"/>
      <c r="CB108" s="978"/>
      <c r="CC108" s="978"/>
      <c r="CD108" s="978"/>
      <c r="CE108" s="978"/>
      <c r="CF108" s="978"/>
      <c r="CG108" s="978"/>
      <c r="CH108" s="978"/>
      <c r="CI108" s="978"/>
      <c r="CJ108" s="978"/>
      <c r="CK108" s="978"/>
      <c r="CL108" s="978"/>
      <c r="CM108" s="978"/>
      <c r="CN108" s="978"/>
      <c r="CO108" s="978"/>
      <c r="CP108" s="978"/>
      <c r="CQ108" s="978"/>
      <c r="CR108" s="978"/>
      <c r="CS108" s="978"/>
      <c r="CT108" s="978"/>
      <c r="CU108" s="978"/>
      <c r="CV108" s="978"/>
      <c r="CW108" s="978"/>
      <c r="CX108" s="978"/>
      <c r="CY108" s="978"/>
      <c r="CZ108" s="978"/>
      <c r="DA108" s="978"/>
      <c r="DB108" s="978"/>
      <c r="DC108" s="978"/>
      <c r="DD108" s="978"/>
      <c r="DE108" s="978"/>
      <c r="DF108" s="978"/>
      <c r="DG108" s="978"/>
      <c r="DH108" s="978"/>
      <c r="DI108" s="978"/>
      <c r="DJ108" s="978"/>
      <c r="DK108" s="978"/>
      <c r="DL108" s="978"/>
      <c r="DM108" s="978"/>
      <c r="DN108" s="978"/>
      <c r="DO108" s="978"/>
      <c r="DP108" s="978"/>
      <c r="DQ108" s="978"/>
      <c r="DR108" s="978"/>
      <c r="DS108" s="978"/>
      <c r="DT108" s="978"/>
      <c r="DU108" s="978"/>
      <c r="DV108" s="978"/>
      <c r="DW108" s="978"/>
      <c r="DX108" s="978"/>
      <c r="DY108" s="978"/>
      <c r="DZ108" s="979"/>
    </row>
    <row r="109" spans="1:131" s="199" customFormat="1" ht="26.25" customHeight="1">
      <c r="A109" s="970" t="s">
        <v>404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0" t="s">
        <v>405</v>
      </c>
      <c r="AB109" s="951"/>
      <c r="AC109" s="951"/>
      <c r="AD109" s="951"/>
      <c r="AE109" s="952"/>
      <c r="AF109" s="950" t="s">
        <v>288</v>
      </c>
      <c r="AG109" s="951"/>
      <c r="AH109" s="951"/>
      <c r="AI109" s="951"/>
      <c r="AJ109" s="952"/>
      <c r="AK109" s="950" t="s">
        <v>287</v>
      </c>
      <c r="AL109" s="951"/>
      <c r="AM109" s="951"/>
      <c r="AN109" s="951"/>
      <c r="AO109" s="952"/>
      <c r="AP109" s="950" t="s">
        <v>406</v>
      </c>
      <c r="AQ109" s="951"/>
      <c r="AR109" s="951"/>
      <c r="AS109" s="951"/>
      <c r="AT109" s="953"/>
      <c r="AU109" s="970" t="s">
        <v>404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0" t="s">
        <v>405</v>
      </c>
      <c r="BR109" s="951"/>
      <c r="BS109" s="951"/>
      <c r="BT109" s="951"/>
      <c r="BU109" s="952"/>
      <c r="BV109" s="950" t="s">
        <v>288</v>
      </c>
      <c r="BW109" s="951"/>
      <c r="BX109" s="951"/>
      <c r="BY109" s="951"/>
      <c r="BZ109" s="952"/>
      <c r="CA109" s="950" t="s">
        <v>287</v>
      </c>
      <c r="CB109" s="951"/>
      <c r="CC109" s="951"/>
      <c r="CD109" s="951"/>
      <c r="CE109" s="952"/>
      <c r="CF109" s="971" t="s">
        <v>406</v>
      </c>
      <c r="CG109" s="971"/>
      <c r="CH109" s="971"/>
      <c r="CI109" s="971"/>
      <c r="CJ109" s="971"/>
      <c r="CK109" s="950" t="s">
        <v>407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0" t="s">
        <v>405</v>
      </c>
      <c r="DH109" s="951"/>
      <c r="DI109" s="951"/>
      <c r="DJ109" s="951"/>
      <c r="DK109" s="952"/>
      <c r="DL109" s="950" t="s">
        <v>288</v>
      </c>
      <c r="DM109" s="951"/>
      <c r="DN109" s="951"/>
      <c r="DO109" s="951"/>
      <c r="DP109" s="952"/>
      <c r="DQ109" s="950" t="s">
        <v>287</v>
      </c>
      <c r="DR109" s="951"/>
      <c r="DS109" s="951"/>
      <c r="DT109" s="951"/>
      <c r="DU109" s="952"/>
      <c r="DV109" s="950" t="s">
        <v>406</v>
      </c>
      <c r="DW109" s="951"/>
      <c r="DX109" s="951"/>
      <c r="DY109" s="951"/>
      <c r="DZ109" s="953"/>
    </row>
    <row r="110" spans="1:131" s="199" customFormat="1" ht="26.25" customHeight="1">
      <c r="A110" s="954" t="s">
        <v>408</v>
      </c>
      <c r="B110" s="955"/>
      <c r="C110" s="955"/>
      <c r="D110" s="955"/>
      <c r="E110" s="955"/>
      <c r="F110" s="955"/>
      <c r="G110" s="955"/>
      <c r="H110" s="955"/>
      <c r="I110" s="955"/>
      <c r="J110" s="955"/>
      <c r="K110" s="955"/>
      <c r="L110" s="955"/>
      <c r="M110" s="955"/>
      <c r="N110" s="955"/>
      <c r="O110" s="955"/>
      <c r="P110" s="955"/>
      <c r="Q110" s="955"/>
      <c r="R110" s="955"/>
      <c r="S110" s="955"/>
      <c r="T110" s="955"/>
      <c r="U110" s="955"/>
      <c r="V110" s="955"/>
      <c r="W110" s="955"/>
      <c r="X110" s="955"/>
      <c r="Y110" s="955"/>
      <c r="Z110" s="956"/>
      <c r="AA110" s="957">
        <v>1918457</v>
      </c>
      <c r="AB110" s="958"/>
      <c r="AC110" s="958"/>
      <c r="AD110" s="958"/>
      <c r="AE110" s="959"/>
      <c r="AF110" s="960">
        <v>1709882</v>
      </c>
      <c r="AG110" s="958"/>
      <c r="AH110" s="958"/>
      <c r="AI110" s="958"/>
      <c r="AJ110" s="959"/>
      <c r="AK110" s="960">
        <v>1669067</v>
      </c>
      <c r="AL110" s="958"/>
      <c r="AM110" s="958"/>
      <c r="AN110" s="958"/>
      <c r="AO110" s="959"/>
      <c r="AP110" s="961">
        <v>19.100000000000001</v>
      </c>
      <c r="AQ110" s="962"/>
      <c r="AR110" s="962"/>
      <c r="AS110" s="962"/>
      <c r="AT110" s="963"/>
      <c r="AU110" s="964" t="s">
        <v>61</v>
      </c>
      <c r="AV110" s="965"/>
      <c r="AW110" s="965"/>
      <c r="AX110" s="965"/>
      <c r="AY110" s="965"/>
      <c r="AZ110" s="1006" t="s">
        <v>409</v>
      </c>
      <c r="BA110" s="955"/>
      <c r="BB110" s="955"/>
      <c r="BC110" s="955"/>
      <c r="BD110" s="955"/>
      <c r="BE110" s="955"/>
      <c r="BF110" s="955"/>
      <c r="BG110" s="955"/>
      <c r="BH110" s="955"/>
      <c r="BI110" s="955"/>
      <c r="BJ110" s="955"/>
      <c r="BK110" s="955"/>
      <c r="BL110" s="955"/>
      <c r="BM110" s="955"/>
      <c r="BN110" s="955"/>
      <c r="BO110" s="955"/>
      <c r="BP110" s="956"/>
      <c r="BQ110" s="992">
        <v>16966861</v>
      </c>
      <c r="BR110" s="993"/>
      <c r="BS110" s="993"/>
      <c r="BT110" s="993"/>
      <c r="BU110" s="993"/>
      <c r="BV110" s="993">
        <v>16534208</v>
      </c>
      <c r="BW110" s="993"/>
      <c r="BX110" s="993"/>
      <c r="BY110" s="993"/>
      <c r="BZ110" s="993"/>
      <c r="CA110" s="993">
        <v>16293466</v>
      </c>
      <c r="CB110" s="993"/>
      <c r="CC110" s="993"/>
      <c r="CD110" s="993"/>
      <c r="CE110" s="993"/>
      <c r="CF110" s="1007">
        <v>186.5</v>
      </c>
      <c r="CG110" s="1008"/>
      <c r="CH110" s="1008"/>
      <c r="CI110" s="1008"/>
      <c r="CJ110" s="1008"/>
      <c r="CK110" s="1009" t="s">
        <v>410</v>
      </c>
      <c r="CL110" s="1010"/>
      <c r="CM110" s="989" t="s">
        <v>411</v>
      </c>
      <c r="CN110" s="990"/>
      <c r="CO110" s="990"/>
      <c r="CP110" s="990"/>
      <c r="CQ110" s="990"/>
      <c r="CR110" s="990"/>
      <c r="CS110" s="990"/>
      <c r="CT110" s="990"/>
      <c r="CU110" s="990"/>
      <c r="CV110" s="990"/>
      <c r="CW110" s="990"/>
      <c r="CX110" s="990"/>
      <c r="CY110" s="990"/>
      <c r="CZ110" s="990"/>
      <c r="DA110" s="990"/>
      <c r="DB110" s="990"/>
      <c r="DC110" s="990"/>
      <c r="DD110" s="990"/>
      <c r="DE110" s="990"/>
      <c r="DF110" s="991"/>
      <c r="DG110" s="992" t="s">
        <v>112</v>
      </c>
      <c r="DH110" s="993"/>
      <c r="DI110" s="993"/>
      <c r="DJ110" s="993"/>
      <c r="DK110" s="993"/>
      <c r="DL110" s="993" t="s">
        <v>112</v>
      </c>
      <c r="DM110" s="993"/>
      <c r="DN110" s="993"/>
      <c r="DO110" s="993"/>
      <c r="DP110" s="993"/>
      <c r="DQ110" s="993" t="s">
        <v>112</v>
      </c>
      <c r="DR110" s="993"/>
      <c r="DS110" s="993"/>
      <c r="DT110" s="993"/>
      <c r="DU110" s="993"/>
      <c r="DV110" s="994" t="s">
        <v>112</v>
      </c>
      <c r="DW110" s="994"/>
      <c r="DX110" s="994"/>
      <c r="DY110" s="994"/>
      <c r="DZ110" s="995"/>
    </row>
    <row r="111" spans="1:131" s="199" customFormat="1" ht="26.25" customHeight="1">
      <c r="A111" s="996" t="s">
        <v>412</v>
      </c>
      <c r="B111" s="997"/>
      <c r="C111" s="997"/>
      <c r="D111" s="997"/>
      <c r="E111" s="997"/>
      <c r="F111" s="997"/>
      <c r="G111" s="997"/>
      <c r="H111" s="997"/>
      <c r="I111" s="997"/>
      <c r="J111" s="997"/>
      <c r="K111" s="997"/>
      <c r="L111" s="997"/>
      <c r="M111" s="997"/>
      <c r="N111" s="997"/>
      <c r="O111" s="997"/>
      <c r="P111" s="997"/>
      <c r="Q111" s="997"/>
      <c r="R111" s="997"/>
      <c r="S111" s="997"/>
      <c r="T111" s="997"/>
      <c r="U111" s="997"/>
      <c r="V111" s="997"/>
      <c r="W111" s="997"/>
      <c r="X111" s="997"/>
      <c r="Y111" s="997"/>
      <c r="Z111" s="998"/>
      <c r="AA111" s="999" t="s">
        <v>112</v>
      </c>
      <c r="AB111" s="1000"/>
      <c r="AC111" s="1000"/>
      <c r="AD111" s="1000"/>
      <c r="AE111" s="1001"/>
      <c r="AF111" s="1002" t="s">
        <v>112</v>
      </c>
      <c r="AG111" s="1000"/>
      <c r="AH111" s="1000"/>
      <c r="AI111" s="1000"/>
      <c r="AJ111" s="1001"/>
      <c r="AK111" s="1002" t="s">
        <v>112</v>
      </c>
      <c r="AL111" s="1000"/>
      <c r="AM111" s="1000"/>
      <c r="AN111" s="1000"/>
      <c r="AO111" s="1001"/>
      <c r="AP111" s="1003" t="s">
        <v>112</v>
      </c>
      <c r="AQ111" s="1004"/>
      <c r="AR111" s="1004"/>
      <c r="AS111" s="1004"/>
      <c r="AT111" s="1005"/>
      <c r="AU111" s="966"/>
      <c r="AV111" s="967"/>
      <c r="AW111" s="967"/>
      <c r="AX111" s="967"/>
      <c r="AY111" s="967"/>
      <c r="AZ111" s="1015" t="s">
        <v>413</v>
      </c>
      <c r="BA111" s="1016"/>
      <c r="BB111" s="1016"/>
      <c r="BC111" s="1016"/>
      <c r="BD111" s="1016"/>
      <c r="BE111" s="1016"/>
      <c r="BF111" s="1016"/>
      <c r="BG111" s="1016"/>
      <c r="BH111" s="1016"/>
      <c r="BI111" s="1016"/>
      <c r="BJ111" s="1016"/>
      <c r="BK111" s="1016"/>
      <c r="BL111" s="1016"/>
      <c r="BM111" s="1016"/>
      <c r="BN111" s="1016"/>
      <c r="BO111" s="1016"/>
      <c r="BP111" s="1017"/>
      <c r="BQ111" s="985">
        <v>308792</v>
      </c>
      <c r="BR111" s="986"/>
      <c r="BS111" s="986"/>
      <c r="BT111" s="986"/>
      <c r="BU111" s="986"/>
      <c r="BV111" s="986">
        <v>260415</v>
      </c>
      <c r="BW111" s="986"/>
      <c r="BX111" s="986"/>
      <c r="BY111" s="986"/>
      <c r="BZ111" s="986"/>
      <c r="CA111" s="986">
        <v>221738</v>
      </c>
      <c r="CB111" s="986"/>
      <c r="CC111" s="986"/>
      <c r="CD111" s="986"/>
      <c r="CE111" s="986"/>
      <c r="CF111" s="980">
        <v>2.5</v>
      </c>
      <c r="CG111" s="981"/>
      <c r="CH111" s="981"/>
      <c r="CI111" s="981"/>
      <c r="CJ111" s="981"/>
      <c r="CK111" s="1011"/>
      <c r="CL111" s="1012"/>
      <c r="CM111" s="982" t="s">
        <v>414</v>
      </c>
      <c r="CN111" s="983"/>
      <c r="CO111" s="983"/>
      <c r="CP111" s="983"/>
      <c r="CQ111" s="983"/>
      <c r="CR111" s="983"/>
      <c r="CS111" s="983"/>
      <c r="CT111" s="983"/>
      <c r="CU111" s="983"/>
      <c r="CV111" s="983"/>
      <c r="CW111" s="983"/>
      <c r="CX111" s="983"/>
      <c r="CY111" s="983"/>
      <c r="CZ111" s="983"/>
      <c r="DA111" s="983"/>
      <c r="DB111" s="983"/>
      <c r="DC111" s="983"/>
      <c r="DD111" s="983"/>
      <c r="DE111" s="983"/>
      <c r="DF111" s="984"/>
      <c r="DG111" s="985" t="s">
        <v>112</v>
      </c>
      <c r="DH111" s="986"/>
      <c r="DI111" s="986"/>
      <c r="DJ111" s="986"/>
      <c r="DK111" s="986"/>
      <c r="DL111" s="986" t="s">
        <v>112</v>
      </c>
      <c r="DM111" s="986"/>
      <c r="DN111" s="986"/>
      <c r="DO111" s="986"/>
      <c r="DP111" s="986"/>
      <c r="DQ111" s="986" t="s">
        <v>112</v>
      </c>
      <c r="DR111" s="986"/>
      <c r="DS111" s="986"/>
      <c r="DT111" s="986"/>
      <c r="DU111" s="986"/>
      <c r="DV111" s="987" t="s">
        <v>112</v>
      </c>
      <c r="DW111" s="987"/>
      <c r="DX111" s="987"/>
      <c r="DY111" s="987"/>
      <c r="DZ111" s="988"/>
    </row>
    <row r="112" spans="1:131" s="199" customFormat="1" ht="26.25" customHeight="1">
      <c r="A112" s="1018" t="s">
        <v>415</v>
      </c>
      <c r="B112" s="1019"/>
      <c r="C112" s="1016" t="s">
        <v>416</v>
      </c>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7"/>
      <c r="AA112" s="1024" t="s">
        <v>112</v>
      </c>
      <c r="AB112" s="1025"/>
      <c r="AC112" s="1025"/>
      <c r="AD112" s="1025"/>
      <c r="AE112" s="1026"/>
      <c r="AF112" s="1027" t="s">
        <v>112</v>
      </c>
      <c r="AG112" s="1025"/>
      <c r="AH112" s="1025"/>
      <c r="AI112" s="1025"/>
      <c r="AJ112" s="1026"/>
      <c r="AK112" s="1027" t="s">
        <v>112</v>
      </c>
      <c r="AL112" s="1025"/>
      <c r="AM112" s="1025"/>
      <c r="AN112" s="1025"/>
      <c r="AO112" s="1026"/>
      <c r="AP112" s="1028" t="s">
        <v>112</v>
      </c>
      <c r="AQ112" s="1029"/>
      <c r="AR112" s="1029"/>
      <c r="AS112" s="1029"/>
      <c r="AT112" s="1030"/>
      <c r="AU112" s="966"/>
      <c r="AV112" s="967"/>
      <c r="AW112" s="967"/>
      <c r="AX112" s="967"/>
      <c r="AY112" s="967"/>
      <c r="AZ112" s="1015" t="s">
        <v>417</v>
      </c>
      <c r="BA112" s="1016"/>
      <c r="BB112" s="1016"/>
      <c r="BC112" s="1016"/>
      <c r="BD112" s="1016"/>
      <c r="BE112" s="1016"/>
      <c r="BF112" s="1016"/>
      <c r="BG112" s="1016"/>
      <c r="BH112" s="1016"/>
      <c r="BI112" s="1016"/>
      <c r="BJ112" s="1016"/>
      <c r="BK112" s="1016"/>
      <c r="BL112" s="1016"/>
      <c r="BM112" s="1016"/>
      <c r="BN112" s="1016"/>
      <c r="BO112" s="1016"/>
      <c r="BP112" s="1017"/>
      <c r="BQ112" s="985">
        <v>3629108</v>
      </c>
      <c r="BR112" s="986"/>
      <c r="BS112" s="986"/>
      <c r="BT112" s="986"/>
      <c r="BU112" s="986"/>
      <c r="BV112" s="986">
        <v>3512044</v>
      </c>
      <c r="BW112" s="986"/>
      <c r="BX112" s="986"/>
      <c r="BY112" s="986"/>
      <c r="BZ112" s="986"/>
      <c r="CA112" s="986">
        <v>3070598</v>
      </c>
      <c r="CB112" s="986"/>
      <c r="CC112" s="986"/>
      <c r="CD112" s="986"/>
      <c r="CE112" s="986"/>
      <c r="CF112" s="980">
        <v>35.1</v>
      </c>
      <c r="CG112" s="981"/>
      <c r="CH112" s="981"/>
      <c r="CI112" s="981"/>
      <c r="CJ112" s="981"/>
      <c r="CK112" s="1011"/>
      <c r="CL112" s="1012"/>
      <c r="CM112" s="982" t="s">
        <v>418</v>
      </c>
      <c r="CN112" s="983"/>
      <c r="CO112" s="983"/>
      <c r="CP112" s="983"/>
      <c r="CQ112" s="983"/>
      <c r="CR112" s="983"/>
      <c r="CS112" s="983"/>
      <c r="CT112" s="983"/>
      <c r="CU112" s="983"/>
      <c r="CV112" s="983"/>
      <c r="CW112" s="983"/>
      <c r="CX112" s="983"/>
      <c r="CY112" s="983"/>
      <c r="CZ112" s="983"/>
      <c r="DA112" s="983"/>
      <c r="DB112" s="983"/>
      <c r="DC112" s="983"/>
      <c r="DD112" s="983"/>
      <c r="DE112" s="983"/>
      <c r="DF112" s="984"/>
      <c r="DG112" s="985" t="s">
        <v>112</v>
      </c>
      <c r="DH112" s="986"/>
      <c r="DI112" s="986"/>
      <c r="DJ112" s="986"/>
      <c r="DK112" s="986"/>
      <c r="DL112" s="986" t="s">
        <v>112</v>
      </c>
      <c r="DM112" s="986"/>
      <c r="DN112" s="986"/>
      <c r="DO112" s="986"/>
      <c r="DP112" s="986"/>
      <c r="DQ112" s="986" t="s">
        <v>112</v>
      </c>
      <c r="DR112" s="986"/>
      <c r="DS112" s="986"/>
      <c r="DT112" s="986"/>
      <c r="DU112" s="986"/>
      <c r="DV112" s="987" t="s">
        <v>112</v>
      </c>
      <c r="DW112" s="987"/>
      <c r="DX112" s="987"/>
      <c r="DY112" s="987"/>
      <c r="DZ112" s="988"/>
    </row>
    <row r="113" spans="1:130" s="199" customFormat="1" ht="26.25" customHeight="1">
      <c r="A113" s="1020"/>
      <c r="B113" s="1021"/>
      <c r="C113" s="1016" t="s">
        <v>419</v>
      </c>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7"/>
      <c r="AA113" s="999">
        <v>343946</v>
      </c>
      <c r="AB113" s="1000"/>
      <c r="AC113" s="1000"/>
      <c r="AD113" s="1000"/>
      <c r="AE113" s="1001"/>
      <c r="AF113" s="1002">
        <v>251470</v>
      </c>
      <c r="AG113" s="1000"/>
      <c r="AH113" s="1000"/>
      <c r="AI113" s="1000"/>
      <c r="AJ113" s="1001"/>
      <c r="AK113" s="1002">
        <v>333817</v>
      </c>
      <c r="AL113" s="1000"/>
      <c r="AM113" s="1000"/>
      <c r="AN113" s="1000"/>
      <c r="AO113" s="1001"/>
      <c r="AP113" s="1003">
        <v>3.8</v>
      </c>
      <c r="AQ113" s="1004"/>
      <c r="AR113" s="1004"/>
      <c r="AS113" s="1004"/>
      <c r="AT113" s="1005"/>
      <c r="AU113" s="966"/>
      <c r="AV113" s="967"/>
      <c r="AW113" s="967"/>
      <c r="AX113" s="967"/>
      <c r="AY113" s="967"/>
      <c r="AZ113" s="1015" t="s">
        <v>420</v>
      </c>
      <c r="BA113" s="1016"/>
      <c r="BB113" s="1016"/>
      <c r="BC113" s="1016"/>
      <c r="BD113" s="1016"/>
      <c r="BE113" s="1016"/>
      <c r="BF113" s="1016"/>
      <c r="BG113" s="1016"/>
      <c r="BH113" s="1016"/>
      <c r="BI113" s="1016"/>
      <c r="BJ113" s="1016"/>
      <c r="BK113" s="1016"/>
      <c r="BL113" s="1016"/>
      <c r="BM113" s="1016"/>
      <c r="BN113" s="1016"/>
      <c r="BO113" s="1016"/>
      <c r="BP113" s="1017"/>
      <c r="BQ113" s="985" t="s">
        <v>112</v>
      </c>
      <c r="BR113" s="986"/>
      <c r="BS113" s="986"/>
      <c r="BT113" s="986"/>
      <c r="BU113" s="986"/>
      <c r="BV113" s="986" t="s">
        <v>112</v>
      </c>
      <c r="BW113" s="986"/>
      <c r="BX113" s="986"/>
      <c r="BY113" s="986"/>
      <c r="BZ113" s="986"/>
      <c r="CA113" s="986" t="s">
        <v>112</v>
      </c>
      <c r="CB113" s="986"/>
      <c r="CC113" s="986"/>
      <c r="CD113" s="986"/>
      <c r="CE113" s="986"/>
      <c r="CF113" s="980" t="s">
        <v>112</v>
      </c>
      <c r="CG113" s="981"/>
      <c r="CH113" s="981"/>
      <c r="CI113" s="981"/>
      <c r="CJ113" s="981"/>
      <c r="CK113" s="1011"/>
      <c r="CL113" s="1012"/>
      <c r="CM113" s="982" t="s">
        <v>421</v>
      </c>
      <c r="CN113" s="983"/>
      <c r="CO113" s="983"/>
      <c r="CP113" s="983"/>
      <c r="CQ113" s="983"/>
      <c r="CR113" s="983"/>
      <c r="CS113" s="983"/>
      <c r="CT113" s="983"/>
      <c r="CU113" s="983"/>
      <c r="CV113" s="983"/>
      <c r="CW113" s="983"/>
      <c r="CX113" s="983"/>
      <c r="CY113" s="983"/>
      <c r="CZ113" s="983"/>
      <c r="DA113" s="983"/>
      <c r="DB113" s="983"/>
      <c r="DC113" s="983"/>
      <c r="DD113" s="983"/>
      <c r="DE113" s="983"/>
      <c r="DF113" s="984"/>
      <c r="DG113" s="1024" t="s">
        <v>112</v>
      </c>
      <c r="DH113" s="1025"/>
      <c r="DI113" s="1025"/>
      <c r="DJ113" s="1025"/>
      <c r="DK113" s="1026"/>
      <c r="DL113" s="1027" t="s">
        <v>112</v>
      </c>
      <c r="DM113" s="1025"/>
      <c r="DN113" s="1025"/>
      <c r="DO113" s="1025"/>
      <c r="DP113" s="1026"/>
      <c r="DQ113" s="1027" t="s">
        <v>112</v>
      </c>
      <c r="DR113" s="1025"/>
      <c r="DS113" s="1025"/>
      <c r="DT113" s="1025"/>
      <c r="DU113" s="1026"/>
      <c r="DV113" s="1028" t="s">
        <v>112</v>
      </c>
      <c r="DW113" s="1029"/>
      <c r="DX113" s="1029"/>
      <c r="DY113" s="1029"/>
      <c r="DZ113" s="1030"/>
    </row>
    <row r="114" spans="1:130" s="199" customFormat="1" ht="26.25" customHeight="1">
      <c r="A114" s="1020"/>
      <c r="B114" s="1021"/>
      <c r="C114" s="1016" t="s">
        <v>422</v>
      </c>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7"/>
      <c r="AA114" s="1024" t="s">
        <v>112</v>
      </c>
      <c r="AB114" s="1025"/>
      <c r="AC114" s="1025"/>
      <c r="AD114" s="1025"/>
      <c r="AE114" s="1026"/>
      <c r="AF114" s="1027" t="s">
        <v>112</v>
      </c>
      <c r="AG114" s="1025"/>
      <c r="AH114" s="1025"/>
      <c r="AI114" s="1025"/>
      <c r="AJ114" s="1026"/>
      <c r="AK114" s="1027" t="s">
        <v>112</v>
      </c>
      <c r="AL114" s="1025"/>
      <c r="AM114" s="1025"/>
      <c r="AN114" s="1025"/>
      <c r="AO114" s="1026"/>
      <c r="AP114" s="1028" t="s">
        <v>112</v>
      </c>
      <c r="AQ114" s="1029"/>
      <c r="AR114" s="1029"/>
      <c r="AS114" s="1029"/>
      <c r="AT114" s="1030"/>
      <c r="AU114" s="966"/>
      <c r="AV114" s="967"/>
      <c r="AW114" s="967"/>
      <c r="AX114" s="967"/>
      <c r="AY114" s="967"/>
      <c r="AZ114" s="1015" t="s">
        <v>423</v>
      </c>
      <c r="BA114" s="1016"/>
      <c r="BB114" s="1016"/>
      <c r="BC114" s="1016"/>
      <c r="BD114" s="1016"/>
      <c r="BE114" s="1016"/>
      <c r="BF114" s="1016"/>
      <c r="BG114" s="1016"/>
      <c r="BH114" s="1016"/>
      <c r="BI114" s="1016"/>
      <c r="BJ114" s="1016"/>
      <c r="BK114" s="1016"/>
      <c r="BL114" s="1016"/>
      <c r="BM114" s="1016"/>
      <c r="BN114" s="1016"/>
      <c r="BO114" s="1016"/>
      <c r="BP114" s="1017"/>
      <c r="BQ114" s="985">
        <v>3508124</v>
      </c>
      <c r="BR114" s="986"/>
      <c r="BS114" s="986"/>
      <c r="BT114" s="986"/>
      <c r="BU114" s="986"/>
      <c r="BV114" s="986">
        <v>2732716</v>
      </c>
      <c r="BW114" s="986"/>
      <c r="BX114" s="986"/>
      <c r="BY114" s="986"/>
      <c r="BZ114" s="986"/>
      <c r="CA114" s="986">
        <v>2889972</v>
      </c>
      <c r="CB114" s="986"/>
      <c r="CC114" s="986"/>
      <c r="CD114" s="986"/>
      <c r="CE114" s="986"/>
      <c r="CF114" s="980">
        <v>33.1</v>
      </c>
      <c r="CG114" s="981"/>
      <c r="CH114" s="981"/>
      <c r="CI114" s="981"/>
      <c r="CJ114" s="981"/>
      <c r="CK114" s="1011"/>
      <c r="CL114" s="1012"/>
      <c r="CM114" s="982" t="s">
        <v>424</v>
      </c>
      <c r="CN114" s="983"/>
      <c r="CO114" s="983"/>
      <c r="CP114" s="983"/>
      <c r="CQ114" s="983"/>
      <c r="CR114" s="983"/>
      <c r="CS114" s="983"/>
      <c r="CT114" s="983"/>
      <c r="CU114" s="983"/>
      <c r="CV114" s="983"/>
      <c r="CW114" s="983"/>
      <c r="CX114" s="983"/>
      <c r="CY114" s="983"/>
      <c r="CZ114" s="983"/>
      <c r="DA114" s="983"/>
      <c r="DB114" s="983"/>
      <c r="DC114" s="983"/>
      <c r="DD114" s="983"/>
      <c r="DE114" s="983"/>
      <c r="DF114" s="984"/>
      <c r="DG114" s="1024" t="s">
        <v>112</v>
      </c>
      <c r="DH114" s="1025"/>
      <c r="DI114" s="1025"/>
      <c r="DJ114" s="1025"/>
      <c r="DK114" s="1026"/>
      <c r="DL114" s="1027" t="s">
        <v>112</v>
      </c>
      <c r="DM114" s="1025"/>
      <c r="DN114" s="1025"/>
      <c r="DO114" s="1025"/>
      <c r="DP114" s="1026"/>
      <c r="DQ114" s="1027" t="s">
        <v>112</v>
      </c>
      <c r="DR114" s="1025"/>
      <c r="DS114" s="1025"/>
      <c r="DT114" s="1025"/>
      <c r="DU114" s="1026"/>
      <c r="DV114" s="1028" t="s">
        <v>112</v>
      </c>
      <c r="DW114" s="1029"/>
      <c r="DX114" s="1029"/>
      <c r="DY114" s="1029"/>
      <c r="DZ114" s="1030"/>
    </row>
    <row r="115" spans="1:130" s="199" customFormat="1" ht="26.25" customHeight="1">
      <c r="A115" s="1020"/>
      <c r="B115" s="1021"/>
      <c r="C115" s="1016" t="s">
        <v>425</v>
      </c>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7"/>
      <c r="AA115" s="999">
        <v>62407</v>
      </c>
      <c r="AB115" s="1000"/>
      <c r="AC115" s="1000"/>
      <c r="AD115" s="1000"/>
      <c r="AE115" s="1001"/>
      <c r="AF115" s="1002">
        <v>60400</v>
      </c>
      <c r="AG115" s="1000"/>
      <c r="AH115" s="1000"/>
      <c r="AI115" s="1000"/>
      <c r="AJ115" s="1001"/>
      <c r="AK115" s="1002">
        <v>50590</v>
      </c>
      <c r="AL115" s="1000"/>
      <c r="AM115" s="1000"/>
      <c r="AN115" s="1000"/>
      <c r="AO115" s="1001"/>
      <c r="AP115" s="1003">
        <v>0.6</v>
      </c>
      <c r="AQ115" s="1004"/>
      <c r="AR115" s="1004"/>
      <c r="AS115" s="1004"/>
      <c r="AT115" s="1005"/>
      <c r="AU115" s="966"/>
      <c r="AV115" s="967"/>
      <c r="AW115" s="967"/>
      <c r="AX115" s="967"/>
      <c r="AY115" s="967"/>
      <c r="AZ115" s="1015" t="s">
        <v>426</v>
      </c>
      <c r="BA115" s="1016"/>
      <c r="BB115" s="1016"/>
      <c r="BC115" s="1016"/>
      <c r="BD115" s="1016"/>
      <c r="BE115" s="1016"/>
      <c r="BF115" s="1016"/>
      <c r="BG115" s="1016"/>
      <c r="BH115" s="1016"/>
      <c r="BI115" s="1016"/>
      <c r="BJ115" s="1016"/>
      <c r="BK115" s="1016"/>
      <c r="BL115" s="1016"/>
      <c r="BM115" s="1016"/>
      <c r="BN115" s="1016"/>
      <c r="BO115" s="1016"/>
      <c r="BP115" s="1017"/>
      <c r="BQ115" s="985" t="s">
        <v>112</v>
      </c>
      <c r="BR115" s="986"/>
      <c r="BS115" s="986"/>
      <c r="BT115" s="986"/>
      <c r="BU115" s="986"/>
      <c r="BV115" s="986" t="s">
        <v>112</v>
      </c>
      <c r="BW115" s="986"/>
      <c r="BX115" s="986"/>
      <c r="BY115" s="986"/>
      <c r="BZ115" s="986"/>
      <c r="CA115" s="986" t="s">
        <v>112</v>
      </c>
      <c r="CB115" s="986"/>
      <c r="CC115" s="986"/>
      <c r="CD115" s="986"/>
      <c r="CE115" s="986"/>
      <c r="CF115" s="980" t="s">
        <v>112</v>
      </c>
      <c r="CG115" s="981"/>
      <c r="CH115" s="981"/>
      <c r="CI115" s="981"/>
      <c r="CJ115" s="981"/>
      <c r="CK115" s="1011"/>
      <c r="CL115" s="1012"/>
      <c r="CM115" s="1015" t="s">
        <v>427</v>
      </c>
      <c r="CN115" s="1036"/>
      <c r="CO115" s="1036"/>
      <c r="CP115" s="1036"/>
      <c r="CQ115" s="1036"/>
      <c r="CR115" s="1036"/>
      <c r="CS115" s="1036"/>
      <c r="CT115" s="1036"/>
      <c r="CU115" s="1036"/>
      <c r="CV115" s="1036"/>
      <c r="CW115" s="1036"/>
      <c r="CX115" s="1036"/>
      <c r="CY115" s="1036"/>
      <c r="CZ115" s="1036"/>
      <c r="DA115" s="1036"/>
      <c r="DB115" s="1036"/>
      <c r="DC115" s="1036"/>
      <c r="DD115" s="1036"/>
      <c r="DE115" s="1036"/>
      <c r="DF115" s="1017"/>
      <c r="DG115" s="1024">
        <v>308792</v>
      </c>
      <c r="DH115" s="1025"/>
      <c r="DI115" s="1025"/>
      <c r="DJ115" s="1025"/>
      <c r="DK115" s="1026"/>
      <c r="DL115" s="1027">
        <v>260415</v>
      </c>
      <c r="DM115" s="1025"/>
      <c r="DN115" s="1025"/>
      <c r="DO115" s="1025"/>
      <c r="DP115" s="1026"/>
      <c r="DQ115" s="1027">
        <v>221738</v>
      </c>
      <c r="DR115" s="1025"/>
      <c r="DS115" s="1025"/>
      <c r="DT115" s="1025"/>
      <c r="DU115" s="1026"/>
      <c r="DV115" s="1028">
        <v>2.5</v>
      </c>
      <c r="DW115" s="1029"/>
      <c r="DX115" s="1029"/>
      <c r="DY115" s="1029"/>
      <c r="DZ115" s="1030"/>
    </row>
    <row r="116" spans="1:130" s="199" customFormat="1" ht="26.25" customHeight="1">
      <c r="A116" s="1022"/>
      <c r="B116" s="1023"/>
      <c r="C116" s="1031" t="s">
        <v>428</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v>291</v>
      </c>
      <c r="AB116" s="1025"/>
      <c r="AC116" s="1025"/>
      <c r="AD116" s="1025"/>
      <c r="AE116" s="1026"/>
      <c r="AF116" s="1027">
        <v>148</v>
      </c>
      <c r="AG116" s="1025"/>
      <c r="AH116" s="1025"/>
      <c r="AI116" s="1025"/>
      <c r="AJ116" s="1026"/>
      <c r="AK116" s="1027">
        <v>18</v>
      </c>
      <c r="AL116" s="1025"/>
      <c r="AM116" s="1025"/>
      <c r="AN116" s="1025"/>
      <c r="AO116" s="1026"/>
      <c r="AP116" s="1028">
        <v>0</v>
      </c>
      <c r="AQ116" s="1029"/>
      <c r="AR116" s="1029"/>
      <c r="AS116" s="1029"/>
      <c r="AT116" s="1030"/>
      <c r="AU116" s="966"/>
      <c r="AV116" s="967"/>
      <c r="AW116" s="967"/>
      <c r="AX116" s="967"/>
      <c r="AY116" s="967"/>
      <c r="AZ116" s="1033" t="s">
        <v>429</v>
      </c>
      <c r="BA116" s="1034"/>
      <c r="BB116" s="1034"/>
      <c r="BC116" s="1034"/>
      <c r="BD116" s="1034"/>
      <c r="BE116" s="1034"/>
      <c r="BF116" s="1034"/>
      <c r="BG116" s="1034"/>
      <c r="BH116" s="1034"/>
      <c r="BI116" s="1034"/>
      <c r="BJ116" s="1034"/>
      <c r="BK116" s="1034"/>
      <c r="BL116" s="1034"/>
      <c r="BM116" s="1034"/>
      <c r="BN116" s="1034"/>
      <c r="BO116" s="1034"/>
      <c r="BP116" s="1035"/>
      <c r="BQ116" s="985" t="s">
        <v>112</v>
      </c>
      <c r="BR116" s="986"/>
      <c r="BS116" s="986"/>
      <c r="BT116" s="986"/>
      <c r="BU116" s="986"/>
      <c r="BV116" s="986" t="s">
        <v>112</v>
      </c>
      <c r="BW116" s="986"/>
      <c r="BX116" s="986"/>
      <c r="BY116" s="986"/>
      <c r="BZ116" s="986"/>
      <c r="CA116" s="986" t="s">
        <v>112</v>
      </c>
      <c r="CB116" s="986"/>
      <c r="CC116" s="986"/>
      <c r="CD116" s="986"/>
      <c r="CE116" s="986"/>
      <c r="CF116" s="980" t="s">
        <v>112</v>
      </c>
      <c r="CG116" s="981"/>
      <c r="CH116" s="981"/>
      <c r="CI116" s="981"/>
      <c r="CJ116" s="981"/>
      <c r="CK116" s="1011"/>
      <c r="CL116" s="1012"/>
      <c r="CM116" s="982" t="s">
        <v>430</v>
      </c>
      <c r="CN116" s="983"/>
      <c r="CO116" s="983"/>
      <c r="CP116" s="983"/>
      <c r="CQ116" s="983"/>
      <c r="CR116" s="983"/>
      <c r="CS116" s="983"/>
      <c r="CT116" s="983"/>
      <c r="CU116" s="983"/>
      <c r="CV116" s="983"/>
      <c r="CW116" s="983"/>
      <c r="CX116" s="983"/>
      <c r="CY116" s="983"/>
      <c r="CZ116" s="983"/>
      <c r="DA116" s="983"/>
      <c r="DB116" s="983"/>
      <c r="DC116" s="983"/>
      <c r="DD116" s="983"/>
      <c r="DE116" s="983"/>
      <c r="DF116" s="984"/>
      <c r="DG116" s="1024" t="s">
        <v>112</v>
      </c>
      <c r="DH116" s="1025"/>
      <c r="DI116" s="1025"/>
      <c r="DJ116" s="1025"/>
      <c r="DK116" s="1026"/>
      <c r="DL116" s="1027" t="s">
        <v>112</v>
      </c>
      <c r="DM116" s="1025"/>
      <c r="DN116" s="1025"/>
      <c r="DO116" s="1025"/>
      <c r="DP116" s="1026"/>
      <c r="DQ116" s="1027" t="s">
        <v>112</v>
      </c>
      <c r="DR116" s="1025"/>
      <c r="DS116" s="1025"/>
      <c r="DT116" s="1025"/>
      <c r="DU116" s="1026"/>
      <c r="DV116" s="1028" t="s">
        <v>112</v>
      </c>
      <c r="DW116" s="1029"/>
      <c r="DX116" s="1029"/>
      <c r="DY116" s="1029"/>
      <c r="DZ116" s="1030"/>
    </row>
    <row r="117" spans="1:130" s="199" customFormat="1" ht="26.25" customHeight="1">
      <c r="A117" s="970" t="s">
        <v>171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1041" t="s">
        <v>431</v>
      </c>
      <c r="Z117" s="952"/>
      <c r="AA117" s="1042">
        <v>2325101</v>
      </c>
      <c r="AB117" s="1043"/>
      <c r="AC117" s="1043"/>
      <c r="AD117" s="1043"/>
      <c r="AE117" s="1044"/>
      <c r="AF117" s="1045">
        <v>2021900</v>
      </c>
      <c r="AG117" s="1043"/>
      <c r="AH117" s="1043"/>
      <c r="AI117" s="1043"/>
      <c r="AJ117" s="1044"/>
      <c r="AK117" s="1045">
        <v>2053492</v>
      </c>
      <c r="AL117" s="1043"/>
      <c r="AM117" s="1043"/>
      <c r="AN117" s="1043"/>
      <c r="AO117" s="1044"/>
      <c r="AP117" s="1046"/>
      <c r="AQ117" s="1047"/>
      <c r="AR117" s="1047"/>
      <c r="AS117" s="1047"/>
      <c r="AT117" s="1048"/>
      <c r="AU117" s="966"/>
      <c r="AV117" s="967"/>
      <c r="AW117" s="967"/>
      <c r="AX117" s="967"/>
      <c r="AY117" s="967"/>
      <c r="AZ117" s="1033" t="s">
        <v>432</v>
      </c>
      <c r="BA117" s="1034"/>
      <c r="BB117" s="1034"/>
      <c r="BC117" s="1034"/>
      <c r="BD117" s="1034"/>
      <c r="BE117" s="1034"/>
      <c r="BF117" s="1034"/>
      <c r="BG117" s="1034"/>
      <c r="BH117" s="1034"/>
      <c r="BI117" s="1034"/>
      <c r="BJ117" s="1034"/>
      <c r="BK117" s="1034"/>
      <c r="BL117" s="1034"/>
      <c r="BM117" s="1034"/>
      <c r="BN117" s="1034"/>
      <c r="BO117" s="1034"/>
      <c r="BP117" s="1035"/>
      <c r="BQ117" s="985" t="s">
        <v>112</v>
      </c>
      <c r="BR117" s="986"/>
      <c r="BS117" s="986"/>
      <c r="BT117" s="986"/>
      <c r="BU117" s="986"/>
      <c r="BV117" s="986" t="s">
        <v>112</v>
      </c>
      <c r="BW117" s="986"/>
      <c r="BX117" s="986"/>
      <c r="BY117" s="986"/>
      <c r="BZ117" s="986"/>
      <c r="CA117" s="986" t="s">
        <v>112</v>
      </c>
      <c r="CB117" s="986"/>
      <c r="CC117" s="986"/>
      <c r="CD117" s="986"/>
      <c r="CE117" s="986"/>
      <c r="CF117" s="980" t="s">
        <v>112</v>
      </c>
      <c r="CG117" s="981"/>
      <c r="CH117" s="981"/>
      <c r="CI117" s="981"/>
      <c r="CJ117" s="981"/>
      <c r="CK117" s="1011"/>
      <c r="CL117" s="1012"/>
      <c r="CM117" s="982" t="s">
        <v>433</v>
      </c>
      <c r="CN117" s="983"/>
      <c r="CO117" s="983"/>
      <c r="CP117" s="983"/>
      <c r="CQ117" s="983"/>
      <c r="CR117" s="983"/>
      <c r="CS117" s="983"/>
      <c r="CT117" s="983"/>
      <c r="CU117" s="983"/>
      <c r="CV117" s="983"/>
      <c r="CW117" s="983"/>
      <c r="CX117" s="983"/>
      <c r="CY117" s="983"/>
      <c r="CZ117" s="983"/>
      <c r="DA117" s="983"/>
      <c r="DB117" s="983"/>
      <c r="DC117" s="983"/>
      <c r="DD117" s="983"/>
      <c r="DE117" s="983"/>
      <c r="DF117" s="984"/>
      <c r="DG117" s="1024" t="s">
        <v>112</v>
      </c>
      <c r="DH117" s="1025"/>
      <c r="DI117" s="1025"/>
      <c r="DJ117" s="1025"/>
      <c r="DK117" s="1026"/>
      <c r="DL117" s="1027" t="s">
        <v>112</v>
      </c>
      <c r="DM117" s="1025"/>
      <c r="DN117" s="1025"/>
      <c r="DO117" s="1025"/>
      <c r="DP117" s="1026"/>
      <c r="DQ117" s="1027" t="s">
        <v>112</v>
      </c>
      <c r="DR117" s="1025"/>
      <c r="DS117" s="1025"/>
      <c r="DT117" s="1025"/>
      <c r="DU117" s="1026"/>
      <c r="DV117" s="1028" t="s">
        <v>112</v>
      </c>
      <c r="DW117" s="1029"/>
      <c r="DX117" s="1029"/>
      <c r="DY117" s="1029"/>
      <c r="DZ117" s="1030"/>
    </row>
    <row r="118" spans="1:130" s="199" customFormat="1" ht="26.25" customHeight="1">
      <c r="A118" s="970" t="s">
        <v>407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0" t="s">
        <v>405</v>
      </c>
      <c r="AB118" s="951"/>
      <c r="AC118" s="951"/>
      <c r="AD118" s="951"/>
      <c r="AE118" s="952"/>
      <c r="AF118" s="950" t="s">
        <v>288</v>
      </c>
      <c r="AG118" s="951"/>
      <c r="AH118" s="951"/>
      <c r="AI118" s="951"/>
      <c r="AJ118" s="952"/>
      <c r="AK118" s="950" t="s">
        <v>287</v>
      </c>
      <c r="AL118" s="951"/>
      <c r="AM118" s="951"/>
      <c r="AN118" s="951"/>
      <c r="AO118" s="952"/>
      <c r="AP118" s="1037" t="s">
        <v>406</v>
      </c>
      <c r="AQ118" s="1038"/>
      <c r="AR118" s="1038"/>
      <c r="AS118" s="1038"/>
      <c r="AT118" s="1039"/>
      <c r="AU118" s="966"/>
      <c r="AV118" s="967"/>
      <c r="AW118" s="967"/>
      <c r="AX118" s="967"/>
      <c r="AY118" s="967"/>
      <c r="AZ118" s="1040" t="s">
        <v>434</v>
      </c>
      <c r="BA118" s="1031"/>
      <c r="BB118" s="1031"/>
      <c r="BC118" s="1031"/>
      <c r="BD118" s="1031"/>
      <c r="BE118" s="1031"/>
      <c r="BF118" s="1031"/>
      <c r="BG118" s="1031"/>
      <c r="BH118" s="1031"/>
      <c r="BI118" s="1031"/>
      <c r="BJ118" s="1031"/>
      <c r="BK118" s="1031"/>
      <c r="BL118" s="1031"/>
      <c r="BM118" s="1031"/>
      <c r="BN118" s="1031"/>
      <c r="BO118" s="1031"/>
      <c r="BP118" s="1032"/>
      <c r="BQ118" s="1063" t="s">
        <v>112</v>
      </c>
      <c r="BR118" s="1064"/>
      <c r="BS118" s="1064"/>
      <c r="BT118" s="1064"/>
      <c r="BU118" s="1064"/>
      <c r="BV118" s="1064" t="s">
        <v>112</v>
      </c>
      <c r="BW118" s="1064"/>
      <c r="BX118" s="1064"/>
      <c r="BY118" s="1064"/>
      <c r="BZ118" s="1064"/>
      <c r="CA118" s="1064" t="s">
        <v>112</v>
      </c>
      <c r="CB118" s="1064"/>
      <c r="CC118" s="1064"/>
      <c r="CD118" s="1064"/>
      <c r="CE118" s="1064"/>
      <c r="CF118" s="980" t="s">
        <v>112</v>
      </c>
      <c r="CG118" s="981"/>
      <c r="CH118" s="981"/>
      <c r="CI118" s="981"/>
      <c r="CJ118" s="981"/>
      <c r="CK118" s="1011"/>
      <c r="CL118" s="1012"/>
      <c r="CM118" s="982" t="s">
        <v>435</v>
      </c>
      <c r="CN118" s="983"/>
      <c r="CO118" s="983"/>
      <c r="CP118" s="983"/>
      <c r="CQ118" s="983"/>
      <c r="CR118" s="983"/>
      <c r="CS118" s="983"/>
      <c r="CT118" s="983"/>
      <c r="CU118" s="983"/>
      <c r="CV118" s="983"/>
      <c r="CW118" s="983"/>
      <c r="CX118" s="983"/>
      <c r="CY118" s="983"/>
      <c r="CZ118" s="983"/>
      <c r="DA118" s="983"/>
      <c r="DB118" s="983"/>
      <c r="DC118" s="983"/>
      <c r="DD118" s="983"/>
      <c r="DE118" s="983"/>
      <c r="DF118" s="984"/>
      <c r="DG118" s="1024" t="s">
        <v>112</v>
      </c>
      <c r="DH118" s="1025"/>
      <c r="DI118" s="1025"/>
      <c r="DJ118" s="1025"/>
      <c r="DK118" s="1026"/>
      <c r="DL118" s="1027" t="s">
        <v>112</v>
      </c>
      <c r="DM118" s="1025"/>
      <c r="DN118" s="1025"/>
      <c r="DO118" s="1025"/>
      <c r="DP118" s="1026"/>
      <c r="DQ118" s="1027" t="s">
        <v>112</v>
      </c>
      <c r="DR118" s="1025"/>
      <c r="DS118" s="1025"/>
      <c r="DT118" s="1025"/>
      <c r="DU118" s="1026"/>
      <c r="DV118" s="1028" t="s">
        <v>112</v>
      </c>
      <c r="DW118" s="1029"/>
      <c r="DX118" s="1029"/>
      <c r="DY118" s="1029"/>
      <c r="DZ118" s="1030"/>
    </row>
    <row r="119" spans="1:130" s="199" customFormat="1" ht="26.25" customHeight="1">
      <c r="A119" s="1124" t="s">
        <v>410</v>
      </c>
      <c r="B119" s="1010"/>
      <c r="C119" s="989" t="s">
        <v>411</v>
      </c>
      <c r="D119" s="990"/>
      <c r="E119" s="990"/>
      <c r="F119" s="990"/>
      <c r="G119" s="990"/>
      <c r="H119" s="990"/>
      <c r="I119" s="990"/>
      <c r="J119" s="990"/>
      <c r="K119" s="990"/>
      <c r="L119" s="990"/>
      <c r="M119" s="990"/>
      <c r="N119" s="990"/>
      <c r="O119" s="990"/>
      <c r="P119" s="990"/>
      <c r="Q119" s="990"/>
      <c r="R119" s="990"/>
      <c r="S119" s="990"/>
      <c r="T119" s="990"/>
      <c r="U119" s="990"/>
      <c r="V119" s="990"/>
      <c r="W119" s="990"/>
      <c r="X119" s="990"/>
      <c r="Y119" s="990"/>
      <c r="Z119" s="991"/>
      <c r="AA119" s="957" t="s">
        <v>112</v>
      </c>
      <c r="AB119" s="958"/>
      <c r="AC119" s="958"/>
      <c r="AD119" s="958"/>
      <c r="AE119" s="959"/>
      <c r="AF119" s="960" t="s">
        <v>112</v>
      </c>
      <c r="AG119" s="958"/>
      <c r="AH119" s="958"/>
      <c r="AI119" s="958"/>
      <c r="AJ119" s="959"/>
      <c r="AK119" s="960" t="s">
        <v>112</v>
      </c>
      <c r="AL119" s="958"/>
      <c r="AM119" s="958"/>
      <c r="AN119" s="958"/>
      <c r="AO119" s="959"/>
      <c r="AP119" s="961" t="s">
        <v>112</v>
      </c>
      <c r="AQ119" s="962"/>
      <c r="AR119" s="962"/>
      <c r="AS119" s="962"/>
      <c r="AT119" s="963"/>
      <c r="AU119" s="968"/>
      <c r="AV119" s="969"/>
      <c r="AW119" s="969"/>
      <c r="AX119" s="969"/>
      <c r="AY119" s="969"/>
      <c r="AZ119" s="230" t="s">
        <v>171</v>
      </c>
      <c r="BA119" s="230"/>
      <c r="BB119" s="230"/>
      <c r="BC119" s="230"/>
      <c r="BD119" s="230"/>
      <c r="BE119" s="230"/>
      <c r="BF119" s="230"/>
      <c r="BG119" s="230"/>
      <c r="BH119" s="230"/>
      <c r="BI119" s="230"/>
      <c r="BJ119" s="230"/>
      <c r="BK119" s="230"/>
      <c r="BL119" s="230"/>
      <c r="BM119" s="230"/>
      <c r="BN119" s="230"/>
      <c r="BO119" s="1041" t="s">
        <v>436</v>
      </c>
      <c r="BP119" s="1072"/>
      <c r="BQ119" s="1063">
        <v>24412885</v>
      </c>
      <c r="BR119" s="1064"/>
      <c r="BS119" s="1064"/>
      <c r="BT119" s="1064"/>
      <c r="BU119" s="1064"/>
      <c r="BV119" s="1064">
        <v>23039383</v>
      </c>
      <c r="BW119" s="1064"/>
      <c r="BX119" s="1064"/>
      <c r="BY119" s="1064"/>
      <c r="BZ119" s="1064"/>
      <c r="CA119" s="1064">
        <v>22475774</v>
      </c>
      <c r="CB119" s="1064"/>
      <c r="CC119" s="1064"/>
      <c r="CD119" s="1064"/>
      <c r="CE119" s="1064"/>
      <c r="CF119" s="1065"/>
      <c r="CG119" s="1066"/>
      <c r="CH119" s="1066"/>
      <c r="CI119" s="1066"/>
      <c r="CJ119" s="1067"/>
      <c r="CK119" s="1013"/>
      <c r="CL119" s="1014"/>
      <c r="CM119" s="1068" t="s">
        <v>437</v>
      </c>
      <c r="CN119" s="1069"/>
      <c r="CO119" s="1069"/>
      <c r="CP119" s="1069"/>
      <c r="CQ119" s="1069"/>
      <c r="CR119" s="1069"/>
      <c r="CS119" s="1069"/>
      <c r="CT119" s="1069"/>
      <c r="CU119" s="1069"/>
      <c r="CV119" s="1069"/>
      <c r="CW119" s="1069"/>
      <c r="CX119" s="1069"/>
      <c r="CY119" s="1069"/>
      <c r="CZ119" s="1069"/>
      <c r="DA119" s="1069"/>
      <c r="DB119" s="1069"/>
      <c r="DC119" s="1069"/>
      <c r="DD119" s="1069"/>
      <c r="DE119" s="1069"/>
      <c r="DF119" s="1070"/>
      <c r="DG119" s="1071" t="s">
        <v>112</v>
      </c>
      <c r="DH119" s="1050"/>
      <c r="DI119" s="1050"/>
      <c r="DJ119" s="1050"/>
      <c r="DK119" s="1051"/>
      <c r="DL119" s="1049" t="s">
        <v>112</v>
      </c>
      <c r="DM119" s="1050"/>
      <c r="DN119" s="1050"/>
      <c r="DO119" s="1050"/>
      <c r="DP119" s="1051"/>
      <c r="DQ119" s="1049" t="s">
        <v>112</v>
      </c>
      <c r="DR119" s="1050"/>
      <c r="DS119" s="1050"/>
      <c r="DT119" s="1050"/>
      <c r="DU119" s="1051"/>
      <c r="DV119" s="1052" t="s">
        <v>112</v>
      </c>
      <c r="DW119" s="1053"/>
      <c r="DX119" s="1053"/>
      <c r="DY119" s="1053"/>
      <c r="DZ119" s="1054"/>
    </row>
    <row r="120" spans="1:130" s="199" customFormat="1" ht="26.25" customHeight="1">
      <c r="A120" s="1125"/>
      <c r="B120" s="1012"/>
      <c r="C120" s="982" t="s">
        <v>414</v>
      </c>
      <c r="D120" s="983"/>
      <c r="E120" s="983"/>
      <c r="F120" s="983"/>
      <c r="G120" s="983"/>
      <c r="H120" s="983"/>
      <c r="I120" s="983"/>
      <c r="J120" s="983"/>
      <c r="K120" s="983"/>
      <c r="L120" s="983"/>
      <c r="M120" s="983"/>
      <c r="N120" s="983"/>
      <c r="O120" s="983"/>
      <c r="P120" s="983"/>
      <c r="Q120" s="983"/>
      <c r="R120" s="983"/>
      <c r="S120" s="983"/>
      <c r="T120" s="983"/>
      <c r="U120" s="983"/>
      <c r="V120" s="983"/>
      <c r="W120" s="983"/>
      <c r="X120" s="983"/>
      <c r="Y120" s="983"/>
      <c r="Z120" s="984"/>
      <c r="AA120" s="1024" t="s">
        <v>112</v>
      </c>
      <c r="AB120" s="1025"/>
      <c r="AC120" s="1025"/>
      <c r="AD120" s="1025"/>
      <c r="AE120" s="1026"/>
      <c r="AF120" s="1027" t="s">
        <v>112</v>
      </c>
      <c r="AG120" s="1025"/>
      <c r="AH120" s="1025"/>
      <c r="AI120" s="1025"/>
      <c r="AJ120" s="1026"/>
      <c r="AK120" s="1027" t="s">
        <v>112</v>
      </c>
      <c r="AL120" s="1025"/>
      <c r="AM120" s="1025"/>
      <c r="AN120" s="1025"/>
      <c r="AO120" s="1026"/>
      <c r="AP120" s="1028" t="s">
        <v>112</v>
      </c>
      <c r="AQ120" s="1029"/>
      <c r="AR120" s="1029"/>
      <c r="AS120" s="1029"/>
      <c r="AT120" s="1030"/>
      <c r="AU120" s="1055" t="s">
        <v>438</v>
      </c>
      <c r="AV120" s="1056"/>
      <c r="AW120" s="1056"/>
      <c r="AX120" s="1056"/>
      <c r="AY120" s="1057"/>
      <c r="AZ120" s="1006" t="s">
        <v>439</v>
      </c>
      <c r="BA120" s="955"/>
      <c r="BB120" s="955"/>
      <c r="BC120" s="955"/>
      <c r="BD120" s="955"/>
      <c r="BE120" s="955"/>
      <c r="BF120" s="955"/>
      <c r="BG120" s="955"/>
      <c r="BH120" s="955"/>
      <c r="BI120" s="955"/>
      <c r="BJ120" s="955"/>
      <c r="BK120" s="955"/>
      <c r="BL120" s="955"/>
      <c r="BM120" s="955"/>
      <c r="BN120" s="955"/>
      <c r="BO120" s="955"/>
      <c r="BP120" s="956"/>
      <c r="BQ120" s="992">
        <v>3519613</v>
      </c>
      <c r="BR120" s="993"/>
      <c r="BS120" s="993"/>
      <c r="BT120" s="993"/>
      <c r="BU120" s="993"/>
      <c r="BV120" s="993">
        <v>4094204</v>
      </c>
      <c r="BW120" s="993"/>
      <c r="BX120" s="993"/>
      <c r="BY120" s="993"/>
      <c r="BZ120" s="993"/>
      <c r="CA120" s="993">
        <v>4736553</v>
      </c>
      <c r="CB120" s="993"/>
      <c r="CC120" s="993"/>
      <c r="CD120" s="993"/>
      <c r="CE120" s="993"/>
      <c r="CF120" s="1007">
        <v>54.2</v>
      </c>
      <c r="CG120" s="1008"/>
      <c r="CH120" s="1008"/>
      <c r="CI120" s="1008"/>
      <c r="CJ120" s="1008"/>
      <c r="CK120" s="1073" t="s">
        <v>440</v>
      </c>
      <c r="CL120" s="1074"/>
      <c r="CM120" s="1074"/>
      <c r="CN120" s="1074"/>
      <c r="CO120" s="1075"/>
      <c r="CP120" s="1081" t="s">
        <v>386</v>
      </c>
      <c r="CQ120" s="1082"/>
      <c r="CR120" s="1082"/>
      <c r="CS120" s="1082"/>
      <c r="CT120" s="1082"/>
      <c r="CU120" s="1082"/>
      <c r="CV120" s="1082"/>
      <c r="CW120" s="1082"/>
      <c r="CX120" s="1082"/>
      <c r="CY120" s="1082"/>
      <c r="CZ120" s="1082"/>
      <c r="DA120" s="1082"/>
      <c r="DB120" s="1082"/>
      <c r="DC120" s="1082"/>
      <c r="DD120" s="1082"/>
      <c r="DE120" s="1082"/>
      <c r="DF120" s="1083"/>
      <c r="DG120" s="992">
        <v>3077556</v>
      </c>
      <c r="DH120" s="993"/>
      <c r="DI120" s="993"/>
      <c r="DJ120" s="993"/>
      <c r="DK120" s="993"/>
      <c r="DL120" s="993">
        <v>2939221</v>
      </c>
      <c r="DM120" s="993"/>
      <c r="DN120" s="993"/>
      <c r="DO120" s="993"/>
      <c r="DP120" s="993"/>
      <c r="DQ120" s="993">
        <v>2842169</v>
      </c>
      <c r="DR120" s="993"/>
      <c r="DS120" s="993"/>
      <c r="DT120" s="993"/>
      <c r="DU120" s="993"/>
      <c r="DV120" s="994">
        <v>32.5</v>
      </c>
      <c r="DW120" s="994"/>
      <c r="DX120" s="994"/>
      <c r="DY120" s="994"/>
      <c r="DZ120" s="995"/>
    </row>
    <row r="121" spans="1:130" s="199" customFormat="1" ht="26.25" customHeight="1">
      <c r="A121" s="1125"/>
      <c r="B121" s="1012"/>
      <c r="C121" s="1033" t="s">
        <v>441</v>
      </c>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5"/>
      <c r="AA121" s="1024" t="s">
        <v>112</v>
      </c>
      <c r="AB121" s="1025"/>
      <c r="AC121" s="1025"/>
      <c r="AD121" s="1025"/>
      <c r="AE121" s="1026"/>
      <c r="AF121" s="1027" t="s">
        <v>112</v>
      </c>
      <c r="AG121" s="1025"/>
      <c r="AH121" s="1025"/>
      <c r="AI121" s="1025"/>
      <c r="AJ121" s="1026"/>
      <c r="AK121" s="1027" t="s">
        <v>112</v>
      </c>
      <c r="AL121" s="1025"/>
      <c r="AM121" s="1025"/>
      <c r="AN121" s="1025"/>
      <c r="AO121" s="1026"/>
      <c r="AP121" s="1028" t="s">
        <v>112</v>
      </c>
      <c r="AQ121" s="1029"/>
      <c r="AR121" s="1029"/>
      <c r="AS121" s="1029"/>
      <c r="AT121" s="1030"/>
      <c r="AU121" s="1058"/>
      <c r="AV121" s="1059"/>
      <c r="AW121" s="1059"/>
      <c r="AX121" s="1059"/>
      <c r="AY121" s="1060"/>
      <c r="AZ121" s="1015" t="s">
        <v>442</v>
      </c>
      <c r="BA121" s="1016"/>
      <c r="BB121" s="1016"/>
      <c r="BC121" s="1016"/>
      <c r="BD121" s="1016"/>
      <c r="BE121" s="1016"/>
      <c r="BF121" s="1016"/>
      <c r="BG121" s="1016"/>
      <c r="BH121" s="1016"/>
      <c r="BI121" s="1016"/>
      <c r="BJ121" s="1016"/>
      <c r="BK121" s="1016"/>
      <c r="BL121" s="1016"/>
      <c r="BM121" s="1016"/>
      <c r="BN121" s="1016"/>
      <c r="BO121" s="1016"/>
      <c r="BP121" s="1017"/>
      <c r="BQ121" s="985">
        <v>2384340</v>
      </c>
      <c r="BR121" s="986"/>
      <c r="BS121" s="986"/>
      <c r="BT121" s="986"/>
      <c r="BU121" s="986"/>
      <c r="BV121" s="986">
        <v>1885969</v>
      </c>
      <c r="BW121" s="986"/>
      <c r="BX121" s="986"/>
      <c r="BY121" s="986"/>
      <c r="BZ121" s="986"/>
      <c r="CA121" s="986">
        <v>2334669</v>
      </c>
      <c r="CB121" s="986"/>
      <c r="CC121" s="986"/>
      <c r="CD121" s="986"/>
      <c r="CE121" s="986"/>
      <c r="CF121" s="980">
        <v>26.7</v>
      </c>
      <c r="CG121" s="981"/>
      <c r="CH121" s="981"/>
      <c r="CI121" s="981"/>
      <c r="CJ121" s="981"/>
      <c r="CK121" s="1076"/>
      <c r="CL121" s="1077"/>
      <c r="CM121" s="1077"/>
      <c r="CN121" s="1077"/>
      <c r="CO121" s="1078"/>
      <c r="CP121" s="1086" t="s">
        <v>390</v>
      </c>
      <c r="CQ121" s="1087"/>
      <c r="CR121" s="1087"/>
      <c r="CS121" s="1087"/>
      <c r="CT121" s="1087"/>
      <c r="CU121" s="1087"/>
      <c r="CV121" s="1087"/>
      <c r="CW121" s="1087"/>
      <c r="CX121" s="1087"/>
      <c r="CY121" s="1087"/>
      <c r="CZ121" s="1087"/>
      <c r="DA121" s="1087"/>
      <c r="DB121" s="1087"/>
      <c r="DC121" s="1087"/>
      <c r="DD121" s="1087"/>
      <c r="DE121" s="1087"/>
      <c r="DF121" s="1088"/>
      <c r="DG121" s="985">
        <v>170733</v>
      </c>
      <c r="DH121" s="986"/>
      <c r="DI121" s="986"/>
      <c r="DJ121" s="986"/>
      <c r="DK121" s="986"/>
      <c r="DL121" s="986">
        <v>163933</v>
      </c>
      <c r="DM121" s="986"/>
      <c r="DN121" s="986"/>
      <c r="DO121" s="986"/>
      <c r="DP121" s="986"/>
      <c r="DQ121" s="986">
        <v>156986</v>
      </c>
      <c r="DR121" s="986"/>
      <c r="DS121" s="986"/>
      <c r="DT121" s="986"/>
      <c r="DU121" s="986"/>
      <c r="DV121" s="987">
        <v>1.8</v>
      </c>
      <c r="DW121" s="987"/>
      <c r="DX121" s="987"/>
      <c r="DY121" s="987"/>
      <c r="DZ121" s="988"/>
    </row>
    <row r="122" spans="1:130" s="199" customFormat="1" ht="26.25" customHeight="1">
      <c r="A122" s="1125"/>
      <c r="B122" s="1012"/>
      <c r="C122" s="982" t="s">
        <v>424</v>
      </c>
      <c r="D122" s="983"/>
      <c r="E122" s="983"/>
      <c r="F122" s="983"/>
      <c r="G122" s="983"/>
      <c r="H122" s="983"/>
      <c r="I122" s="983"/>
      <c r="J122" s="983"/>
      <c r="K122" s="983"/>
      <c r="L122" s="983"/>
      <c r="M122" s="983"/>
      <c r="N122" s="983"/>
      <c r="O122" s="983"/>
      <c r="P122" s="983"/>
      <c r="Q122" s="983"/>
      <c r="R122" s="983"/>
      <c r="S122" s="983"/>
      <c r="T122" s="983"/>
      <c r="U122" s="983"/>
      <c r="V122" s="983"/>
      <c r="W122" s="983"/>
      <c r="X122" s="983"/>
      <c r="Y122" s="983"/>
      <c r="Z122" s="984"/>
      <c r="AA122" s="1024" t="s">
        <v>112</v>
      </c>
      <c r="AB122" s="1025"/>
      <c r="AC122" s="1025"/>
      <c r="AD122" s="1025"/>
      <c r="AE122" s="1026"/>
      <c r="AF122" s="1027" t="s">
        <v>112</v>
      </c>
      <c r="AG122" s="1025"/>
      <c r="AH122" s="1025"/>
      <c r="AI122" s="1025"/>
      <c r="AJ122" s="1026"/>
      <c r="AK122" s="1027" t="s">
        <v>112</v>
      </c>
      <c r="AL122" s="1025"/>
      <c r="AM122" s="1025"/>
      <c r="AN122" s="1025"/>
      <c r="AO122" s="1026"/>
      <c r="AP122" s="1028" t="s">
        <v>112</v>
      </c>
      <c r="AQ122" s="1029"/>
      <c r="AR122" s="1029"/>
      <c r="AS122" s="1029"/>
      <c r="AT122" s="1030"/>
      <c r="AU122" s="1058"/>
      <c r="AV122" s="1059"/>
      <c r="AW122" s="1059"/>
      <c r="AX122" s="1059"/>
      <c r="AY122" s="1060"/>
      <c r="AZ122" s="1040" t="s">
        <v>443</v>
      </c>
      <c r="BA122" s="1031"/>
      <c r="BB122" s="1031"/>
      <c r="BC122" s="1031"/>
      <c r="BD122" s="1031"/>
      <c r="BE122" s="1031"/>
      <c r="BF122" s="1031"/>
      <c r="BG122" s="1031"/>
      <c r="BH122" s="1031"/>
      <c r="BI122" s="1031"/>
      <c r="BJ122" s="1031"/>
      <c r="BK122" s="1031"/>
      <c r="BL122" s="1031"/>
      <c r="BM122" s="1031"/>
      <c r="BN122" s="1031"/>
      <c r="BO122" s="1031"/>
      <c r="BP122" s="1032"/>
      <c r="BQ122" s="1063">
        <v>15582847</v>
      </c>
      <c r="BR122" s="1064"/>
      <c r="BS122" s="1064"/>
      <c r="BT122" s="1064"/>
      <c r="BU122" s="1064"/>
      <c r="BV122" s="1064">
        <v>14981573</v>
      </c>
      <c r="BW122" s="1064"/>
      <c r="BX122" s="1064"/>
      <c r="BY122" s="1064"/>
      <c r="BZ122" s="1064"/>
      <c r="CA122" s="1064">
        <v>14852274</v>
      </c>
      <c r="CB122" s="1064"/>
      <c r="CC122" s="1064"/>
      <c r="CD122" s="1064"/>
      <c r="CE122" s="1064"/>
      <c r="CF122" s="1084">
        <v>170</v>
      </c>
      <c r="CG122" s="1085"/>
      <c r="CH122" s="1085"/>
      <c r="CI122" s="1085"/>
      <c r="CJ122" s="1085"/>
      <c r="CK122" s="1076"/>
      <c r="CL122" s="1077"/>
      <c r="CM122" s="1077"/>
      <c r="CN122" s="1077"/>
      <c r="CO122" s="1078"/>
      <c r="CP122" s="1086" t="s">
        <v>384</v>
      </c>
      <c r="CQ122" s="1087"/>
      <c r="CR122" s="1087"/>
      <c r="CS122" s="1087"/>
      <c r="CT122" s="1087"/>
      <c r="CU122" s="1087"/>
      <c r="CV122" s="1087"/>
      <c r="CW122" s="1087"/>
      <c r="CX122" s="1087"/>
      <c r="CY122" s="1087"/>
      <c r="CZ122" s="1087"/>
      <c r="DA122" s="1087"/>
      <c r="DB122" s="1087"/>
      <c r="DC122" s="1087"/>
      <c r="DD122" s="1087"/>
      <c r="DE122" s="1087"/>
      <c r="DF122" s="1088"/>
      <c r="DG122" s="985">
        <v>351566</v>
      </c>
      <c r="DH122" s="986"/>
      <c r="DI122" s="986"/>
      <c r="DJ122" s="986"/>
      <c r="DK122" s="986"/>
      <c r="DL122" s="986">
        <v>369750</v>
      </c>
      <c r="DM122" s="986"/>
      <c r="DN122" s="986"/>
      <c r="DO122" s="986"/>
      <c r="DP122" s="986"/>
      <c r="DQ122" s="986">
        <v>33844</v>
      </c>
      <c r="DR122" s="986"/>
      <c r="DS122" s="986"/>
      <c r="DT122" s="986"/>
      <c r="DU122" s="986"/>
      <c r="DV122" s="987">
        <v>0.4</v>
      </c>
      <c r="DW122" s="987"/>
      <c r="DX122" s="987"/>
      <c r="DY122" s="987"/>
      <c r="DZ122" s="988"/>
    </row>
    <row r="123" spans="1:130" s="199" customFormat="1" ht="26.25" customHeight="1">
      <c r="A123" s="1125"/>
      <c r="B123" s="1012"/>
      <c r="C123" s="982" t="s">
        <v>430</v>
      </c>
      <c r="D123" s="983"/>
      <c r="E123" s="983"/>
      <c r="F123" s="983"/>
      <c r="G123" s="983"/>
      <c r="H123" s="983"/>
      <c r="I123" s="983"/>
      <c r="J123" s="983"/>
      <c r="K123" s="983"/>
      <c r="L123" s="983"/>
      <c r="M123" s="983"/>
      <c r="N123" s="983"/>
      <c r="O123" s="983"/>
      <c r="P123" s="983"/>
      <c r="Q123" s="983"/>
      <c r="R123" s="983"/>
      <c r="S123" s="983"/>
      <c r="T123" s="983"/>
      <c r="U123" s="983"/>
      <c r="V123" s="983"/>
      <c r="W123" s="983"/>
      <c r="X123" s="983"/>
      <c r="Y123" s="983"/>
      <c r="Z123" s="984"/>
      <c r="AA123" s="1024" t="s">
        <v>112</v>
      </c>
      <c r="AB123" s="1025"/>
      <c r="AC123" s="1025"/>
      <c r="AD123" s="1025"/>
      <c r="AE123" s="1026"/>
      <c r="AF123" s="1027" t="s">
        <v>112</v>
      </c>
      <c r="AG123" s="1025"/>
      <c r="AH123" s="1025"/>
      <c r="AI123" s="1025"/>
      <c r="AJ123" s="1026"/>
      <c r="AK123" s="1027" t="s">
        <v>112</v>
      </c>
      <c r="AL123" s="1025"/>
      <c r="AM123" s="1025"/>
      <c r="AN123" s="1025"/>
      <c r="AO123" s="1026"/>
      <c r="AP123" s="1028" t="s">
        <v>112</v>
      </c>
      <c r="AQ123" s="1029"/>
      <c r="AR123" s="1029"/>
      <c r="AS123" s="1029"/>
      <c r="AT123" s="1030"/>
      <c r="AU123" s="1061"/>
      <c r="AV123" s="1062"/>
      <c r="AW123" s="1062"/>
      <c r="AX123" s="1062"/>
      <c r="AY123" s="1062"/>
      <c r="AZ123" s="230" t="s">
        <v>171</v>
      </c>
      <c r="BA123" s="230"/>
      <c r="BB123" s="230"/>
      <c r="BC123" s="230"/>
      <c r="BD123" s="230"/>
      <c r="BE123" s="230"/>
      <c r="BF123" s="230"/>
      <c r="BG123" s="230"/>
      <c r="BH123" s="230"/>
      <c r="BI123" s="230"/>
      <c r="BJ123" s="230"/>
      <c r="BK123" s="230"/>
      <c r="BL123" s="230"/>
      <c r="BM123" s="230"/>
      <c r="BN123" s="230"/>
      <c r="BO123" s="1041" t="s">
        <v>444</v>
      </c>
      <c r="BP123" s="1072"/>
      <c r="BQ123" s="1131">
        <v>21486800</v>
      </c>
      <c r="BR123" s="1132"/>
      <c r="BS123" s="1132"/>
      <c r="BT123" s="1132"/>
      <c r="BU123" s="1132"/>
      <c r="BV123" s="1132">
        <v>20961746</v>
      </c>
      <c r="BW123" s="1132"/>
      <c r="BX123" s="1132"/>
      <c r="BY123" s="1132"/>
      <c r="BZ123" s="1132"/>
      <c r="CA123" s="1132">
        <v>21923496</v>
      </c>
      <c r="CB123" s="1132"/>
      <c r="CC123" s="1132"/>
      <c r="CD123" s="1132"/>
      <c r="CE123" s="1132"/>
      <c r="CF123" s="1065"/>
      <c r="CG123" s="1066"/>
      <c r="CH123" s="1066"/>
      <c r="CI123" s="1066"/>
      <c r="CJ123" s="1067"/>
      <c r="CK123" s="1076"/>
      <c r="CL123" s="1077"/>
      <c r="CM123" s="1077"/>
      <c r="CN123" s="1077"/>
      <c r="CO123" s="1078"/>
      <c r="CP123" s="1086" t="s">
        <v>388</v>
      </c>
      <c r="CQ123" s="1087"/>
      <c r="CR123" s="1087"/>
      <c r="CS123" s="1087"/>
      <c r="CT123" s="1087"/>
      <c r="CU123" s="1087"/>
      <c r="CV123" s="1087"/>
      <c r="CW123" s="1087"/>
      <c r="CX123" s="1087"/>
      <c r="CY123" s="1087"/>
      <c r="CZ123" s="1087"/>
      <c r="DA123" s="1087"/>
      <c r="DB123" s="1087"/>
      <c r="DC123" s="1087"/>
      <c r="DD123" s="1087"/>
      <c r="DE123" s="1087"/>
      <c r="DF123" s="1088"/>
      <c r="DG123" s="1024">
        <v>25292</v>
      </c>
      <c r="DH123" s="1025"/>
      <c r="DI123" s="1025"/>
      <c r="DJ123" s="1025"/>
      <c r="DK123" s="1026"/>
      <c r="DL123" s="1027">
        <v>34689</v>
      </c>
      <c r="DM123" s="1025"/>
      <c r="DN123" s="1025"/>
      <c r="DO123" s="1025"/>
      <c r="DP123" s="1026"/>
      <c r="DQ123" s="1027">
        <v>32883</v>
      </c>
      <c r="DR123" s="1025"/>
      <c r="DS123" s="1025"/>
      <c r="DT123" s="1025"/>
      <c r="DU123" s="1026"/>
      <c r="DV123" s="1028">
        <v>0.4</v>
      </c>
      <c r="DW123" s="1029"/>
      <c r="DX123" s="1029"/>
      <c r="DY123" s="1029"/>
      <c r="DZ123" s="1030"/>
    </row>
    <row r="124" spans="1:130" s="199" customFormat="1" ht="26.25" customHeight="1" thickBot="1">
      <c r="A124" s="1125"/>
      <c r="B124" s="1012"/>
      <c r="C124" s="982" t="s">
        <v>433</v>
      </c>
      <c r="D124" s="983"/>
      <c r="E124" s="983"/>
      <c r="F124" s="983"/>
      <c r="G124" s="983"/>
      <c r="H124" s="983"/>
      <c r="I124" s="983"/>
      <c r="J124" s="983"/>
      <c r="K124" s="983"/>
      <c r="L124" s="983"/>
      <c r="M124" s="983"/>
      <c r="N124" s="983"/>
      <c r="O124" s="983"/>
      <c r="P124" s="983"/>
      <c r="Q124" s="983"/>
      <c r="R124" s="983"/>
      <c r="S124" s="983"/>
      <c r="T124" s="983"/>
      <c r="U124" s="983"/>
      <c r="V124" s="983"/>
      <c r="W124" s="983"/>
      <c r="X124" s="983"/>
      <c r="Y124" s="983"/>
      <c r="Z124" s="984"/>
      <c r="AA124" s="1024" t="s">
        <v>112</v>
      </c>
      <c r="AB124" s="1025"/>
      <c r="AC124" s="1025"/>
      <c r="AD124" s="1025"/>
      <c r="AE124" s="1026"/>
      <c r="AF124" s="1027" t="s">
        <v>112</v>
      </c>
      <c r="AG124" s="1025"/>
      <c r="AH124" s="1025"/>
      <c r="AI124" s="1025"/>
      <c r="AJ124" s="1026"/>
      <c r="AK124" s="1027" t="s">
        <v>112</v>
      </c>
      <c r="AL124" s="1025"/>
      <c r="AM124" s="1025"/>
      <c r="AN124" s="1025"/>
      <c r="AO124" s="1026"/>
      <c r="AP124" s="1028" t="s">
        <v>112</v>
      </c>
      <c r="AQ124" s="1029"/>
      <c r="AR124" s="1029"/>
      <c r="AS124" s="1029"/>
      <c r="AT124" s="1030"/>
      <c r="AU124" s="1127" t="s">
        <v>445</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v>34</v>
      </c>
      <c r="BR124" s="1094"/>
      <c r="BS124" s="1094"/>
      <c r="BT124" s="1094"/>
      <c r="BU124" s="1094"/>
      <c r="BV124" s="1094">
        <v>23.7</v>
      </c>
      <c r="BW124" s="1094"/>
      <c r="BX124" s="1094"/>
      <c r="BY124" s="1094"/>
      <c r="BZ124" s="1094"/>
      <c r="CA124" s="1094">
        <v>6.3</v>
      </c>
      <c r="CB124" s="1094"/>
      <c r="CC124" s="1094"/>
      <c r="CD124" s="1094"/>
      <c r="CE124" s="1094"/>
      <c r="CF124" s="1095"/>
      <c r="CG124" s="1096"/>
      <c r="CH124" s="1096"/>
      <c r="CI124" s="1096"/>
      <c r="CJ124" s="1097"/>
      <c r="CK124" s="1079"/>
      <c r="CL124" s="1079"/>
      <c r="CM124" s="1079"/>
      <c r="CN124" s="1079"/>
      <c r="CO124" s="1080"/>
      <c r="CP124" s="1086" t="s">
        <v>446</v>
      </c>
      <c r="CQ124" s="1087"/>
      <c r="CR124" s="1087"/>
      <c r="CS124" s="1087"/>
      <c r="CT124" s="1087"/>
      <c r="CU124" s="1087"/>
      <c r="CV124" s="1087"/>
      <c r="CW124" s="1087"/>
      <c r="CX124" s="1087"/>
      <c r="CY124" s="1087"/>
      <c r="CZ124" s="1087"/>
      <c r="DA124" s="1087"/>
      <c r="DB124" s="1087"/>
      <c r="DC124" s="1087"/>
      <c r="DD124" s="1087"/>
      <c r="DE124" s="1087"/>
      <c r="DF124" s="1088"/>
      <c r="DG124" s="1071">
        <v>3961</v>
      </c>
      <c r="DH124" s="1050"/>
      <c r="DI124" s="1050"/>
      <c r="DJ124" s="1050"/>
      <c r="DK124" s="1051"/>
      <c r="DL124" s="1049">
        <v>4451</v>
      </c>
      <c r="DM124" s="1050"/>
      <c r="DN124" s="1050"/>
      <c r="DO124" s="1050"/>
      <c r="DP124" s="1051"/>
      <c r="DQ124" s="1049">
        <v>4716</v>
      </c>
      <c r="DR124" s="1050"/>
      <c r="DS124" s="1050"/>
      <c r="DT124" s="1050"/>
      <c r="DU124" s="1051"/>
      <c r="DV124" s="1052">
        <v>0.1</v>
      </c>
      <c r="DW124" s="1053"/>
      <c r="DX124" s="1053"/>
      <c r="DY124" s="1053"/>
      <c r="DZ124" s="1054"/>
    </row>
    <row r="125" spans="1:130" s="199" customFormat="1" ht="26.25" customHeight="1">
      <c r="A125" s="1125"/>
      <c r="B125" s="1012"/>
      <c r="C125" s="982" t="s">
        <v>435</v>
      </c>
      <c r="D125" s="983"/>
      <c r="E125" s="983"/>
      <c r="F125" s="983"/>
      <c r="G125" s="983"/>
      <c r="H125" s="983"/>
      <c r="I125" s="983"/>
      <c r="J125" s="983"/>
      <c r="K125" s="983"/>
      <c r="L125" s="983"/>
      <c r="M125" s="983"/>
      <c r="N125" s="983"/>
      <c r="O125" s="983"/>
      <c r="P125" s="983"/>
      <c r="Q125" s="983"/>
      <c r="R125" s="983"/>
      <c r="S125" s="983"/>
      <c r="T125" s="983"/>
      <c r="U125" s="983"/>
      <c r="V125" s="983"/>
      <c r="W125" s="983"/>
      <c r="X125" s="983"/>
      <c r="Y125" s="983"/>
      <c r="Z125" s="984"/>
      <c r="AA125" s="1024" t="s">
        <v>112</v>
      </c>
      <c r="AB125" s="1025"/>
      <c r="AC125" s="1025"/>
      <c r="AD125" s="1025"/>
      <c r="AE125" s="1026"/>
      <c r="AF125" s="1027" t="s">
        <v>112</v>
      </c>
      <c r="AG125" s="1025"/>
      <c r="AH125" s="1025"/>
      <c r="AI125" s="1025"/>
      <c r="AJ125" s="1026"/>
      <c r="AK125" s="1027" t="s">
        <v>112</v>
      </c>
      <c r="AL125" s="1025"/>
      <c r="AM125" s="1025"/>
      <c r="AN125" s="1025"/>
      <c r="AO125" s="1026"/>
      <c r="AP125" s="1028" t="s">
        <v>112</v>
      </c>
      <c r="AQ125" s="1029"/>
      <c r="AR125" s="1029"/>
      <c r="AS125" s="1029"/>
      <c r="AT125" s="103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89" t="s">
        <v>447</v>
      </c>
      <c r="CL125" s="1074"/>
      <c r="CM125" s="1074"/>
      <c r="CN125" s="1074"/>
      <c r="CO125" s="1075"/>
      <c r="CP125" s="1006" t="s">
        <v>448</v>
      </c>
      <c r="CQ125" s="955"/>
      <c r="CR125" s="955"/>
      <c r="CS125" s="955"/>
      <c r="CT125" s="955"/>
      <c r="CU125" s="955"/>
      <c r="CV125" s="955"/>
      <c r="CW125" s="955"/>
      <c r="CX125" s="955"/>
      <c r="CY125" s="955"/>
      <c r="CZ125" s="955"/>
      <c r="DA125" s="955"/>
      <c r="DB125" s="955"/>
      <c r="DC125" s="955"/>
      <c r="DD125" s="955"/>
      <c r="DE125" s="955"/>
      <c r="DF125" s="956"/>
      <c r="DG125" s="992" t="s">
        <v>112</v>
      </c>
      <c r="DH125" s="993"/>
      <c r="DI125" s="993"/>
      <c r="DJ125" s="993"/>
      <c r="DK125" s="993"/>
      <c r="DL125" s="993" t="s">
        <v>112</v>
      </c>
      <c r="DM125" s="993"/>
      <c r="DN125" s="993"/>
      <c r="DO125" s="993"/>
      <c r="DP125" s="993"/>
      <c r="DQ125" s="993" t="s">
        <v>112</v>
      </c>
      <c r="DR125" s="993"/>
      <c r="DS125" s="993"/>
      <c r="DT125" s="993"/>
      <c r="DU125" s="993"/>
      <c r="DV125" s="994" t="s">
        <v>112</v>
      </c>
      <c r="DW125" s="994"/>
      <c r="DX125" s="994"/>
      <c r="DY125" s="994"/>
      <c r="DZ125" s="995"/>
    </row>
    <row r="126" spans="1:130" s="199" customFormat="1" ht="26.25" customHeight="1" thickBot="1">
      <c r="A126" s="1125"/>
      <c r="B126" s="1012"/>
      <c r="C126" s="982" t="s">
        <v>437</v>
      </c>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4"/>
      <c r="AA126" s="1024">
        <v>48377</v>
      </c>
      <c r="AB126" s="1025"/>
      <c r="AC126" s="1025"/>
      <c r="AD126" s="1025"/>
      <c r="AE126" s="1026"/>
      <c r="AF126" s="1027">
        <v>48377</v>
      </c>
      <c r="AG126" s="1025"/>
      <c r="AH126" s="1025"/>
      <c r="AI126" s="1025"/>
      <c r="AJ126" s="1026"/>
      <c r="AK126" s="1027">
        <v>38677</v>
      </c>
      <c r="AL126" s="1025"/>
      <c r="AM126" s="1025"/>
      <c r="AN126" s="1025"/>
      <c r="AO126" s="1026"/>
      <c r="AP126" s="1028">
        <v>0.4</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90"/>
      <c r="CL126" s="1077"/>
      <c r="CM126" s="1077"/>
      <c r="CN126" s="1077"/>
      <c r="CO126" s="1078"/>
      <c r="CP126" s="1015" t="s">
        <v>449</v>
      </c>
      <c r="CQ126" s="1016"/>
      <c r="CR126" s="1016"/>
      <c r="CS126" s="1016"/>
      <c r="CT126" s="1016"/>
      <c r="CU126" s="1016"/>
      <c r="CV126" s="1016"/>
      <c r="CW126" s="1016"/>
      <c r="CX126" s="1016"/>
      <c r="CY126" s="1016"/>
      <c r="CZ126" s="1016"/>
      <c r="DA126" s="1016"/>
      <c r="DB126" s="1016"/>
      <c r="DC126" s="1016"/>
      <c r="DD126" s="1016"/>
      <c r="DE126" s="1016"/>
      <c r="DF126" s="1017"/>
      <c r="DG126" s="985" t="s">
        <v>112</v>
      </c>
      <c r="DH126" s="986"/>
      <c r="DI126" s="986"/>
      <c r="DJ126" s="986"/>
      <c r="DK126" s="986"/>
      <c r="DL126" s="986" t="s">
        <v>112</v>
      </c>
      <c r="DM126" s="986"/>
      <c r="DN126" s="986"/>
      <c r="DO126" s="986"/>
      <c r="DP126" s="986"/>
      <c r="DQ126" s="986" t="s">
        <v>112</v>
      </c>
      <c r="DR126" s="986"/>
      <c r="DS126" s="986"/>
      <c r="DT126" s="986"/>
      <c r="DU126" s="986"/>
      <c r="DV126" s="987" t="s">
        <v>112</v>
      </c>
      <c r="DW126" s="987"/>
      <c r="DX126" s="987"/>
      <c r="DY126" s="987"/>
      <c r="DZ126" s="988"/>
    </row>
    <row r="127" spans="1:130" s="199" customFormat="1" ht="26.25" customHeight="1">
      <c r="A127" s="1126"/>
      <c r="B127" s="1014"/>
      <c r="C127" s="1068" t="s">
        <v>450</v>
      </c>
      <c r="D127" s="1069"/>
      <c r="E127" s="1069"/>
      <c r="F127" s="1069"/>
      <c r="G127" s="1069"/>
      <c r="H127" s="1069"/>
      <c r="I127" s="1069"/>
      <c r="J127" s="1069"/>
      <c r="K127" s="1069"/>
      <c r="L127" s="1069"/>
      <c r="M127" s="1069"/>
      <c r="N127" s="1069"/>
      <c r="O127" s="1069"/>
      <c r="P127" s="1069"/>
      <c r="Q127" s="1069"/>
      <c r="R127" s="1069"/>
      <c r="S127" s="1069"/>
      <c r="T127" s="1069"/>
      <c r="U127" s="1069"/>
      <c r="V127" s="1069"/>
      <c r="W127" s="1069"/>
      <c r="X127" s="1069"/>
      <c r="Y127" s="1069"/>
      <c r="Z127" s="1070"/>
      <c r="AA127" s="1024">
        <v>14030</v>
      </c>
      <c r="AB127" s="1025"/>
      <c r="AC127" s="1025"/>
      <c r="AD127" s="1025"/>
      <c r="AE127" s="1026"/>
      <c r="AF127" s="1027">
        <v>12023</v>
      </c>
      <c r="AG127" s="1025"/>
      <c r="AH127" s="1025"/>
      <c r="AI127" s="1025"/>
      <c r="AJ127" s="1026"/>
      <c r="AK127" s="1027">
        <v>11913</v>
      </c>
      <c r="AL127" s="1025"/>
      <c r="AM127" s="1025"/>
      <c r="AN127" s="1025"/>
      <c r="AO127" s="1026"/>
      <c r="AP127" s="1028">
        <v>0.1</v>
      </c>
      <c r="AQ127" s="1029"/>
      <c r="AR127" s="1029"/>
      <c r="AS127" s="1029"/>
      <c r="AT127" s="1030"/>
      <c r="AU127" s="235"/>
      <c r="AV127" s="235"/>
      <c r="AW127" s="235"/>
      <c r="AX127" s="1098" t="s">
        <v>451</v>
      </c>
      <c r="AY127" s="1099"/>
      <c r="AZ127" s="1099"/>
      <c r="BA127" s="1099"/>
      <c r="BB127" s="1099"/>
      <c r="BC127" s="1099"/>
      <c r="BD127" s="1099"/>
      <c r="BE127" s="1100"/>
      <c r="BF127" s="1101" t="s">
        <v>452</v>
      </c>
      <c r="BG127" s="1099"/>
      <c r="BH127" s="1099"/>
      <c r="BI127" s="1099"/>
      <c r="BJ127" s="1099"/>
      <c r="BK127" s="1099"/>
      <c r="BL127" s="1100"/>
      <c r="BM127" s="1101" t="s">
        <v>453</v>
      </c>
      <c r="BN127" s="1099"/>
      <c r="BO127" s="1099"/>
      <c r="BP127" s="1099"/>
      <c r="BQ127" s="1099"/>
      <c r="BR127" s="1099"/>
      <c r="BS127" s="1100"/>
      <c r="BT127" s="1101" t="s">
        <v>454</v>
      </c>
      <c r="BU127" s="1099"/>
      <c r="BV127" s="1099"/>
      <c r="BW127" s="1099"/>
      <c r="BX127" s="1099"/>
      <c r="BY127" s="1099"/>
      <c r="BZ127" s="1123"/>
      <c r="CA127" s="235"/>
      <c r="CB127" s="235"/>
      <c r="CC127" s="235"/>
      <c r="CD127" s="236"/>
      <c r="CE127" s="236"/>
      <c r="CF127" s="236"/>
      <c r="CG127" s="233"/>
      <c r="CH127" s="233"/>
      <c r="CI127" s="233"/>
      <c r="CJ127" s="234"/>
      <c r="CK127" s="1090"/>
      <c r="CL127" s="1077"/>
      <c r="CM127" s="1077"/>
      <c r="CN127" s="1077"/>
      <c r="CO127" s="1078"/>
      <c r="CP127" s="1015" t="s">
        <v>455</v>
      </c>
      <c r="CQ127" s="1016"/>
      <c r="CR127" s="1016"/>
      <c r="CS127" s="1016"/>
      <c r="CT127" s="1016"/>
      <c r="CU127" s="1016"/>
      <c r="CV127" s="1016"/>
      <c r="CW127" s="1016"/>
      <c r="CX127" s="1016"/>
      <c r="CY127" s="1016"/>
      <c r="CZ127" s="1016"/>
      <c r="DA127" s="1016"/>
      <c r="DB127" s="1016"/>
      <c r="DC127" s="1016"/>
      <c r="DD127" s="1016"/>
      <c r="DE127" s="1016"/>
      <c r="DF127" s="1017"/>
      <c r="DG127" s="985" t="s">
        <v>112</v>
      </c>
      <c r="DH127" s="986"/>
      <c r="DI127" s="986"/>
      <c r="DJ127" s="986"/>
      <c r="DK127" s="986"/>
      <c r="DL127" s="986" t="s">
        <v>112</v>
      </c>
      <c r="DM127" s="986"/>
      <c r="DN127" s="986"/>
      <c r="DO127" s="986"/>
      <c r="DP127" s="986"/>
      <c r="DQ127" s="986" t="s">
        <v>112</v>
      </c>
      <c r="DR127" s="986"/>
      <c r="DS127" s="986"/>
      <c r="DT127" s="986"/>
      <c r="DU127" s="986"/>
      <c r="DV127" s="987" t="s">
        <v>112</v>
      </c>
      <c r="DW127" s="987"/>
      <c r="DX127" s="987"/>
      <c r="DY127" s="987"/>
      <c r="DZ127" s="988"/>
    </row>
    <row r="128" spans="1:130" s="199" customFormat="1" ht="26.25" customHeight="1" thickBot="1">
      <c r="A128" s="1109" t="s">
        <v>456</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457</v>
      </c>
      <c r="X128" s="1111"/>
      <c r="Y128" s="1111"/>
      <c r="Z128" s="1112"/>
      <c r="AA128" s="1113">
        <v>439271</v>
      </c>
      <c r="AB128" s="1114"/>
      <c r="AC128" s="1114"/>
      <c r="AD128" s="1114"/>
      <c r="AE128" s="1115"/>
      <c r="AF128" s="1116">
        <v>367799</v>
      </c>
      <c r="AG128" s="1114"/>
      <c r="AH128" s="1114"/>
      <c r="AI128" s="1114"/>
      <c r="AJ128" s="1115"/>
      <c r="AK128" s="1116">
        <v>336613</v>
      </c>
      <c r="AL128" s="1114"/>
      <c r="AM128" s="1114"/>
      <c r="AN128" s="1114"/>
      <c r="AO128" s="1115"/>
      <c r="AP128" s="1117"/>
      <c r="AQ128" s="1118"/>
      <c r="AR128" s="1118"/>
      <c r="AS128" s="1118"/>
      <c r="AT128" s="1119"/>
      <c r="AU128" s="235"/>
      <c r="AV128" s="235"/>
      <c r="AW128" s="235"/>
      <c r="AX128" s="954" t="s">
        <v>458</v>
      </c>
      <c r="AY128" s="955"/>
      <c r="AZ128" s="955"/>
      <c r="BA128" s="955"/>
      <c r="BB128" s="955"/>
      <c r="BC128" s="955"/>
      <c r="BD128" s="955"/>
      <c r="BE128" s="956"/>
      <c r="BF128" s="1120" t="s">
        <v>112</v>
      </c>
      <c r="BG128" s="1121"/>
      <c r="BH128" s="1121"/>
      <c r="BI128" s="1121"/>
      <c r="BJ128" s="1121"/>
      <c r="BK128" s="1121"/>
      <c r="BL128" s="1122"/>
      <c r="BM128" s="1120">
        <v>13.34</v>
      </c>
      <c r="BN128" s="1121"/>
      <c r="BO128" s="1121"/>
      <c r="BP128" s="1121"/>
      <c r="BQ128" s="1121"/>
      <c r="BR128" s="1121"/>
      <c r="BS128" s="1122"/>
      <c r="BT128" s="1120">
        <v>20</v>
      </c>
      <c r="BU128" s="1121"/>
      <c r="BV128" s="1121"/>
      <c r="BW128" s="1121"/>
      <c r="BX128" s="1121"/>
      <c r="BY128" s="1121"/>
      <c r="BZ128" s="1145"/>
      <c r="CA128" s="236"/>
      <c r="CB128" s="236"/>
      <c r="CC128" s="236"/>
      <c r="CD128" s="236"/>
      <c r="CE128" s="236"/>
      <c r="CF128" s="236"/>
      <c r="CG128" s="233"/>
      <c r="CH128" s="233"/>
      <c r="CI128" s="233"/>
      <c r="CJ128" s="234"/>
      <c r="CK128" s="1091"/>
      <c r="CL128" s="1092"/>
      <c r="CM128" s="1092"/>
      <c r="CN128" s="1092"/>
      <c r="CO128" s="1093"/>
      <c r="CP128" s="1102" t="s">
        <v>459</v>
      </c>
      <c r="CQ128" s="1103"/>
      <c r="CR128" s="1103"/>
      <c r="CS128" s="1103"/>
      <c r="CT128" s="1103"/>
      <c r="CU128" s="1103"/>
      <c r="CV128" s="1103"/>
      <c r="CW128" s="1103"/>
      <c r="CX128" s="1103"/>
      <c r="CY128" s="1103"/>
      <c r="CZ128" s="1103"/>
      <c r="DA128" s="1103"/>
      <c r="DB128" s="1103"/>
      <c r="DC128" s="1103"/>
      <c r="DD128" s="1103"/>
      <c r="DE128" s="1103"/>
      <c r="DF128" s="1104"/>
      <c r="DG128" s="1105" t="s">
        <v>112</v>
      </c>
      <c r="DH128" s="1106"/>
      <c r="DI128" s="1106"/>
      <c r="DJ128" s="1106"/>
      <c r="DK128" s="1106"/>
      <c r="DL128" s="1106" t="s">
        <v>112</v>
      </c>
      <c r="DM128" s="1106"/>
      <c r="DN128" s="1106"/>
      <c r="DO128" s="1106"/>
      <c r="DP128" s="1106"/>
      <c r="DQ128" s="1106" t="s">
        <v>112</v>
      </c>
      <c r="DR128" s="1106"/>
      <c r="DS128" s="1106"/>
      <c r="DT128" s="1106"/>
      <c r="DU128" s="1106"/>
      <c r="DV128" s="1107" t="s">
        <v>112</v>
      </c>
      <c r="DW128" s="1107"/>
      <c r="DX128" s="1107"/>
      <c r="DY128" s="1107"/>
      <c r="DZ128" s="1108"/>
    </row>
    <row r="129" spans="1:131" s="199" customFormat="1" ht="26.25" customHeight="1">
      <c r="A129" s="996" t="s">
        <v>91</v>
      </c>
      <c r="B129" s="997"/>
      <c r="C129" s="997"/>
      <c r="D129" s="997"/>
      <c r="E129" s="997"/>
      <c r="F129" s="997"/>
      <c r="G129" s="997"/>
      <c r="H129" s="997"/>
      <c r="I129" s="997"/>
      <c r="J129" s="997"/>
      <c r="K129" s="997"/>
      <c r="L129" s="997"/>
      <c r="M129" s="997"/>
      <c r="N129" s="997"/>
      <c r="O129" s="997"/>
      <c r="P129" s="997"/>
      <c r="Q129" s="997"/>
      <c r="R129" s="997"/>
      <c r="S129" s="997"/>
      <c r="T129" s="997"/>
      <c r="U129" s="997"/>
      <c r="V129" s="997"/>
      <c r="W129" s="1139" t="s">
        <v>460</v>
      </c>
      <c r="X129" s="1140"/>
      <c r="Y129" s="1140"/>
      <c r="Z129" s="1141"/>
      <c r="AA129" s="1024">
        <v>9957175</v>
      </c>
      <c r="AB129" s="1025"/>
      <c r="AC129" s="1025"/>
      <c r="AD129" s="1025"/>
      <c r="AE129" s="1026"/>
      <c r="AF129" s="1027">
        <v>9994046</v>
      </c>
      <c r="AG129" s="1025"/>
      <c r="AH129" s="1025"/>
      <c r="AI129" s="1025"/>
      <c r="AJ129" s="1026"/>
      <c r="AK129" s="1027">
        <v>9985367</v>
      </c>
      <c r="AL129" s="1025"/>
      <c r="AM129" s="1025"/>
      <c r="AN129" s="1025"/>
      <c r="AO129" s="1026"/>
      <c r="AP129" s="1142"/>
      <c r="AQ129" s="1143"/>
      <c r="AR129" s="1143"/>
      <c r="AS129" s="1143"/>
      <c r="AT129" s="1144"/>
      <c r="AU129" s="237"/>
      <c r="AV129" s="237"/>
      <c r="AW129" s="237"/>
      <c r="AX129" s="1133" t="s">
        <v>461</v>
      </c>
      <c r="AY129" s="1016"/>
      <c r="AZ129" s="1016"/>
      <c r="BA129" s="1016"/>
      <c r="BB129" s="1016"/>
      <c r="BC129" s="1016"/>
      <c r="BD129" s="1016"/>
      <c r="BE129" s="1017"/>
      <c r="BF129" s="1134" t="s">
        <v>112</v>
      </c>
      <c r="BG129" s="1135"/>
      <c r="BH129" s="1135"/>
      <c r="BI129" s="1135"/>
      <c r="BJ129" s="1135"/>
      <c r="BK129" s="1135"/>
      <c r="BL129" s="1136"/>
      <c r="BM129" s="1134">
        <v>18.34</v>
      </c>
      <c r="BN129" s="1135"/>
      <c r="BO129" s="1135"/>
      <c r="BP129" s="1135"/>
      <c r="BQ129" s="1135"/>
      <c r="BR129" s="1135"/>
      <c r="BS129" s="1136"/>
      <c r="BT129" s="1134">
        <v>30</v>
      </c>
      <c r="BU129" s="1137"/>
      <c r="BV129" s="1137"/>
      <c r="BW129" s="1137"/>
      <c r="BX129" s="1137"/>
      <c r="BY129" s="1137"/>
      <c r="BZ129" s="11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96" t="s">
        <v>462</v>
      </c>
      <c r="B130" s="997"/>
      <c r="C130" s="997"/>
      <c r="D130" s="997"/>
      <c r="E130" s="997"/>
      <c r="F130" s="997"/>
      <c r="G130" s="997"/>
      <c r="H130" s="997"/>
      <c r="I130" s="997"/>
      <c r="J130" s="997"/>
      <c r="K130" s="997"/>
      <c r="L130" s="997"/>
      <c r="M130" s="997"/>
      <c r="N130" s="997"/>
      <c r="O130" s="997"/>
      <c r="P130" s="997"/>
      <c r="Q130" s="997"/>
      <c r="R130" s="997"/>
      <c r="S130" s="997"/>
      <c r="T130" s="997"/>
      <c r="U130" s="997"/>
      <c r="V130" s="997"/>
      <c r="W130" s="1139" t="s">
        <v>463</v>
      </c>
      <c r="X130" s="1140"/>
      <c r="Y130" s="1140"/>
      <c r="Z130" s="1141"/>
      <c r="AA130" s="1024">
        <v>1355702</v>
      </c>
      <c r="AB130" s="1025"/>
      <c r="AC130" s="1025"/>
      <c r="AD130" s="1025"/>
      <c r="AE130" s="1026"/>
      <c r="AF130" s="1027">
        <v>1237172</v>
      </c>
      <c r="AG130" s="1025"/>
      <c r="AH130" s="1025"/>
      <c r="AI130" s="1025"/>
      <c r="AJ130" s="1026"/>
      <c r="AK130" s="1027">
        <v>1249228</v>
      </c>
      <c r="AL130" s="1025"/>
      <c r="AM130" s="1025"/>
      <c r="AN130" s="1025"/>
      <c r="AO130" s="1026"/>
      <c r="AP130" s="1142"/>
      <c r="AQ130" s="1143"/>
      <c r="AR130" s="1143"/>
      <c r="AS130" s="1143"/>
      <c r="AT130" s="1144"/>
      <c r="AU130" s="237"/>
      <c r="AV130" s="237"/>
      <c r="AW130" s="237"/>
      <c r="AX130" s="1133" t="s">
        <v>464</v>
      </c>
      <c r="AY130" s="1016"/>
      <c r="AZ130" s="1016"/>
      <c r="BA130" s="1016"/>
      <c r="BB130" s="1016"/>
      <c r="BC130" s="1016"/>
      <c r="BD130" s="1016"/>
      <c r="BE130" s="1017"/>
      <c r="BF130" s="1170">
        <v>5.4</v>
      </c>
      <c r="BG130" s="1171"/>
      <c r="BH130" s="1171"/>
      <c r="BI130" s="1171"/>
      <c r="BJ130" s="1171"/>
      <c r="BK130" s="1171"/>
      <c r="BL130" s="1172"/>
      <c r="BM130" s="1170">
        <v>25</v>
      </c>
      <c r="BN130" s="1171"/>
      <c r="BO130" s="1171"/>
      <c r="BP130" s="1171"/>
      <c r="BQ130" s="1171"/>
      <c r="BR130" s="1171"/>
      <c r="BS130" s="1172"/>
      <c r="BT130" s="1170">
        <v>35</v>
      </c>
      <c r="BU130" s="1173"/>
      <c r="BV130" s="1173"/>
      <c r="BW130" s="1173"/>
      <c r="BX130" s="1173"/>
      <c r="BY130" s="1173"/>
      <c r="BZ130" s="11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465</v>
      </c>
      <c r="X131" s="1178"/>
      <c r="Y131" s="1178"/>
      <c r="Z131" s="1179"/>
      <c r="AA131" s="1071">
        <v>8601473</v>
      </c>
      <c r="AB131" s="1050"/>
      <c r="AC131" s="1050"/>
      <c r="AD131" s="1050"/>
      <c r="AE131" s="1051"/>
      <c r="AF131" s="1049">
        <v>8756874</v>
      </c>
      <c r="AG131" s="1050"/>
      <c r="AH131" s="1050"/>
      <c r="AI131" s="1050"/>
      <c r="AJ131" s="1051"/>
      <c r="AK131" s="1049">
        <v>8736139</v>
      </c>
      <c r="AL131" s="1050"/>
      <c r="AM131" s="1050"/>
      <c r="AN131" s="1050"/>
      <c r="AO131" s="1051"/>
      <c r="AP131" s="1180"/>
      <c r="AQ131" s="1181"/>
      <c r="AR131" s="1181"/>
      <c r="AS131" s="1181"/>
      <c r="AT131" s="1182"/>
      <c r="AU131" s="237"/>
      <c r="AV131" s="237"/>
      <c r="AW131" s="237"/>
      <c r="AX131" s="1152" t="s">
        <v>466</v>
      </c>
      <c r="AY131" s="1103"/>
      <c r="AZ131" s="1103"/>
      <c r="BA131" s="1103"/>
      <c r="BB131" s="1103"/>
      <c r="BC131" s="1103"/>
      <c r="BD131" s="1103"/>
      <c r="BE131" s="1104"/>
      <c r="BF131" s="1153">
        <v>6.3</v>
      </c>
      <c r="BG131" s="1154"/>
      <c r="BH131" s="1154"/>
      <c r="BI131" s="1154"/>
      <c r="BJ131" s="1154"/>
      <c r="BK131" s="1154"/>
      <c r="BL131" s="1155"/>
      <c r="BM131" s="1153">
        <v>350</v>
      </c>
      <c r="BN131" s="1154"/>
      <c r="BO131" s="1154"/>
      <c r="BP131" s="1154"/>
      <c r="BQ131" s="1154"/>
      <c r="BR131" s="1154"/>
      <c r="BS131" s="1155"/>
      <c r="BT131" s="1156"/>
      <c r="BU131" s="1157"/>
      <c r="BV131" s="1157"/>
      <c r="BW131" s="1157"/>
      <c r="BX131" s="1157"/>
      <c r="BY131" s="1157"/>
      <c r="BZ131" s="115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59" t="s">
        <v>467</v>
      </c>
      <c r="B132" s="1160"/>
      <c r="C132" s="1160"/>
      <c r="D132" s="1160"/>
      <c r="E132" s="1160"/>
      <c r="F132" s="1160"/>
      <c r="G132" s="1160"/>
      <c r="H132" s="1160"/>
      <c r="I132" s="1160"/>
      <c r="J132" s="1160"/>
      <c r="K132" s="1160"/>
      <c r="L132" s="1160"/>
      <c r="M132" s="1160"/>
      <c r="N132" s="1160"/>
      <c r="O132" s="1160"/>
      <c r="P132" s="1160"/>
      <c r="Q132" s="1160"/>
      <c r="R132" s="1160"/>
      <c r="S132" s="1160"/>
      <c r="T132" s="1160"/>
      <c r="U132" s="1160"/>
      <c r="V132" s="1163" t="s">
        <v>468</v>
      </c>
      <c r="W132" s="1163"/>
      <c r="X132" s="1163"/>
      <c r="Y132" s="1163"/>
      <c r="Z132" s="1164"/>
      <c r="AA132" s="1165">
        <v>6.1632234390000002</v>
      </c>
      <c r="AB132" s="1166"/>
      <c r="AC132" s="1166"/>
      <c r="AD132" s="1166"/>
      <c r="AE132" s="1167"/>
      <c r="AF132" s="1168">
        <v>4.7611624880000001</v>
      </c>
      <c r="AG132" s="1166"/>
      <c r="AH132" s="1166"/>
      <c r="AI132" s="1166"/>
      <c r="AJ132" s="1167"/>
      <c r="AK132" s="1168">
        <v>5.3530627199999996</v>
      </c>
      <c r="AL132" s="1166"/>
      <c r="AM132" s="1166"/>
      <c r="AN132" s="1166"/>
      <c r="AO132" s="1167"/>
      <c r="AP132" s="1065"/>
      <c r="AQ132" s="1066"/>
      <c r="AR132" s="1066"/>
      <c r="AS132" s="1066"/>
      <c r="AT132" s="116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61"/>
      <c r="B133" s="1162"/>
      <c r="C133" s="1162"/>
      <c r="D133" s="1162"/>
      <c r="E133" s="1162"/>
      <c r="F133" s="1162"/>
      <c r="G133" s="1162"/>
      <c r="H133" s="1162"/>
      <c r="I133" s="1162"/>
      <c r="J133" s="1162"/>
      <c r="K133" s="1162"/>
      <c r="L133" s="1162"/>
      <c r="M133" s="1162"/>
      <c r="N133" s="1162"/>
      <c r="O133" s="1162"/>
      <c r="P133" s="1162"/>
      <c r="Q133" s="1162"/>
      <c r="R133" s="1162"/>
      <c r="S133" s="1162"/>
      <c r="T133" s="1162"/>
      <c r="U133" s="1162"/>
      <c r="V133" s="1146" t="s">
        <v>469</v>
      </c>
      <c r="W133" s="1146"/>
      <c r="X133" s="1146"/>
      <c r="Y133" s="1146"/>
      <c r="Z133" s="1147"/>
      <c r="AA133" s="1148">
        <v>8.1</v>
      </c>
      <c r="AB133" s="1149"/>
      <c r="AC133" s="1149"/>
      <c r="AD133" s="1149"/>
      <c r="AE133" s="1150"/>
      <c r="AF133" s="1148">
        <v>6.5</v>
      </c>
      <c r="AG133" s="1149"/>
      <c r="AH133" s="1149"/>
      <c r="AI133" s="1149"/>
      <c r="AJ133" s="1150"/>
      <c r="AK133" s="1148">
        <v>5.4</v>
      </c>
      <c r="AL133" s="1149"/>
      <c r="AM133" s="1149"/>
      <c r="AN133" s="1149"/>
      <c r="AO133" s="1150"/>
      <c r="AP133" s="1095"/>
      <c r="AQ133" s="1096"/>
      <c r="AR133" s="1096"/>
      <c r="AS133" s="1096"/>
      <c r="AT133" s="1151"/>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G43" sqref="G43"/>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86" t="s">
        <v>472</v>
      </c>
      <c r="L7" s="256"/>
      <c r="M7" s="257" t="s">
        <v>473</v>
      </c>
      <c r="N7" s="258"/>
    </row>
    <row r="8" spans="1:16">
      <c r="A8" s="250"/>
      <c r="B8" s="246"/>
      <c r="C8" s="246"/>
      <c r="D8" s="246"/>
      <c r="E8" s="246"/>
      <c r="F8" s="246"/>
      <c r="G8" s="259"/>
      <c r="H8" s="260"/>
      <c r="I8" s="260"/>
      <c r="J8" s="261"/>
      <c r="K8" s="1187"/>
      <c r="L8" s="262" t="s">
        <v>474</v>
      </c>
      <c r="M8" s="263" t="s">
        <v>475</v>
      </c>
      <c r="N8" s="264" t="s">
        <v>476</v>
      </c>
    </row>
    <row r="9" spans="1:16">
      <c r="A9" s="250"/>
      <c r="B9" s="246"/>
      <c r="C9" s="246"/>
      <c r="D9" s="246"/>
      <c r="E9" s="246"/>
      <c r="F9" s="246"/>
      <c r="G9" s="1188" t="s">
        <v>477</v>
      </c>
      <c r="H9" s="1189"/>
      <c r="I9" s="1189"/>
      <c r="J9" s="1190"/>
      <c r="K9" s="265">
        <v>3343026</v>
      </c>
      <c r="L9" s="266">
        <v>88597</v>
      </c>
      <c r="M9" s="267">
        <v>82785</v>
      </c>
      <c r="N9" s="268">
        <v>7</v>
      </c>
    </row>
    <row r="10" spans="1:16">
      <c r="A10" s="250"/>
      <c r="B10" s="246"/>
      <c r="C10" s="246"/>
      <c r="D10" s="246"/>
      <c r="E10" s="246"/>
      <c r="F10" s="246"/>
      <c r="G10" s="1188" t="s">
        <v>478</v>
      </c>
      <c r="H10" s="1189"/>
      <c r="I10" s="1189"/>
      <c r="J10" s="1190"/>
      <c r="K10" s="269">
        <v>136179</v>
      </c>
      <c r="L10" s="270">
        <v>3609</v>
      </c>
      <c r="M10" s="271">
        <v>6632</v>
      </c>
      <c r="N10" s="272">
        <v>-45.6</v>
      </c>
    </row>
    <row r="11" spans="1:16" ht="13.5" customHeight="1">
      <c r="A11" s="250"/>
      <c r="B11" s="246"/>
      <c r="C11" s="246"/>
      <c r="D11" s="246"/>
      <c r="E11" s="246"/>
      <c r="F11" s="246"/>
      <c r="G11" s="1188" t="s">
        <v>479</v>
      </c>
      <c r="H11" s="1189"/>
      <c r="I11" s="1189"/>
      <c r="J11" s="1190"/>
      <c r="K11" s="269">
        <v>2980</v>
      </c>
      <c r="L11" s="270">
        <v>79</v>
      </c>
      <c r="M11" s="271">
        <v>9575</v>
      </c>
      <c r="N11" s="272">
        <v>-99.2</v>
      </c>
    </row>
    <row r="12" spans="1:16" ht="13.5" customHeight="1">
      <c r="A12" s="250"/>
      <c r="B12" s="246"/>
      <c r="C12" s="246"/>
      <c r="D12" s="246"/>
      <c r="E12" s="246"/>
      <c r="F12" s="246"/>
      <c r="G12" s="1188" t="s">
        <v>480</v>
      </c>
      <c r="H12" s="1189"/>
      <c r="I12" s="1189"/>
      <c r="J12" s="1190"/>
      <c r="K12" s="269" t="s">
        <v>481</v>
      </c>
      <c r="L12" s="270" t="s">
        <v>481</v>
      </c>
      <c r="M12" s="271">
        <v>961</v>
      </c>
      <c r="N12" s="272" t="s">
        <v>481</v>
      </c>
    </row>
    <row r="13" spans="1:16" ht="13.5" customHeight="1">
      <c r="A13" s="250"/>
      <c r="B13" s="246"/>
      <c r="C13" s="246"/>
      <c r="D13" s="246"/>
      <c r="E13" s="246"/>
      <c r="F13" s="246"/>
      <c r="G13" s="1188" t="s">
        <v>482</v>
      </c>
      <c r="H13" s="1189"/>
      <c r="I13" s="1189"/>
      <c r="J13" s="1190"/>
      <c r="K13" s="269" t="s">
        <v>481</v>
      </c>
      <c r="L13" s="270" t="s">
        <v>481</v>
      </c>
      <c r="M13" s="271" t="s">
        <v>481</v>
      </c>
      <c r="N13" s="272" t="s">
        <v>481</v>
      </c>
    </row>
    <row r="14" spans="1:16" ht="13.5" customHeight="1">
      <c r="A14" s="250"/>
      <c r="B14" s="246"/>
      <c r="C14" s="246"/>
      <c r="D14" s="246"/>
      <c r="E14" s="246"/>
      <c r="F14" s="246"/>
      <c r="G14" s="1188" t="s">
        <v>483</v>
      </c>
      <c r="H14" s="1189"/>
      <c r="I14" s="1189"/>
      <c r="J14" s="1190"/>
      <c r="K14" s="269">
        <v>152398</v>
      </c>
      <c r="L14" s="270">
        <v>4039</v>
      </c>
      <c r="M14" s="271">
        <v>3403</v>
      </c>
      <c r="N14" s="272">
        <v>18.7</v>
      </c>
    </row>
    <row r="15" spans="1:16" ht="13.5" customHeight="1">
      <c r="A15" s="250"/>
      <c r="B15" s="246"/>
      <c r="C15" s="246"/>
      <c r="D15" s="246"/>
      <c r="E15" s="246"/>
      <c r="F15" s="246"/>
      <c r="G15" s="1188" t="s">
        <v>484</v>
      </c>
      <c r="H15" s="1189"/>
      <c r="I15" s="1189"/>
      <c r="J15" s="1190"/>
      <c r="K15" s="269">
        <v>79915</v>
      </c>
      <c r="L15" s="270">
        <v>2118</v>
      </c>
      <c r="M15" s="271">
        <v>1693</v>
      </c>
      <c r="N15" s="272">
        <v>25.1</v>
      </c>
    </row>
    <row r="16" spans="1:16">
      <c r="A16" s="250"/>
      <c r="B16" s="246"/>
      <c r="C16" s="246"/>
      <c r="D16" s="246"/>
      <c r="E16" s="246"/>
      <c r="F16" s="246"/>
      <c r="G16" s="1191" t="s">
        <v>485</v>
      </c>
      <c r="H16" s="1192"/>
      <c r="I16" s="1192"/>
      <c r="J16" s="1193"/>
      <c r="K16" s="270">
        <v>-174257</v>
      </c>
      <c r="L16" s="270">
        <v>-4618</v>
      </c>
      <c r="M16" s="271">
        <v>-7791</v>
      </c>
      <c r="N16" s="272">
        <v>-40.700000000000003</v>
      </c>
    </row>
    <row r="17" spans="1:16">
      <c r="A17" s="250"/>
      <c r="B17" s="246"/>
      <c r="C17" s="246"/>
      <c r="D17" s="246"/>
      <c r="E17" s="246"/>
      <c r="F17" s="246"/>
      <c r="G17" s="1191" t="s">
        <v>171</v>
      </c>
      <c r="H17" s="1192"/>
      <c r="I17" s="1192"/>
      <c r="J17" s="1193"/>
      <c r="K17" s="270">
        <v>3540241</v>
      </c>
      <c r="L17" s="270">
        <v>93823</v>
      </c>
      <c r="M17" s="271">
        <v>97258</v>
      </c>
      <c r="N17" s="272">
        <v>-3.5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83" t="s">
        <v>490</v>
      </c>
      <c r="H21" s="1184"/>
      <c r="I21" s="1184"/>
      <c r="J21" s="1185"/>
      <c r="K21" s="282">
        <v>11.34</v>
      </c>
      <c r="L21" s="283">
        <v>9.18</v>
      </c>
      <c r="M21" s="284">
        <v>2.16</v>
      </c>
      <c r="N21" s="251"/>
      <c r="O21" s="285"/>
      <c r="P21" s="281"/>
    </row>
    <row r="22" spans="1:16" s="286" customFormat="1">
      <c r="A22" s="281"/>
      <c r="B22" s="251"/>
      <c r="C22" s="251"/>
      <c r="D22" s="251"/>
      <c r="E22" s="251"/>
      <c r="F22" s="251"/>
      <c r="G22" s="1183" t="s">
        <v>491</v>
      </c>
      <c r="H22" s="1184"/>
      <c r="I22" s="1184"/>
      <c r="J22" s="1185"/>
      <c r="K22" s="287">
        <v>102.9</v>
      </c>
      <c r="L22" s="288">
        <v>97.2</v>
      </c>
      <c r="M22" s="289">
        <v>5.7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86" t="s">
        <v>472</v>
      </c>
      <c r="L30" s="256"/>
      <c r="M30" s="257" t="s">
        <v>473</v>
      </c>
      <c r="N30" s="258"/>
    </row>
    <row r="31" spans="1:16">
      <c r="A31" s="250"/>
      <c r="B31" s="246"/>
      <c r="C31" s="246"/>
      <c r="D31" s="246"/>
      <c r="E31" s="246"/>
      <c r="F31" s="246"/>
      <c r="G31" s="259"/>
      <c r="H31" s="260"/>
      <c r="I31" s="260"/>
      <c r="J31" s="261"/>
      <c r="K31" s="1187"/>
      <c r="L31" s="262" t="s">
        <v>474</v>
      </c>
      <c r="M31" s="263" t="s">
        <v>475</v>
      </c>
      <c r="N31" s="264" t="s">
        <v>476</v>
      </c>
    </row>
    <row r="32" spans="1:16" ht="27" customHeight="1">
      <c r="A32" s="250"/>
      <c r="B32" s="246"/>
      <c r="C32" s="246"/>
      <c r="D32" s="246"/>
      <c r="E32" s="246"/>
      <c r="F32" s="246"/>
      <c r="G32" s="1199" t="s">
        <v>495</v>
      </c>
      <c r="H32" s="1200"/>
      <c r="I32" s="1200"/>
      <c r="J32" s="1201"/>
      <c r="K32" s="296">
        <v>1669067</v>
      </c>
      <c r="L32" s="296">
        <v>44234</v>
      </c>
      <c r="M32" s="297">
        <v>59261</v>
      </c>
      <c r="N32" s="298">
        <v>-25.4</v>
      </c>
    </row>
    <row r="33" spans="1:16" ht="13.5" customHeight="1">
      <c r="A33" s="250"/>
      <c r="B33" s="246"/>
      <c r="C33" s="246"/>
      <c r="D33" s="246"/>
      <c r="E33" s="246"/>
      <c r="F33" s="246"/>
      <c r="G33" s="1199" t="s">
        <v>496</v>
      </c>
      <c r="H33" s="1200"/>
      <c r="I33" s="1200"/>
      <c r="J33" s="1201"/>
      <c r="K33" s="296" t="s">
        <v>481</v>
      </c>
      <c r="L33" s="296" t="s">
        <v>481</v>
      </c>
      <c r="M33" s="297" t="s">
        <v>481</v>
      </c>
      <c r="N33" s="298" t="s">
        <v>481</v>
      </c>
    </row>
    <row r="34" spans="1:16" ht="27" customHeight="1">
      <c r="A34" s="250"/>
      <c r="B34" s="246"/>
      <c r="C34" s="246"/>
      <c r="D34" s="246"/>
      <c r="E34" s="246"/>
      <c r="F34" s="246"/>
      <c r="G34" s="1199" t="s">
        <v>497</v>
      </c>
      <c r="H34" s="1200"/>
      <c r="I34" s="1200"/>
      <c r="J34" s="1201"/>
      <c r="K34" s="296" t="s">
        <v>481</v>
      </c>
      <c r="L34" s="296" t="s">
        <v>481</v>
      </c>
      <c r="M34" s="297">
        <v>53</v>
      </c>
      <c r="N34" s="298" t="s">
        <v>481</v>
      </c>
    </row>
    <row r="35" spans="1:16" ht="27" customHeight="1">
      <c r="A35" s="250"/>
      <c r="B35" s="246"/>
      <c r="C35" s="246"/>
      <c r="D35" s="246"/>
      <c r="E35" s="246"/>
      <c r="F35" s="246"/>
      <c r="G35" s="1199" t="s">
        <v>498</v>
      </c>
      <c r="H35" s="1200"/>
      <c r="I35" s="1200"/>
      <c r="J35" s="1201"/>
      <c r="K35" s="296">
        <v>333817</v>
      </c>
      <c r="L35" s="296">
        <v>8847</v>
      </c>
      <c r="M35" s="297">
        <v>16703</v>
      </c>
      <c r="N35" s="298">
        <v>-47</v>
      </c>
    </row>
    <row r="36" spans="1:16" ht="27" customHeight="1">
      <c r="A36" s="250"/>
      <c r="B36" s="246"/>
      <c r="C36" s="246"/>
      <c r="D36" s="246"/>
      <c r="E36" s="246"/>
      <c r="F36" s="246"/>
      <c r="G36" s="1199" t="s">
        <v>499</v>
      </c>
      <c r="H36" s="1200"/>
      <c r="I36" s="1200"/>
      <c r="J36" s="1201"/>
      <c r="K36" s="296" t="s">
        <v>481</v>
      </c>
      <c r="L36" s="296" t="s">
        <v>481</v>
      </c>
      <c r="M36" s="297">
        <v>2887</v>
      </c>
      <c r="N36" s="298" t="s">
        <v>481</v>
      </c>
    </row>
    <row r="37" spans="1:16" ht="13.5" customHeight="1">
      <c r="A37" s="250"/>
      <c r="B37" s="246"/>
      <c r="C37" s="246"/>
      <c r="D37" s="246"/>
      <c r="E37" s="246"/>
      <c r="F37" s="246"/>
      <c r="G37" s="1199" t="s">
        <v>500</v>
      </c>
      <c r="H37" s="1200"/>
      <c r="I37" s="1200"/>
      <c r="J37" s="1201"/>
      <c r="K37" s="296">
        <v>50590</v>
      </c>
      <c r="L37" s="296">
        <v>1341</v>
      </c>
      <c r="M37" s="297">
        <v>465</v>
      </c>
      <c r="N37" s="298">
        <v>188.4</v>
      </c>
    </row>
    <row r="38" spans="1:16" ht="27" customHeight="1">
      <c r="A38" s="250"/>
      <c r="B38" s="246"/>
      <c r="C38" s="246"/>
      <c r="D38" s="246"/>
      <c r="E38" s="246"/>
      <c r="F38" s="246"/>
      <c r="G38" s="1202" t="s">
        <v>501</v>
      </c>
      <c r="H38" s="1203"/>
      <c r="I38" s="1203"/>
      <c r="J38" s="1204"/>
      <c r="K38" s="299">
        <v>18</v>
      </c>
      <c r="L38" s="299">
        <v>0</v>
      </c>
      <c r="M38" s="300">
        <v>4</v>
      </c>
      <c r="N38" s="301">
        <v>-100</v>
      </c>
      <c r="O38" s="295"/>
    </row>
    <row r="39" spans="1:16">
      <c r="A39" s="250"/>
      <c r="B39" s="246"/>
      <c r="C39" s="246"/>
      <c r="D39" s="246"/>
      <c r="E39" s="246"/>
      <c r="F39" s="246"/>
      <c r="G39" s="1202" t="s">
        <v>502</v>
      </c>
      <c r="H39" s="1203"/>
      <c r="I39" s="1203"/>
      <c r="J39" s="1204"/>
      <c r="K39" s="302">
        <v>-336613</v>
      </c>
      <c r="L39" s="302">
        <v>-8921</v>
      </c>
      <c r="M39" s="303">
        <v>-5840</v>
      </c>
      <c r="N39" s="304">
        <v>52.8</v>
      </c>
      <c r="O39" s="295"/>
    </row>
    <row r="40" spans="1:16" ht="27" customHeight="1">
      <c r="A40" s="250"/>
      <c r="B40" s="246"/>
      <c r="C40" s="246"/>
      <c r="D40" s="246"/>
      <c r="E40" s="246"/>
      <c r="F40" s="246"/>
      <c r="G40" s="1199" t="s">
        <v>503</v>
      </c>
      <c r="H40" s="1200"/>
      <c r="I40" s="1200"/>
      <c r="J40" s="1201"/>
      <c r="K40" s="302">
        <v>-1249228</v>
      </c>
      <c r="L40" s="302">
        <v>-33107</v>
      </c>
      <c r="M40" s="303">
        <v>-50828</v>
      </c>
      <c r="N40" s="304">
        <v>-34.9</v>
      </c>
      <c r="O40" s="295"/>
    </row>
    <row r="41" spans="1:16">
      <c r="A41" s="250"/>
      <c r="B41" s="246"/>
      <c r="C41" s="246"/>
      <c r="D41" s="246"/>
      <c r="E41" s="246"/>
      <c r="F41" s="246"/>
      <c r="G41" s="1205" t="s">
        <v>282</v>
      </c>
      <c r="H41" s="1206"/>
      <c r="I41" s="1206"/>
      <c r="J41" s="1207"/>
      <c r="K41" s="296">
        <v>467651</v>
      </c>
      <c r="L41" s="302">
        <v>12394</v>
      </c>
      <c r="M41" s="303">
        <v>22704</v>
      </c>
      <c r="N41" s="304">
        <v>-45.4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94" t="s">
        <v>472</v>
      </c>
      <c r="J49" s="1196" t="s">
        <v>507</v>
      </c>
      <c r="K49" s="1197"/>
      <c r="L49" s="1197"/>
      <c r="M49" s="1197"/>
      <c r="N49" s="1198"/>
    </row>
    <row r="50" spans="1:14">
      <c r="A50" s="250"/>
      <c r="B50" s="246"/>
      <c r="C50" s="246"/>
      <c r="D50" s="246"/>
      <c r="E50" s="246"/>
      <c r="F50" s="246"/>
      <c r="G50" s="314"/>
      <c r="H50" s="315"/>
      <c r="I50" s="1195"/>
      <c r="J50" s="316" t="s">
        <v>508</v>
      </c>
      <c r="K50" s="317" t="s">
        <v>509</v>
      </c>
      <c r="L50" s="318" t="s">
        <v>510</v>
      </c>
      <c r="M50" s="319" t="s">
        <v>511</v>
      </c>
      <c r="N50" s="320" t="s">
        <v>512</v>
      </c>
    </row>
    <row r="51" spans="1:14">
      <c r="A51" s="250"/>
      <c r="B51" s="246"/>
      <c r="C51" s="246"/>
      <c r="D51" s="246"/>
      <c r="E51" s="246"/>
      <c r="F51" s="246"/>
      <c r="G51" s="312" t="s">
        <v>513</v>
      </c>
      <c r="H51" s="313"/>
      <c r="I51" s="321">
        <v>2449087</v>
      </c>
      <c r="J51" s="322">
        <v>62338</v>
      </c>
      <c r="K51" s="323">
        <v>111.9</v>
      </c>
      <c r="L51" s="324">
        <v>62524</v>
      </c>
      <c r="M51" s="325">
        <v>19.399999999999999</v>
      </c>
      <c r="N51" s="326">
        <v>92.5</v>
      </c>
    </row>
    <row r="52" spans="1:14">
      <c r="A52" s="250"/>
      <c r="B52" s="246"/>
      <c r="C52" s="246"/>
      <c r="D52" s="246"/>
      <c r="E52" s="246"/>
      <c r="F52" s="246"/>
      <c r="G52" s="327"/>
      <c r="H52" s="328" t="s">
        <v>514</v>
      </c>
      <c r="I52" s="329">
        <v>1112723</v>
      </c>
      <c r="J52" s="330">
        <v>28323</v>
      </c>
      <c r="K52" s="331">
        <v>42.3</v>
      </c>
      <c r="L52" s="332">
        <v>27569</v>
      </c>
      <c r="M52" s="333">
        <v>17.5</v>
      </c>
      <c r="N52" s="334">
        <v>24.8</v>
      </c>
    </row>
    <row r="53" spans="1:14">
      <c r="A53" s="250"/>
      <c r="B53" s="246"/>
      <c r="C53" s="246"/>
      <c r="D53" s="246"/>
      <c r="E53" s="246"/>
      <c r="F53" s="246"/>
      <c r="G53" s="312" t="s">
        <v>515</v>
      </c>
      <c r="H53" s="313"/>
      <c r="I53" s="321">
        <v>4262522</v>
      </c>
      <c r="J53" s="322">
        <v>109318</v>
      </c>
      <c r="K53" s="323">
        <v>75.400000000000006</v>
      </c>
      <c r="L53" s="324">
        <v>80149</v>
      </c>
      <c r="M53" s="325">
        <v>28.2</v>
      </c>
      <c r="N53" s="326">
        <v>47.2</v>
      </c>
    </row>
    <row r="54" spans="1:14">
      <c r="A54" s="250"/>
      <c r="B54" s="246"/>
      <c r="C54" s="246"/>
      <c r="D54" s="246"/>
      <c r="E54" s="246"/>
      <c r="F54" s="246"/>
      <c r="G54" s="327"/>
      <c r="H54" s="328" t="s">
        <v>514</v>
      </c>
      <c r="I54" s="329">
        <v>2347065</v>
      </c>
      <c r="J54" s="330">
        <v>60194</v>
      </c>
      <c r="K54" s="331">
        <v>112.5</v>
      </c>
      <c r="L54" s="332">
        <v>38398</v>
      </c>
      <c r="M54" s="333">
        <v>39.299999999999997</v>
      </c>
      <c r="N54" s="334">
        <v>73.2</v>
      </c>
    </row>
    <row r="55" spans="1:14">
      <c r="A55" s="250"/>
      <c r="B55" s="246"/>
      <c r="C55" s="246"/>
      <c r="D55" s="246"/>
      <c r="E55" s="246"/>
      <c r="F55" s="246"/>
      <c r="G55" s="312" t="s">
        <v>516</v>
      </c>
      <c r="H55" s="313"/>
      <c r="I55" s="321">
        <v>2131130</v>
      </c>
      <c r="J55" s="322">
        <v>55438</v>
      </c>
      <c r="K55" s="323">
        <v>-49.3</v>
      </c>
      <c r="L55" s="324">
        <v>57697</v>
      </c>
      <c r="M55" s="325">
        <v>-28</v>
      </c>
      <c r="N55" s="326">
        <v>-21.3</v>
      </c>
    </row>
    <row r="56" spans="1:14">
      <c r="A56" s="250"/>
      <c r="B56" s="246"/>
      <c r="C56" s="246"/>
      <c r="D56" s="246"/>
      <c r="E56" s="246"/>
      <c r="F56" s="246"/>
      <c r="G56" s="327"/>
      <c r="H56" s="328" t="s">
        <v>514</v>
      </c>
      <c r="I56" s="329">
        <v>1499920</v>
      </c>
      <c r="J56" s="330">
        <v>39018</v>
      </c>
      <c r="K56" s="331">
        <v>-35.200000000000003</v>
      </c>
      <c r="L56" s="332">
        <v>26743</v>
      </c>
      <c r="M56" s="333">
        <v>-30.4</v>
      </c>
      <c r="N56" s="334">
        <v>-4.8</v>
      </c>
    </row>
    <row r="57" spans="1:14">
      <c r="A57" s="250"/>
      <c r="B57" s="246"/>
      <c r="C57" s="246"/>
      <c r="D57" s="246"/>
      <c r="E57" s="246"/>
      <c r="F57" s="246"/>
      <c r="G57" s="312" t="s">
        <v>517</v>
      </c>
      <c r="H57" s="313"/>
      <c r="I57" s="321">
        <v>1982882</v>
      </c>
      <c r="J57" s="322">
        <v>52106</v>
      </c>
      <c r="K57" s="323">
        <v>-6</v>
      </c>
      <c r="L57" s="324">
        <v>63727</v>
      </c>
      <c r="M57" s="325">
        <v>10.5</v>
      </c>
      <c r="N57" s="326">
        <v>-16.5</v>
      </c>
    </row>
    <row r="58" spans="1:14">
      <c r="A58" s="250"/>
      <c r="B58" s="246"/>
      <c r="C58" s="246"/>
      <c r="D58" s="246"/>
      <c r="E58" s="246"/>
      <c r="F58" s="246"/>
      <c r="G58" s="327"/>
      <c r="H58" s="328" t="s">
        <v>514</v>
      </c>
      <c r="I58" s="329">
        <v>1692148</v>
      </c>
      <c r="J58" s="330">
        <v>44466</v>
      </c>
      <c r="K58" s="331">
        <v>14</v>
      </c>
      <c r="L58" s="332">
        <v>34577</v>
      </c>
      <c r="M58" s="333">
        <v>29.3</v>
      </c>
      <c r="N58" s="334">
        <v>-15.3</v>
      </c>
    </row>
    <row r="59" spans="1:14">
      <c r="A59" s="250"/>
      <c r="B59" s="246"/>
      <c r="C59" s="246"/>
      <c r="D59" s="246"/>
      <c r="E59" s="246"/>
      <c r="F59" s="246"/>
      <c r="G59" s="312" t="s">
        <v>518</v>
      </c>
      <c r="H59" s="313"/>
      <c r="I59" s="321">
        <v>2068448</v>
      </c>
      <c r="J59" s="322">
        <v>54818</v>
      </c>
      <c r="K59" s="323">
        <v>5.2</v>
      </c>
      <c r="L59" s="324">
        <v>66954</v>
      </c>
      <c r="M59" s="325">
        <v>5.0999999999999996</v>
      </c>
      <c r="N59" s="326">
        <v>0.1</v>
      </c>
    </row>
    <row r="60" spans="1:14">
      <c r="A60" s="250"/>
      <c r="B60" s="246"/>
      <c r="C60" s="246"/>
      <c r="D60" s="246"/>
      <c r="E60" s="246"/>
      <c r="F60" s="246"/>
      <c r="G60" s="327"/>
      <c r="H60" s="328" t="s">
        <v>514</v>
      </c>
      <c r="I60" s="335">
        <v>1657094</v>
      </c>
      <c r="J60" s="330">
        <v>43916</v>
      </c>
      <c r="K60" s="331">
        <v>-1.2</v>
      </c>
      <c r="L60" s="332">
        <v>37305</v>
      </c>
      <c r="M60" s="333">
        <v>7.9</v>
      </c>
      <c r="N60" s="334">
        <v>-9.1</v>
      </c>
    </row>
    <row r="61" spans="1:14">
      <c r="A61" s="250"/>
      <c r="B61" s="246"/>
      <c r="C61" s="246"/>
      <c r="D61" s="246"/>
      <c r="E61" s="246"/>
      <c r="F61" s="246"/>
      <c r="G61" s="312" t="s">
        <v>519</v>
      </c>
      <c r="H61" s="336"/>
      <c r="I61" s="337">
        <v>2578814</v>
      </c>
      <c r="J61" s="338">
        <v>66804</v>
      </c>
      <c r="K61" s="339">
        <v>27.4</v>
      </c>
      <c r="L61" s="340">
        <v>66210</v>
      </c>
      <c r="M61" s="341">
        <v>7</v>
      </c>
      <c r="N61" s="326">
        <v>20.399999999999999</v>
      </c>
    </row>
    <row r="62" spans="1:14">
      <c r="A62" s="250"/>
      <c r="B62" s="246"/>
      <c r="C62" s="246"/>
      <c r="D62" s="246"/>
      <c r="E62" s="246"/>
      <c r="F62" s="246"/>
      <c r="G62" s="327"/>
      <c r="H62" s="328" t="s">
        <v>514</v>
      </c>
      <c r="I62" s="329">
        <v>1661790</v>
      </c>
      <c r="J62" s="330">
        <v>43183</v>
      </c>
      <c r="K62" s="331">
        <v>26.5</v>
      </c>
      <c r="L62" s="332">
        <v>32918</v>
      </c>
      <c r="M62" s="333">
        <v>12.7</v>
      </c>
      <c r="N62" s="334">
        <v>13.8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208" t="s">
        <v>3</v>
      </c>
      <c r="D47" s="1208"/>
      <c r="E47" s="1209"/>
      <c r="F47" s="11">
        <v>9.59</v>
      </c>
      <c r="G47" s="12">
        <v>12.83</v>
      </c>
      <c r="H47" s="12">
        <v>14.48</v>
      </c>
      <c r="I47" s="12">
        <v>22.31</v>
      </c>
      <c r="J47" s="13">
        <v>29.22</v>
      </c>
    </row>
    <row r="48" spans="2:10" ht="57.75" customHeight="1">
      <c r="B48" s="14"/>
      <c r="C48" s="1210" t="s">
        <v>4</v>
      </c>
      <c r="D48" s="1210"/>
      <c r="E48" s="1211"/>
      <c r="F48" s="15">
        <v>7.43</v>
      </c>
      <c r="G48" s="16">
        <v>6.28</v>
      </c>
      <c r="H48" s="16">
        <v>9.73</v>
      </c>
      <c r="I48" s="16">
        <v>8.73</v>
      </c>
      <c r="J48" s="17">
        <v>8.73</v>
      </c>
    </row>
    <row r="49" spans="2:10" ht="57.75" customHeight="1" thickBot="1">
      <c r="B49" s="18"/>
      <c r="C49" s="1212" t="s">
        <v>5</v>
      </c>
      <c r="D49" s="1212"/>
      <c r="E49" s="1213"/>
      <c r="F49" s="19" t="s">
        <v>526</v>
      </c>
      <c r="G49" s="20" t="s">
        <v>527</v>
      </c>
      <c r="H49" s="20">
        <v>2.2599999999999998</v>
      </c>
      <c r="I49" s="20">
        <v>1.92</v>
      </c>
      <c r="J49" s="21">
        <v>0.78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220" t="s">
        <v>528</v>
      </c>
      <c r="D34" s="1220"/>
      <c r="E34" s="1221"/>
      <c r="F34" s="32">
        <v>7.43</v>
      </c>
      <c r="G34" s="33">
        <v>6.28</v>
      </c>
      <c r="H34" s="33">
        <v>9.73</v>
      </c>
      <c r="I34" s="33">
        <v>8.7200000000000006</v>
      </c>
      <c r="J34" s="34">
        <v>8.73</v>
      </c>
      <c r="K34" s="22"/>
      <c r="L34" s="22"/>
      <c r="M34" s="22"/>
      <c r="N34" s="22"/>
      <c r="O34" s="22"/>
      <c r="P34" s="22"/>
    </row>
    <row r="35" spans="1:16" ht="39" customHeight="1">
      <c r="A35" s="22"/>
      <c r="B35" s="35"/>
      <c r="C35" s="1214" t="s">
        <v>529</v>
      </c>
      <c r="D35" s="1215"/>
      <c r="E35" s="1216"/>
      <c r="F35" s="36">
        <v>5.97</v>
      </c>
      <c r="G35" s="37">
        <v>7.72</v>
      </c>
      <c r="H35" s="37" t="s">
        <v>530</v>
      </c>
      <c r="I35" s="37">
        <v>9.4499999999999993</v>
      </c>
      <c r="J35" s="38">
        <v>8.68</v>
      </c>
      <c r="K35" s="22"/>
      <c r="L35" s="22"/>
      <c r="M35" s="22"/>
      <c r="N35" s="22"/>
      <c r="O35" s="22"/>
      <c r="P35" s="22"/>
    </row>
    <row r="36" spans="1:16" ht="39" customHeight="1">
      <c r="A36" s="22"/>
      <c r="B36" s="35"/>
      <c r="C36" s="1214" t="s">
        <v>531</v>
      </c>
      <c r="D36" s="1215"/>
      <c r="E36" s="1216"/>
      <c r="F36" s="36">
        <v>2.65</v>
      </c>
      <c r="G36" s="37">
        <v>3.26</v>
      </c>
      <c r="H36" s="37" t="s">
        <v>532</v>
      </c>
      <c r="I36" s="37">
        <v>4.4800000000000004</v>
      </c>
      <c r="J36" s="38">
        <v>5.16</v>
      </c>
      <c r="K36" s="22"/>
      <c r="L36" s="22"/>
      <c r="M36" s="22"/>
      <c r="N36" s="22"/>
      <c r="O36" s="22"/>
      <c r="P36" s="22"/>
    </row>
    <row r="37" spans="1:16" ht="39" customHeight="1">
      <c r="A37" s="22"/>
      <c r="B37" s="35"/>
      <c r="C37" s="1214" t="s">
        <v>533</v>
      </c>
      <c r="D37" s="1215"/>
      <c r="E37" s="1216"/>
      <c r="F37" s="36">
        <v>2.36</v>
      </c>
      <c r="G37" s="37">
        <v>1.87</v>
      </c>
      <c r="H37" s="37">
        <v>2.64</v>
      </c>
      <c r="I37" s="37">
        <v>1.54</v>
      </c>
      <c r="J37" s="38">
        <v>2.73</v>
      </c>
      <c r="K37" s="22"/>
      <c r="L37" s="22"/>
      <c r="M37" s="22"/>
      <c r="N37" s="22"/>
      <c r="O37" s="22"/>
      <c r="P37" s="22"/>
    </row>
    <row r="38" spans="1:16" ht="39" customHeight="1">
      <c r="A38" s="22"/>
      <c r="B38" s="35"/>
      <c r="C38" s="1214" t="s">
        <v>534</v>
      </c>
      <c r="D38" s="1215"/>
      <c r="E38" s="1216"/>
      <c r="F38" s="36">
        <v>0.42</v>
      </c>
      <c r="G38" s="37">
        <v>0.83</v>
      </c>
      <c r="H38" s="37">
        <v>0.66</v>
      </c>
      <c r="I38" s="37">
        <v>0.66</v>
      </c>
      <c r="J38" s="38">
        <v>2.2200000000000002</v>
      </c>
      <c r="K38" s="22"/>
      <c r="L38" s="22"/>
      <c r="M38" s="22"/>
      <c r="N38" s="22"/>
      <c r="O38" s="22"/>
      <c r="P38" s="22"/>
    </row>
    <row r="39" spans="1:16" ht="39" customHeight="1">
      <c r="A39" s="22"/>
      <c r="B39" s="35"/>
      <c r="C39" s="1214" t="s">
        <v>535</v>
      </c>
      <c r="D39" s="1215"/>
      <c r="E39" s="1216"/>
      <c r="F39" s="36">
        <v>0</v>
      </c>
      <c r="G39" s="37">
        <v>0</v>
      </c>
      <c r="H39" s="37">
        <v>5.86</v>
      </c>
      <c r="I39" s="37">
        <v>0</v>
      </c>
      <c r="J39" s="38">
        <v>0.51</v>
      </c>
      <c r="K39" s="22"/>
      <c r="L39" s="22"/>
      <c r="M39" s="22"/>
      <c r="N39" s="22"/>
      <c r="O39" s="22"/>
      <c r="P39" s="22"/>
    </row>
    <row r="40" spans="1:16" ht="39" customHeight="1">
      <c r="A40" s="22"/>
      <c r="B40" s="35"/>
      <c r="C40" s="1214" t="s">
        <v>536</v>
      </c>
      <c r="D40" s="1215"/>
      <c r="E40" s="1216"/>
      <c r="F40" s="36">
        <v>0</v>
      </c>
      <c r="G40" s="37">
        <v>0</v>
      </c>
      <c r="H40" s="37">
        <v>0</v>
      </c>
      <c r="I40" s="37">
        <v>0</v>
      </c>
      <c r="J40" s="38">
        <v>0.16</v>
      </c>
      <c r="K40" s="22"/>
      <c r="L40" s="22"/>
      <c r="M40" s="22"/>
      <c r="N40" s="22"/>
      <c r="O40" s="22"/>
      <c r="P40" s="22"/>
    </row>
    <row r="41" spans="1:16" ht="39" customHeight="1">
      <c r="A41" s="22"/>
      <c r="B41" s="35"/>
      <c r="C41" s="1214" t="s">
        <v>537</v>
      </c>
      <c r="D41" s="1215"/>
      <c r="E41" s="1216"/>
      <c r="F41" s="36">
        <v>0.2</v>
      </c>
      <c r="G41" s="37">
        <v>0.03</v>
      </c>
      <c r="H41" s="37">
        <v>0.04</v>
      </c>
      <c r="I41" s="37">
        <v>0.06</v>
      </c>
      <c r="J41" s="38">
        <v>0.04</v>
      </c>
      <c r="K41" s="22"/>
      <c r="L41" s="22"/>
      <c r="M41" s="22"/>
      <c r="N41" s="22"/>
      <c r="O41" s="22"/>
      <c r="P41" s="22"/>
    </row>
    <row r="42" spans="1:16" ht="39" customHeight="1">
      <c r="A42" s="22"/>
      <c r="B42" s="39"/>
      <c r="C42" s="1214" t="s">
        <v>538</v>
      </c>
      <c r="D42" s="1215"/>
      <c r="E42" s="1216"/>
      <c r="F42" s="36" t="s">
        <v>481</v>
      </c>
      <c r="G42" s="37" t="s">
        <v>481</v>
      </c>
      <c r="H42" s="37" t="s">
        <v>539</v>
      </c>
      <c r="I42" s="37" t="s">
        <v>481</v>
      </c>
      <c r="J42" s="38" t="s">
        <v>481</v>
      </c>
      <c r="K42" s="22"/>
      <c r="L42" s="22"/>
      <c r="M42" s="22"/>
      <c r="N42" s="22"/>
      <c r="O42" s="22"/>
      <c r="P42" s="22"/>
    </row>
    <row r="43" spans="1:16" ht="39" customHeight="1" thickBot="1">
      <c r="A43" s="22"/>
      <c r="B43" s="40"/>
      <c r="C43" s="1217" t="s">
        <v>540</v>
      </c>
      <c r="D43" s="1218"/>
      <c r="E43" s="121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230" t="s">
        <v>11</v>
      </c>
      <c r="C45" s="1231"/>
      <c r="D45" s="58"/>
      <c r="E45" s="1236" t="s">
        <v>12</v>
      </c>
      <c r="F45" s="1236"/>
      <c r="G45" s="1236"/>
      <c r="H45" s="1236"/>
      <c r="I45" s="1236"/>
      <c r="J45" s="1237"/>
      <c r="K45" s="59">
        <v>2287</v>
      </c>
      <c r="L45" s="60">
        <v>2176</v>
      </c>
      <c r="M45" s="60">
        <v>1918</v>
      </c>
      <c r="N45" s="60">
        <v>1710</v>
      </c>
      <c r="O45" s="61">
        <v>1669</v>
      </c>
      <c r="P45" s="48"/>
      <c r="Q45" s="48"/>
      <c r="R45" s="48"/>
      <c r="S45" s="48"/>
      <c r="T45" s="48"/>
      <c r="U45" s="48"/>
    </row>
    <row r="46" spans="1:21" ht="30.75" customHeight="1">
      <c r="A46" s="48"/>
      <c r="B46" s="1232"/>
      <c r="C46" s="1233"/>
      <c r="D46" s="62"/>
      <c r="E46" s="1224" t="s">
        <v>13</v>
      </c>
      <c r="F46" s="1224"/>
      <c r="G46" s="1224"/>
      <c r="H46" s="1224"/>
      <c r="I46" s="1224"/>
      <c r="J46" s="1225"/>
      <c r="K46" s="63" t="s">
        <v>481</v>
      </c>
      <c r="L46" s="64" t="s">
        <v>481</v>
      </c>
      <c r="M46" s="64" t="s">
        <v>481</v>
      </c>
      <c r="N46" s="64" t="s">
        <v>481</v>
      </c>
      <c r="O46" s="65" t="s">
        <v>481</v>
      </c>
      <c r="P46" s="48"/>
      <c r="Q46" s="48"/>
      <c r="R46" s="48"/>
      <c r="S46" s="48"/>
      <c r="T46" s="48"/>
      <c r="U46" s="48"/>
    </row>
    <row r="47" spans="1:21" ht="30.75" customHeight="1">
      <c r="A47" s="48"/>
      <c r="B47" s="1232"/>
      <c r="C47" s="1233"/>
      <c r="D47" s="62"/>
      <c r="E47" s="1224" t="s">
        <v>14</v>
      </c>
      <c r="F47" s="1224"/>
      <c r="G47" s="1224"/>
      <c r="H47" s="1224"/>
      <c r="I47" s="1224"/>
      <c r="J47" s="1225"/>
      <c r="K47" s="63" t="s">
        <v>481</v>
      </c>
      <c r="L47" s="64" t="s">
        <v>481</v>
      </c>
      <c r="M47" s="64" t="s">
        <v>481</v>
      </c>
      <c r="N47" s="64" t="s">
        <v>481</v>
      </c>
      <c r="O47" s="65" t="s">
        <v>481</v>
      </c>
      <c r="P47" s="48"/>
      <c r="Q47" s="48"/>
      <c r="R47" s="48"/>
      <c r="S47" s="48"/>
      <c r="T47" s="48"/>
      <c r="U47" s="48"/>
    </row>
    <row r="48" spans="1:21" ht="30.75" customHeight="1">
      <c r="A48" s="48"/>
      <c r="B48" s="1232"/>
      <c r="C48" s="1233"/>
      <c r="D48" s="62"/>
      <c r="E48" s="1224" t="s">
        <v>15</v>
      </c>
      <c r="F48" s="1224"/>
      <c r="G48" s="1224"/>
      <c r="H48" s="1224"/>
      <c r="I48" s="1224"/>
      <c r="J48" s="1225"/>
      <c r="K48" s="63">
        <v>356</v>
      </c>
      <c r="L48" s="64">
        <v>370</v>
      </c>
      <c r="M48" s="64">
        <v>344</v>
      </c>
      <c r="N48" s="64">
        <v>251</v>
      </c>
      <c r="O48" s="65">
        <v>334</v>
      </c>
      <c r="P48" s="48"/>
      <c r="Q48" s="48"/>
      <c r="R48" s="48"/>
      <c r="S48" s="48"/>
      <c r="T48" s="48"/>
      <c r="U48" s="48"/>
    </row>
    <row r="49" spans="1:21" ht="30.75" customHeight="1">
      <c r="A49" s="48"/>
      <c r="B49" s="1232"/>
      <c r="C49" s="1233"/>
      <c r="D49" s="62"/>
      <c r="E49" s="1224" t="s">
        <v>16</v>
      </c>
      <c r="F49" s="1224"/>
      <c r="G49" s="1224"/>
      <c r="H49" s="1224"/>
      <c r="I49" s="1224"/>
      <c r="J49" s="1225"/>
      <c r="K49" s="63" t="s">
        <v>481</v>
      </c>
      <c r="L49" s="64" t="s">
        <v>481</v>
      </c>
      <c r="M49" s="64" t="s">
        <v>481</v>
      </c>
      <c r="N49" s="64" t="s">
        <v>481</v>
      </c>
      <c r="O49" s="65" t="s">
        <v>481</v>
      </c>
      <c r="P49" s="48"/>
      <c r="Q49" s="48"/>
      <c r="R49" s="48"/>
      <c r="S49" s="48"/>
      <c r="T49" s="48"/>
      <c r="U49" s="48"/>
    </row>
    <row r="50" spans="1:21" ht="30.75" customHeight="1">
      <c r="A50" s="48"/>
      <c r="B50" s="1232"/>
      <c r="C50" s="1233"/>
      <c r="D50" s="62"/>
      <c r="E50" s="1224" t="s">
        <v>17</v>
      </c>
      <c r="F50" s="1224"/>
      <c r="G50" s="1224"/>
      <c r="H50" s="1224"/>
      <c r="I50" s="1224"/>
      <c r="J50" s="1225"/>
      <c r="K50" s="63">
        <v>66</v>
      </c>
      <c r="L50" s="64">
        <v>64</v>
      </c>
      <c r="M50" s="64">
        <v>62</v>
      </c>
      <c r="N50" s="64">
        <v>60</v>
      </c>
      <c r="O50" s="65">
        <v>51</v>
      </c>
      <c r="P50" s="48"/>
      <c r="Q50" s="48"/>
      <c r="R50" s="48"/>
      <c r="S50" s="48"/>
      <c r="T50" s="48"/>
      <c r="U50" s="48"/>
    </row>
    <row r="51" spans="1:21" ht="30.75" customHeight="1">
      <c r="A51" s="48"/>
      <c r="B51" s="1234"/>
      <c r="C51" s="1235"/>
      <c r="D51" s="66"/>
      <c r="E51" s="1224" t="s">
        <v>18</v>
      </c>
      <c r="F51" s="1224"/>
      <c r="G51" s="1224"/>
      <c r="H51" s="1224"/>
      <c r="I51" s="1224"/>
      <c r="J51" s="1225"/>
      <c r="K51" s="63">
        <v>1</v>
      </c>
      <c r="L51" s="64">
        <v>0</v>
      </c>
      <c r="M51" s="64">
        <v>0</v>
      </c>
      <c r="N51" s="64">
        <v>0</v>
      </c>
      <c r="O51" s="65">
        <v>0</v>
      </c>
      <c r="P51" s="48"/>
      <c r="Q51" s="48"/>
      <c r="R51" s="48"/>
      <c r="S51" s="48"/>
      <c r="T51" s="48"/>
      <c r="U51" s="48"/>
    </row>
    <row r="52" spans="1:21" ht="30.75" customHeight="1">
      <c r="A52" s="48"/>
      <c r="B52" s="1222" t="s">
        <v>19</v>
      </c>
      <c r="C52" s="1223"/>
      <c r="D52" s="66"/>
      <c r="E52" s="1224" t="s">
        <v>20</v>
      </c>
      <c r="F52" s="1224"/>
      <c r="G52" s="1224"/>
      <c r="H52" s="1224"/>
      <c r="I52" s="1224"/>
      <c r="J52" s="1225"/>
      <c r="K52" s="63">
        <v>1867</v>
      </c>
      <c r="L52" s="64">
        <v>1854</v>
      </c>
      <c r="M52" s="64">
        <v>1795</v>
      </c>
      <c r="N52" s="64">
        <v>1605</v>
      </c>
      <c r="O52" s="65">
        <v>1586</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843</v>
      </c>
      <c r="L53" s="69">
        <v>756</v>
      </c>
      <c r="M53" s="69">
        <v>529</v>
      </c>
      <c r="N53" s="69">
        <v>416</v>
      </c>
      <c r="O53" s="70">
        <v>468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J46" sqref="J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38" t="s">
        <v>24</v>
      </c>
      <c r="C41" s="1239"/>
      <c r="D41" s="81"/>
      <c r="E41" s="1244" t="s">
        <v>25</v>
      </c>
      <c r="F41" s="1244"/>
      <c r="G41" s="1244"/>
      <c r="H41" s="1245"/>
      <c r="I41" s="82">
        <v>16418</v>
      </c>
      <c r="J41" s="83">
        <v>17379</v>
      </c>
      <c r="K41" s="83">
        <v>16967</v>
      </c>
      <c r="L41" s="83">
        <v>16534</v>
      </c>
      <c r="M41" s="84">
        <v>16293</v>
      </c>
    </row>
    <row r="42" spans="2:13" ht="27.75" customHeight="1">
      <c r="B42" s="1240"/>
      <c r="C42" s="1241"/>
      <c r="D42" s="85"/>
      <c r="E42" s="1246" t="s">
        <v>26</v>
      </c>
      <c r="F42" s="1246"/>
      <c r="G42" s="1246"/>
      <c r="H42" s="1247"/>
      <c r="I42" s="86">
        <v>406</v>
      </c>
      <c r="J42" s="87">
        <v>357</v>
      </c>
      <c r="K42" s="87">
        <v>309</v>
      </c>
      <c r="L42" s="87">
        <v>260</v>
      </c>
      <c r="M42" s="88">
        <v>222</v>
      </c>
    </row>
    <row r="43" spans="2:13" ht="27.75" customHeight="1">
      <c r="B43" s="1240"/>
      <c r="C43" s="1241"/>
      <c r="D43" s="85"/>
      <c r="E43" s="1246" t="s">
        <v>27</v>
      </c>
      <c r="F43" s="1246"/>
      <c r="G43" s="1246"/>
      <c r="H43" s="1247"/>
      <c r="I43" s="86">
        <v>3015</v>
      </c>
      <c r="J43" s="87">
        <v>3408</v>
      </c>
      <c r="K43" s="87">
        <v>3629</v>
      </c>
      <c r="L43" s="87">
        <v>3512</v>
      </c>
      <c r="M43" s="88">
        <v>3071</v>
      </c>
    </row>
    <row r="44" spans="2:13" ht="27.75" customHeight="1">
      <c r="B44" s="1240"/>
      <c r="C44" s="1241"/>
      <c r="D44" s="85"/>
      <c r="E44" s="1246" t="s">
        <v>28</v>
      </c>
      <c r="F44" s="1246"/>
      <c r="G44" s="1246"/>
      <c r="H44" s="1247"/>
      <c r="I44" s="86" t="s">
        <v>481</v>
      </c>
      <c r="J44" s="87" t="s">
        <v>481</v>
      </c>
      <c r="K44" s="87" t="s">
        <v>481</v>
      </c>
      <c r="L44" s="87" t="s">
        <v>481</v>
      </c>
      <c r="M44" s="88" t="s">
        <v>481</v>
      </c>
    </row>
    <row r="45" spans="2:13" ht="27.75" customHeight="1">
      <c r="B45" s="1240"/>
      <c r="C45" s="1241"/>
      <c r="D45" s="85"/>
      <c r="E45" s="1246" t="s">
        <v>29</v>
      </c>
      <c r="F45" s="1246"/>
      <c r="G45" s="1246"/>
      <c r="H45" s="1247"/>
      <c r="I45" s="86">
        <v>3508</v>
      </c>
      <c r="J45" s="87">
        <v>3414</v>
      </c>
      <c r="K45" s="87">
        <v>3508</v>
      </c>
      <c r="L45" s="87">
        <v>2733</v>
      </c>
      <c r="M45" s="88">
        <v>2890</v>
      </c>
    </row>
    <row r="46" spans="2:13" ht="27.75" customHeight="1">
      <c r="B46" s="1240"/>
      <c r="C46" s="1241"/>
      <c r="D46" s="89"/>
      <c r="E46" s="1246" t="s">
        <v>30</v>
      </c>
      <c r="F46" s="1246"/>
      <c r="G46" s="1246"/>
      <c r="H46" s="1247"/>
      <c r="I46" s="86" t="s">
        <v>481</v>
      </c>
      <c r="J46" s="87" t="s">
        <v>481</v>
      </c>
      <c r="K46" s="87" t="s">
        <v>481</v>
      </c>
      <c r="L46" s="87" t="s">
        <v>481</v>
      </c>
      <c r="M46" s="88" t="s">
        <v>481</v>
      </c>
    </row>
    <row r="47" spans="2:13" ht="27.75" customHeight="1">
      <c r="B47" s="1240"/>
      <c r="C47" s="1241"/>
      <c r="D47" s="90"/>
      <c r="E47" s="1248" t="s">
        <v>31</v>
      </c>
      <c r="F47" s="1249"/>
      <c r="G47" s="1249"/>
      <c r="H47" s="1250"/>
      <c r="I47" s="86" t="s">
        <v>481</v>
      </c>
      <c r="J47" s="87" t="s">
        <v>481</v>
      </c>
      <c r="K47" s="87" t="s">
        <v>481</v>
      </c>
      <c r="L47" s="87" t="s">
        <v>481</v>
      </c>
      <c r="M47" s="88" t="s">
        <v>481</v>
      </c>
    </row>
    <row r="48" spans="2:13" ht="27.75" customHeight="1">
      <c r="B48" s="1240"/>
      <c r="C48" s="1241"/>
      <c r="D48" s="85"/>
      <c r="E48" s="1246" t="s">
        <v>32</v>
      </c>
      <c r="F48" s="1246"/>
      <c r="G48" s="1246"/>
      <c r="H48" s="1247"/>
      <c r="I48" s="86" t="s">
        <v>481</v>
      </c>
      <c r="J48" s="87" t="s">
        <v>481</v>
      </c>
      <c r="K48" s="87" t="s">
        <v>481</v>
      </c>
      <c r="L48" s="87" t="s">
        <v>481</v>
      </c>
      <c r="M48" s="88" t="s">
        <v>481</v>
      </c>
    </row>
    <row r="49" spans="2:13" ht="27.75" customHeight="1">
      <c r="B49" s="1242"/>
      <c r="C49" s="1243"/>
      <c r="D49" s="85"/>
      <c r="E49" s="1246" t="s">
        <v>33</v>
      </c>
      <c r="F49" s="1246"/>
      <c r="G49" s="1246"/>
      <c r="H49" s="1247"/>
      <c r="I49" s="86" t="s">
        <v>481</v>
      </c>
      <c r="J49" s="87" t="s">
        <v>481</v>
      </c>
      <c r="K49" s="87" t="s">
        <v>481</v>
      </c>
      <c r="L49" s="87" t="s">
        <v>481</v>
      </c>
      <c r="M49" s="88" t="s">
        <v>481</v>
      </c>
    </row>
    <row r="50" spans="2:13" ht="27.75" customHeight="1">
      <c r="B50" s="1251" t="s">
        <v>34</v>
      </c>
      <c r="C50" s="1252"/>
      <c r="D50" s="91"/>
      <c r="E50" s="1246" t="s">
        <v>35</v>
      </c>
      <c r="F50" s="1246"/>
      <c r="G50" s="1246"/>
      <c r="H50" s="1247"/>
      <c r="I50" s="86">
        <v>2726</v>
      </c>
      <c r="J50" s="87">
        <v>3605</v>
      </c>
      <c r="K50" s="87">
        <v>3520</v>
      </c>
      <c r="L50" s="87">
        <v>4094</v>
      </c>
      <c r="M50" s="88">
        <v>4737</v>
      </c>
    </row>
    <row r="51" spans="2:13" ht="27.75" customHeight="1">
      <c r="B51" s="1240"/>
      <c r="C51" s="1241"/>
      <c r="D51" s="85"/>
      <c r="E51" s="1246" t="s">
        <v>36</v>
      </c>
      <c r="F51" s="1246"/>
      <c r="G51" s="1246"/>
      <c r="H51" s="1247"/>
      <c r="I51" s="86">
        <v>1989</v>
      </c>
      <c r="J51" s="87">
        <v>1489</v>
      </c>
      <c r="K51" s="87">
        <v>2384</v>
      </c>
      <c r="L51" s="87">
        <v>1886</v>
      </c>
      <c r="M51" s="88">
        <v>2335</v>
      </c>
    </row>
    <row r="52" spans="2:13" ht="27.75" customHeight="1">
      <c r="B52" s="1242"/>
      <c r="C52" s="1243"/>
      <c r="D52" s="85"/>
      <c r="E52" s="1246" t="s">
        <v>37</v>
      </c>
      <c r="F52" s="1246"/>
      <c r="G52" s="1246"/>
      <c r="H52" s="1247"/>
      <c r="I52" s="86">
        <v>14800</v>
      </c>
      <c r="J52" s="87">
        <v>15015</v>
      </c>
      <c r="K52" s="87">
        <v>15583</v>
      </c>
      <c r="L52" s="87">
        <v>14982</v>
      </c>
      <c r="M52" s="88">
        <v>14852</v>
      </c>
    </row>
    <row r="53" spans="2:13" ht="27.75" customHeight="1" thickBot="1">
      <c r="B53" s="1253" t="s">
        <v>21</v>
      </c>
      <c r="C53" s="1254"/>
      <c r="D53" s="92"/>
      <c r="E53" s="1255" t="s">
        <v>38</v>
      </c>
      <c r="F53" s="1255"/>
      <c r="G53" s="1255"/>
      <c r="H53" s="1256"/>
      <c r="I53" s="93">
        <v>3831</v>
      </c>
      <c r="J53" s="94">
        <v>4451</v>
      </c>
      <c r="K53" s="94">
        <v>2926</v>
      </c>
      <c r="L53" s="94">
        <v>2078</v>
      </c>
      <c r="M53" s="95">
        <v>552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5" zoomScaleNormal="100" zoomScaleSheetLayoutView="55" workbookViewId="0">
      <selection activeCell="F63" sqref="F63"/>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ht="13.5">
      <c r="B42" s="250"/>
      <c r="C42" s="246"/>
      <c r="D42" s="246"/>
      <c r="E42" s="246"/>
      <c r="F42" s="246"/>
      <c r="G42" s="353" t="s">
        <v>554</v>
      </c>
      <c r="I42" s="354"/>
      <c r="J42" s="354"/>
      <c r="K42" s="354"/>
      <c r="L42" s="246"/>
      <c r="M42" s="246"/>
      <c r="N42" s="246"/>
      <c r="O42" s="246"/>
    </row>
    <row r="43" spans="2:17" ht="13.5">
      <c r="B43" s="250"/>
      <c r="C43" s="246"/>
      <c r="D43" s="246"/>
      <c r="E43" s="246"/>
      <c r="F43" s="246"/>
      <c r="G43" s="378"/>
      <c r="H43" s="379"/>
      <c r="I43" s="379"/>
      <c r="J43" s="379"/>
      <c r="K43" s="379"/>
      <c r="L43" s="379"/>
      <c r="M43" s="379"/>
      <c r="N43" s="379"/>
      <c r="O43" s="380"/>
    </row>
    <row r="44" spans="2:17" ht="13.5">
      <c r="B44" s="250"/>
      <c r="C44" s="246"/>
      <c r="D44" s="246"/>
      <c r="E44" s="246"/>
      <c r="F44" s="246"/>
      <c r="G44" s="381"/>
      <c r="H44" s="382"/>
      <c r="I44" s="382"/>
      <c r="J44" s="382"/>
      <c r="K44" s="382"/>
      <c r="L44" s="382"/>
      <c r="M44" s="382"/>
      <c r="N44" s="382"/>
      <c r="O44" s="383"/>
    </row>
    <row r="45" spans="2:17" ht="13.5">
      <c r="B45" s="250"/>
      <c r="C45" s="246"/>
      <c r="D45" s="246"/>
      <c r="E45" s="246"/>
      <c r="F45" s="246"/>
      <c r="G45" s="381"/>
      <c r="H45" s="382"/>
      <c r="I45" s="382"/>
      <c r="J45" s="382"/>
      <c r="K45" s="382"/>
      <c r="L45" s="382"/>
      <c r="M45" s="382"/>
      <c r="N45" s="382"/>
      <c r="O45" s="383"/>
    </row>
    <row r="46" spans="2:17" ht="13.5">
      <c r="B46" s="250"/>
      <c r="C46" s="246"/>
      <c r="D46" s="246"/>
      <c r="E46" s="246"/>
      <c r="F46" s="246"/>
      <c r="G46" s="381"/>
      <c r="H46" s="382"/>
      <c r="I46" s="382"/>
      <c r="J46" s="382"/>
      <c r="K46" s="382"/>
      <c r="L46" s="382"/>
      <c r="M46" s="382"/>
      <c r="N46" s="382"/>
      <c r="O46" s="383"/>
    </row>
    <row r="47" spans="2:17" ht="13.5">
      <c r="B47" s="250"/>
      <c r="C47" s="246"/>
      <c r="D47" s="246"/>
      <c r="E47" s="246"/>
      <c r="F47" s="246"/>
      <c r="G47" s="384"/>
      <c r="H47" s="385"/>
      <c r="I47" s="385"/>
      <c r="J47" s="385"/>
      <c r="K47" s="385"/>
      <c r="L47" s="385"/>
      <c r="M47" s="385"/>
      <c r="N47" s="385"/>
      <c r="O47" s="386"/>
    </row>
    <row r="48" spans="2:17" ht="13.5">
      <c r="B48" s="250"/>
      <c r="C48" s="246"/>
      <c r="D48" s="246"/>
      <c r="E48" s="246"/>
      <c r="F48" s="246"/>
      <c r="G48" s="246"/>
      <c r="H48" s="355"/>
      <c r="I48" s="355"/>
      <c r="J48" s="355"/>
    </row>
    <row r="49" spans="1:17" ht="13.5">
      <c r="B49" s="250"/>
      <c r="C49" s="246"/>
      <c r="D49" s="246"/>
      <c r="E49" s="246"/>
      <c r="F49" s="246"/>
      <c r="G49" s="245" t="s">
        <v>555</v>
      </c>
    </row>
    <row r="50" spans="1:17" ht="13.5">
      <c r="B50" s="250"/>
      <c r="C50" s="246"/>
      <c r="D50" s="246"/>
      <c r="E50" s="246"/>
      <c r="F50" s="246"/>
      <c r="G50" s="387"/>
      <c r="H50" s="388"/>
      <c r="I50" s="388"/>
      <c r="J50" s="389"/>
      <c r="K50" s="356" t="s">
        <v>521</v>
      </c>
      <c r="L50" s="356" t="s">
        <v>522</v>
      </c>
      <c r="M50" s="356" t="s">
        <v>523</v>
      </c>
      <c r="N50" s="356" t="s">
        <v>524</v>
      </c>
      <c r="O50" s="356" t="s">
        <v>525</v>
      </c>
    </row>
    <row r="51" spans="1:17" ht="13.5">
      <c r="B51" s="250"/>
      <c r="C51" s="246"/>
      <c r="D51" s="246"/>
      <c r="E51" s="246"/>
      <c r="F51" s="246"/>
      <c r="G51" s="390" t="s">
        <v>556</v>
      </c>
      <c r="H51" s="391"/>
      <c r="I51" s="396" t="s">
        <v>557</v>
      </c>
      <c r="J51" s="396"/>
      <c r="K51" s="408"/>
      <c r="L51" s="408"/>
      <c r="M51" s="408"/>
      <c r="N51" s="408"/>
      <c r="O51" s="408"/>
    </row>
    <row r="52" spans="1:17" ht="13.5">
      <c r="B52" s="250"/>
      <c r="C52" s="246"/>
      <c r="D52" s="246"/>
      <c r="E52" s="246"/>
      <c r="F52" s="246"/>
      <c r="G52" s="392"/>
      <c r="H52" s="393"/>
      <c r="I52" s="397"/>
      <c r="J52" s="397"/>
      <c r="K52" s="374"/>
      <c r="L52" s="374"/>
      <c r="M52" s="374"/>
      <c r="N52" s="374"/>
      <c r="O52" s="374"/>
    </row>
    <row r="53" spans="1:17" ht="13.5">
      <c r="A53" s="357"/>
      <c r="B53" s="250"/>
      <c r="C53" s="246"/>
      <c r="D53" s="246"/>
      <c r="E53" s="246"/>
      <c r="F53" s="246"/>
      <c r="G53" s="392"/>
      <c r="H53" s="393"/>
      <c r="I53" s="405" t="s">
        <v>562</v>
      </c>
      <c r="J53" s="405"/>
      <c r="K53" s="409"/>
      <c r="L53" s="409"/>
      <c r="M53" s="409"/>
      <c r="N53" s="409"/>
      <c r="O53" s="409"/>
    </row>
    <row r="54" spans="1:17" ht="13.5">
      <c r="A54" s="357"/>
      <c r="B54" s="250"/>
      <c r="C54" s="246"/>
      <c r="D54" s="246"/>
      <c r="E54" s="246"/>
      <c r="F54" s="246"/>
      <c r="G54" s="394"/>
      <c r="H54" s="395"/>
      <c r="I54" s="405"/>
      <c r="J54" s="405"/>
      <c r="K54" s="407"/>
      <c r="L54" s="407"/>
      <c r="M54" s="407"/>
      <c r="N54" s="407"/>
      <c r="O54" s="407"/>
    </row>
    <row r="55" spans="1:17" ht="13.5">
      <c r="A55" s="357"/>
      <c r="B55" s="250"/>
      <c r="C55" s="246"/>
      <c r="D55" s="246"/>
      <c r="E55" s="246"/>
      <c r="F55" s="246"/>
      <c r="G55" s="399" t="s">
        <v>558</v>
      </c>
      <c r="H55" s="400"/>
      <c r="I55" s="405" t="s">
        <v>557</v>
      </c>
      <c r="J55" s="405"/>
      <c r="K55" s="408"/>
      <c r="L55" s="408"/>
      <c r="M55" s="408"/>
      <c r="N55" s="408"/>
      <c r="O55" s="408"/>
    </row>
    <row r="56" spans="1:17" ht="13.5">
      <c r="A56" s="357"/>
      <c r="B56" s="250"/>
      <c r="C56" s="246"/>
      <c r="D56" s="246"/>
      <c r="E56" s="246"/>
      <c r="F56" s="246"/>
      <c r="G56" s="401"/>
      <c r="H56" s="402"/>
      <c r="I56" s="405"/>
      <c r="J56" s="405"/>
      <c r="K56" s="374"/>
      <c r="L56" s="374"/>
      <c r="M56" s="374"/>
      <c r="N56" s="374"/>
      <c r="O56" s="374"/>
    </row>
    <row r="57" spans="1:17" s="357" customFormat="1" ht="13.5">
      <c r="B57" s="358"/>
      <c r="C57" s="354"/>
      <c r="D57" s="354"/>
      <c r="E57" s="354"/>
      <c r="F57" s="354"/>
      <c r="G57" s="401"/>
      <c r="H57" s="402"/>
      <c r="I57" s="376" t="s">
        <v>562</v>
      </c>
      <c r="J57" s="376"/>
      <c r="K57" s="409"/>
      <c r="L57" s="409"/>
      <c r="M57" s="409"/>
      <c r="N57" s="409"/>
      <c r="O57" s="409"/>
      <c r="P57" s="359"/>
      <c r="Q57" s="358"/>
    </row>
    <row r="58" spans="1:17" s="357" customFormat="1" ht="13.5">
      <c r="A58" s="245"/>
      <c r="B58" s="358"/>
      <c r="C58" s="354"/>
      <c r="D58" s="354"/>
      <c r="E58" s="354"/>
      <c r="F58" s="354"/>
      <c r="G58" s="403"/>
      <c r="H58" s="404"/>
      <c r="I58" s="376"/>
      <c r="J58" s="376"/>
      <c r="K58" s="407"/>
      <c r="L58" s="407"/>
      <c r="M58" s="407"/>
      <c r="N58" s="407"/>
      <c r="O58" s="407"/>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ht="13.5">
      <c r="B64" s="250"/>
      <c r="C64" s="246"/>
      <c r="D64" s="246"/>
      <c r="E64" s="246"/>
      <c r="F64" s="246"/>
      <c r="G64" s="353" t="s">
        <v>554</v>
      </c>
      <c r="I64" s="354"/>
      <c r="J64" s="354"/>
      <c r="K64" s="354"/>
      <c r="L64" s="246"/>
      <c r="M64" s="246"/>
      <c r="N64" s="246"/>
      <c r="O64" s="246"/>
    </row>
    <row r="65" spans="2:30" ht="13.5">
      <c r="B65" s="250"/>
      <c r="C65" s="246"/>
      <c r="D65" s="246"/>
      <c r="E65" s="246"/>
      <c r="F65" s="246"/>
      <c r="G65" s="378" t="s">
        <v>563</v>
      </c>
      <c r="H65" s="379"/>
      <c r="I65" s="379"/>
      <c r="J65" s="379"/>
      <c r="K65" s="379"/>
      <c r="L65" s="379"/>
      <c r="M65" s="379"/>
      <c r="N65" s="379"/>
      <c r="O65" s="380"/>
    </row>
    <row r="66" spans="2:30" ht="13.5">
      <c r="B66" s="250"/>
      <c r="C66" s="246"/>
      <c r="D66" s="246"/>
      <c r="E66" s="246"/>
      <c r="F66" s="246"/>
      <c r="G66" s="381"/>
      <c r="H66" s="382"/>
      <c r="I66" s="382"/>
      <c r="J66" s="382"/>
      <c r="K66" s="382"/>
      <c r="L66" s="382"/>
      <c r="M66" s="382"/>
      <c r="N66" s="382"/>
      <c r="O66" s="383"/>
    </row>
    <row r="67" spans="2:30" ht="13.5">
      <c r="B67" s="250"/>
      <c r="C67" s="246"/>
      <c r="D67" s="246"/>
      <c r="E67" s="246"/>
      <c r="F67" s="246"/>
      <c r="G67" s="381"/>
      <c r="H67" s="382"/>
      <c r="I67" s="382"/>
      <c r="J67" s="382"/>
      <c r="K67" s="382"/>
      <c r="L67" s="382"/>
      <c r="M67" s="382"/>
      <c r="N67" s="382"/>
      <c r="O67" s="383"/>
    </row>
    <row r="68" spans="2:30" ht="13.5">
      <c r="B68" s="250"/>
      <c r="C68" s="246"/>
      <c r="D68" s="246"/>
      <c r="E68" s="246"/>
      <c r="F68" s="246"/>
      <c r="G68" s="381"/>
      <c r="H68" s="382"/>
      <c r="I68" s="382"/>
      <c r="J68" s="382"/>
      <c r="K68" s="382"/>
      <c r="L68" s="382"/>
      <c r="M68" s="382"/>
      <c r="N68" s="382"/>
      <c r="O68" s="383"/>
    </row>
    <row r="69" spans="2:30" ht="13.5">
      <c r="B69" s="250"/>
      <c r="C69" s="246"/>
      <c r="D69" s="246"/>
      <c r="E69" s="246"/>
      <c r="F69" s="246"/>
      <c r="G69" s="384"/>
      <c r="H69" s="385"/>
      <c r="I69" s="385"/>
      <c r="J69" s="385"/>
      <c r="K69" s="385"/>
      <c r="L69" s="385"/>
      <c r="M69" s="385"/>
      <c r="N69" s="385"/>
      <c r="O69" s="386"/>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560</v>
      </c>
      <c r="I71" s="370"/>
      <c r="J71" s="366"/>
      <c r="K71" s="366"/>
      <c r="L71" s="367"/>
      <c r="M71" s="366"/>
      <c r="N71" s="367"/>
      <c r="O71" s="368"/>
    </row>
    <row r="72" spans="2:30" ht="13.5">
      <c r="B72" s="250"/>
      <c r="C72" s="246"/>
      <c r="D72" s="246"/>
      <c r="E72" s="246"/>
      <c r="F72" s="246"/>
      <c r="G72" s="387"/>
      <c r="H72" s="388"/>
      <c r="I72" s="388"/>
      <c r="J72" s="389"/>
      <c r="K72" s="356" t="s">
        <v>521</v>
      </c>
      <c r="L72" s="356" t="s">
        <v>522</v>
      </c>
      <c r="M72" s="356" t="s">
        <v>523</v>
      </c>
      <c r="N72" s="356" t="s">
        <v>524</v>
      </c>
      <c r="O72" s="356" t="s">
        <v>525</v>
      </c>
    </row>
    <row r="73" spans="2:30" ht="13.5">
      <c r="B73" s="250"/>
      <c r="C73" s="246"/>
      <c r="D73" s="246"/>
      <c r="E73" s="246"/>
      <c r="F73" s="246"/>
      <c r="G73" s="390" t="s">
        <v>556</v>
      </c>
      <c r="H73" s="391"/>
      <c r="I73" s="396" t="s">
        <v>557</v>
      </c>
      <c r="J73" s="396"/>
      <c r="K73" s="398">
        <v>44.1</v>
      </c>
      <c r="L73" s="398">
        <v>51.1</v>
      </c>
      <c r="M73" s="374">
        <v>34</v>
      </c>
      <c r="N73" s="374">
        <v>23.7</v>
      </c>
      <c r="O73" s="374">
        <v>6.3</v>
      </c>
      <c r="S73" s="245">
        <v>9.9</v>
      </c>
    </row>
    <row r="74" spans="2:30" ht="13.5">
      <c r="B74" s="250"/>
      <c r="C74" s="246"/>
      <c r="D74" s="246"/>
      <c r="E74" s="246"/>
      <c r="F74" s="246"/>
      <c r="G74" s="392"/>
      <c r="H74" s="393"/>
      <c r="I74" s="397"/>
      <c r="J74" s="397"/>
      <c r="K74" s="398"/>
      <c r="L74" s="398"/>
      <c r="M74" s="374"/>
      <c r="N74" s="374"/>
      <c r="O74" s="374"/>
    </row>
    <row r="75" spans="2:30" ht="13.5">
      <c r="B75" s="250"/>
      <c r="C75" s="246"/>
      <c r="D75" s="246"/>
      <c r="E75" s="246"/>
      <c r="F75" s="246"/>
      <c r="G75" s="392"/>
      <c r="H75" s="393"/>
      <c r="I75" s="405" t="s">
        <v>561</v>
      </c>
      <c r="J75" s="405"/>
      <c r="K75" s="406">
        <v>7.7</v>
      </c>
      <c r="L75" s="406">
        <v>8.4</v>
      </c>
      <c r="M75" s="406">
        <v>8.1</v>
      </c>
      <c r="N75" s="406">
        <v>6.5</v>
      </c>
      <c r="O75" s="406">
        <v>5.4</v>
      </c>
      <c r="U75" s="245">
        <v>81.2</v>
      </c>
      <c r="W75" s="245">
        <v>87.2</v>
      </c>
      <c r="Y75" s="245">
        <v>99.8</v>
      </c>
      <c r="AA75" s="245">
        <v>109.5</v>
      </c>
      <c r="AC75" s="245">
        <v>115.2</v>
      </c>
    </row>
    <row r="76" spans="2:30" ht="13.5">
      <c r="B76" s="250"/>
      <c r="C76" s="246"/>
      <c r="D76" s="246"/>
      <c r="E76" s="246"/>
      <c r="F76" s="246"/>
      <c r="G76" s="394"/>
      <c r="H76" s="395"/>
      <c r="I76" s="405"/>
      <c r="J76" s="405"/>
      <c r="K76" s="407"/>
      <c r="L76" s="407"/>
      <c r="M76" s="407"/>
      <c r="N76" s="407"/>
      <c r="O76" s="407"/>
    </row>
    <row r="77" spans="2:30" ht="13.5">
      <c r="B77" s="250"/>
      <c r="C77" s="246"/>
      <c r="D77" s="246"/>
      <c r="E77" s="246"/>
      <c r="F77" s="246"/>
      <c r="G77" s="399" t="s">
        <v>558</v>
      </c>
      <c r="H77" s="400"/>
      <c r="I77" s="405" t="s">
        <v>557</v>
      </c>
      <c r="J77" s="405"/>
      <c r="K77" s="398">
        <v>85.8</v>
      </c>
      <c r="L77" s="398">
        <v>76.599999999999994</v>
      </c>
      <c r="M77" s="374">
        <v>60.9</v>
      </c>
      <c r="N77" s="374">
        <v>41.5</v>
      </c>
      <c r="O77" s="374">
        <v>36.6</v>
      </c>
      <c r="R77" s="245">
        <v>12.3</v>
      </c>
      <c r="T77" s="245">
        <v>11.1</v>
      </c>
    </row>
    <row r="78" spans="2:30" ht="13.5">
      <c r="B78" s="250"/>
      <c r="C78" s="246"/>
      <c r="D78" s="246"/>
      <c r="E78" s="246"/>
      <c r="F78" s="246"/>
      <c r="G78" s="401"/>
      <c r="H78" s="402"/>
      <c r="I78" s="405"/>
      <c r="J78" s="405"/>
      <c r="K78" s="398"/>
      <c r="L78" s="398"/>
      <c r="M78" s="374"/>
      <c r="N78" s="374"/>
      <c r="O78" s="374"/>
    </row>
    <row r="79" spans="2:30" ht="13.5">
      <c r="B79" s="250"/>
      <c r="C79" s="246"/>
      <c r="D79" s="246"/>
      <c r="E79" s="246"/>
      <c r="F79" s="246"/>
      <c r="G79" s="401"/>
      <c r="H79" s="402"/>
      <c r="I79" s="375" t="s">
        <v>561</v>
      </c>
      <c r="J79" s="376"/>
      <c r="K79" s="377">
        <v>13.4</v>
      </c>
      <c r="L79" s="377">
        <v>13.2</v>
      </c>
      <c r="M79" s="377">
        <v>12.6</v>
      </c>
      <c r="N79" s="377">
        <v>9.6</v>
      </c>
      <c r="O79" s="377">
        <v>9.1999999999999993</v>
      </c>
      <c r="V79" s="245">
        <v>53.5</v>
      </c>
      <c r="X79" s="245">
        <v>48.2</v>
      </c>
      <c r="Z79" s="245">
        <v>34.200000000000003</v>
      </c>
      <c r="AB79" s="245">
        <v>30.3</v>
      </c>
      <c r="AD79" s="245">
        <v>28.9</v>
      </c>
    </row>
    <row r="80" spans="2:30" ht="13.5">
      <c r="B80" s="250"/>
      <c r="C80" s="246"/>
      <c r="D80" s="246"/>
      <c r="E80" s="246"/>
      <c r="F80" s="246"/>
      <c r="G80" s="403"/>
      <c r="H80" s="404"/>
      <c r="I80" s="376"/>
      <c r="J80" s="376"/>
      <c r="K80" s="377"/>
      <c r="L80" s="377"/>
      <c r="M80" s="377"/>
      <c r="N80" s="377"/>
      <c r="O80" s="377"/>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N2" sqref="N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L2" sqref="L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62338</v>
      </c>
      <c r="E3" s="118"/>
      <c r="F3" s="119">
        <v>62524</v>
      </c>
      <c r="G3" s="120"/>
      <c r="H3" s="121"/>
    </row>
    <row r="4" spans="1:8">
      <c r="A4" s="122"/>
      <c r="B4" s="123"/>
      <c r="C4" s="124"/>
      <c r="D4" s="125">
        <v>28323</v>
      </c>
      <c r="E4" s="126"/>
      <c r="F4" s="127">
        <v>27569</v>
      </c>
      <c r="G4" s="128"/>
      <c r="H4" s="129"/>
    </row>
    <row r="5" spans="1:8">
      <c r="A5" s="110" t="s">
        <v>515</v>
      </c>
      <c r="B5" s="115"/>
      <c r="C5" s="116"/>
      <c r="D5" s="117">
        <v>109318</v>
      </c>
      <c r="E5" s="118"/>
      <c r="F5" s="119">
        <v>80149</v>
      </c>
      <c r="G5" s="120"/>
      <c r="H5" s="121"/>
    </row>
    <row r="6" spans="1:8">
      <c r="A6" s="122"/>
      <c r="B6" s="123"/>
      <c r="C6" s="124"/>
      <c r="D6" s="125">
        <v>60194</v>
      </c>
      <c r="E6" s="126"/>
      <c r="F6" s="127">
        <v>38398</v>
      </c>
      <c r="G6" s="128"/>
      <c r="H6" s="129"/>
    </row>
    <row r="7" spans="1:8">
      <c r="A7" s="110" t="s">
        <v>516</v>
      </c>
      <c r="B7" s="115"/>
      <c r="C7" s="116"/>
      <c r="D7" s="117">
        <v>55438</v>
      </c>
      <c r="E7" s="118"/>
      <c r="F7" s="119">
        <v>57697</v>
      </c>
      <c r="G7" s="120"/>
      <c r="H7" s="121"/>
    </row>
    <row r="8" spans="1:8">
      <c r="A8" s="122"/>
      <c r="B8" s="123"/>
      <c r="C8" s="124"/>
      <c r="D8" s="125">
        <v>39018</v>
      </c>
      <c r="E8" s="126"/>
      <c r="F8" s="127">
        <v>26743</v>
      </c>
      <c r="G8" s="128"/>
      <c r="H8" s="129"/>
    </row>
    <row r="9" spans="1:8">
      <c r="A9" s="110" t="s">
        <v>517</v>
      </c>
      <c r="B9" s="115"/>
      <c r="C9" s="116"/>
      <c r="D9" s="117">
        <v>52106</v>
      </c>
      <c r="E9" s="118"/>
      <c r="F9" s="119">
        <v>63727</v>
      </c>
      <c r="G9" s="120"/>
      <c r="H9" s="121"/>
    </row>
    <row r="10" spans="1:8">
      <c r="A10" s="122"/>
      <c r="B10" s="123"/>
      <c r="C10" s="124"/>
      <c r="D10" s="125">
        <v>44466</v>
      </c>
      <c r="E10" s="126"/>
      <c r="F10" s="127">
        <v>34577</v>
      </c>
      <c r="G10" s="128"/>
      <c r="H10" s="129"/>
    </row>
    <row r="11" spans="1:8">
      <c r="A11" s="110" t="s">
        <v>518</v>
      </c>
      <c r="B11" s="115"/>
      <c r="C11" s="116"/>
      <c r="D11" s="117">
        <v>54818</v>
      </c>
      <c r="E11" s="118"/>
      <c r="F11" s="119">
        <v>66954</v>
      </c>
      <c r="G11" s="120"/>
      <c r="H11" s="121"/>
    </row>
    <row r="12" spans="1:8">
      <c r="A12" s="122"/>
      <c r="B12" s="123"/>
      <c r="C12" s="130"/>
      <c r="D12" s="125">
        <v>43916</v>
      </c>
      <c r="E12" s="126"/>
      <c r="F12" s="127">
        <v>37305</v>
      </c>
      <c r="G12" s="128"/>
      <c r="H12" s="129"/>
    </row>
    <row r="13" spans="1:8">
      <c r="A13" s="110"/>
      <c r="B13" s="115"/>
      <c r="C13" s="131"/>
      <c r="D13" s="132">
        <v>66804</v>
      </c>
      <c r="E13" s="133"/>
      <c r="F13" s="134">
        <v>66210</v>
      </c>
      <c r="G13" s="135"/>
      <c r="H13" s="121"/>
    </row>
    <row r="14" spans="1:8">
      <c r="A14" s="122"/>
      <c r="B14" s="123"/>
      <c r="C14" s="124"/>
      <c r="D14" s="125">
        <v>43183</v>
      </c>
      <c r="E14" s="126"/>
      <c r="F14" s="127">
        <v>32918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7.43</v>
      </c>
      <c r="C19" s="136">
        <f>ROUND(VALUE(SUBSTITUTE(実質収支比率等に係る経年分析!G$48,"▲","-")),2)</f>
        <v>6.28</v>
      </c>
      <c r="D19" s="136">
        <f>ROUND(VALUE(SUBSTITUTE(実質収支比率等に係る経年分析!H$48,"▲","-")),2)</f>
        <v>9.73</v>
      </c>
      <c r="E19" s="136">
        <f>ROUND(VALUE(SUBSTITUTE(実質収支比率等に係る経年分析!I$48,"▲","-")),2)</f>
        <v>8.73</v>
      </c>
      <c r="F19" s="136">
        <f>ROUND(VALUE(SUBSTITUTE(実質収支比率等に係る経年分析!J$48,"▲","-")),2)</f>
        <v>8.73</v>
      </c>
    </row>
    <row r="20" spans="1:11">
      <c r="A20" s="136" t="s">
        <v>43</v>
      </c>
      <c r="B20" s="136">
        <f>ROUND(VALUE(SUBSTITUTE(実質収支比率等に係る経年分析!F$47,"▲","-")),2)</f>
        <v>9.59</v>
      </c>
      <c r="C20" s="136">
        <f>ROUND(VALUE(SUBSTITUTE(実質収支比率等に係る経年分析!G$47,"▲","-")),2)</f>
        <v>12.83</v>
      </c>
      <c r="D20" s="136">
        <f>ROUND(VALUE(SUBSTITUTE(実質収支比率等に係る経年分析!H$47,"▲","-")),2)</f>
        <v>14.48</v>
      </c>
      <c r="E20" s="136">
        <f>ROUND(VALUE(SUBSTITUTE(実質収支比率等に係る経年分析!I$47,"▲","-")),2)</f>
        <v>22.31</v>
      </c>
      <c r="F20" s="136">
        <f>ROUND(VALUE(SUBSTITUTE(実質収支比率等に係る経年分析!J$47,"▲","-")),2)</f>
        <v>29.22</v>
      </c>
    </row>
    <row r="21" spans="1:11">
      <c r="A21" s="136" t="s">
        <v>44</v>
      </c>
      <c r="B21" s="136">
        <f>IF(ISNUMBER(VALUE(SUBSTITUTE(実質収支比率等に係る経年分析!F$49,"▲","-"))),ROUND(VALUE(SUBSTITUTE(実質収支比率等に係る経年分析!F$49,"▲","-")),2),NA())</f>
        <v>-3.01</v>
      </c>
      <c r="C21" s="136">
        <f>IF(ISNUMBER(VALUE(SUBSTITUTE(実質収支比率等に係る経年分析!G$49,"▲","-"))),ROUND(VALUE(SUBSTITUTE(実質収支比率等に係る経年分析!G$49,"▲","-")),2),NA())</f>
        <v>-0.96</v>
      </c>
      <c r="D21" s="136">
        <f>IF(ISNUMBER(VALUE(SUBSTITUTE(実質収支比率等に係る経年分析!H$49,"▲","-"))),ROUND(VALUE(SUBSTITUTE(実質収支比率等に係る経年分析!H$49,"▲","-")),2),NA())</f>
        <v>2.2599999999999998</v>
      </c>
      <c r="E21" s="136">
        <f>IF(ISNUMBER(VALUE(SUBSTITUTE(実質収支比率等に係る経年分析!I$49,"▲","-"))),ROUND(VALUE(SUBSTITUTE(実質収支比率等に係る経年分析!I$49,"▲","-")),2),NA())</f>
        <v>1.92</v>
      </c>
      <c r="F21" s="136">
        <f>IF(ISNUMBER(VALUE(SUBSTITUTE(実質収支比率等に係る経年分析!J$49,"▲","-"))),ROUND(VALUE(SUBSTITUTE(実質収支比率等に係る経年分析!J$49,"▲","-")),2),NA())</f>
        <v>0.78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#N/A</v>
      </c>
      <c r="G28" s="137">
        <f>IF(ROUND(VALUE(SUBSTITUTE(連結実質赤字比率に係る赤字・黒字の構成分析!H$42,"▲", "-")), 2) &gt;= 0, ABS(ROUND(VALUE(SUBSTITUTE(連結実質赤字比率に係る赤字・黒字の構成分析!H$42,"▲", "-")), 2)), NA())</f>
        <v>0</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5.86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0.51</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2.2200000000000002</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2.73</v>
      </c>
    </row>
    <row r="34" spans="1:16">
      <c r="A34" s="137" t="str">
        <f>IF(連結実質赤字比率に係る赤字・黒字の構成分析!C$36="",NA(),連結実質赤字比率に係る赤字・黒字の構成分析!C$36)</f>
        <v>温泉事業会計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3.26</v>
      </c>
      <c r="F34" s="137">
        <f>IF(ROUND(VALUE(SUBSTITUTE(連結実質赤字比率に係る赤字・黒字の構成分析!H$36,"▲", "-")), 2) &lt; 0, ABS(ROUND(VALUE(SUBSTITUTE(連結実質赤字比率に係る赤字・黒字の構成分析!H$36,"▲", "-")), 2)), NA())</f>
        <v>4.1500000000000004</v>
      </c>
      <c r="G34" s="137" t="e">
        <f>IF(ROUND(VALUE(SUBSTITUTE(連結実質赤字比率に係る赤字・黒字の構成分析!H$36,"▲", "-")), 2) &gt;= 0, ABS(ROUND(VALUE(SUBSTITUTE(連結実質赤字比率に係る赤字・黒字の構成分析!H$36,"▲", "-")), 2)), NA())</f>
        <v>#N/A</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4.4800000000000004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7.72</v>
      </c>
      <c r="F35" s="137">
        <f>IF(ROUND(VALUE(SUBSTITUTE(連結実質赤字比率に係る赤字・黒字の構成分析!H$35,"▲", "-")), 2) &lt; 0, ABS(ROUND(VALUE(SUBSTITUTE(連結実質赤字比率に係る赤字・黒字の構成分析!H$35,"▲", "-")), 2)), NA())</f>
        <v>8.33</v>
      </c>
      <c r="G35" s="137" t="e">
        <f>IF(ROUND(VALUE(SUBSTITUTE(連結実質赤字比率に係る赤字・黒字の構成分析!H$35,"▲", "-")), 2) &gt;= 0, ABS(ROUND(VALUE(SUBSTITUTE(連結実質赤字比率に係る赤字・黒字の構成分析!H$35,"▲", "-")), 2)), NA())</f>
        <v>#N/A</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9.4499999999999993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8.68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8.7200000000000006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1867</v>
      </c>
      <c r="E42" s="138"/>
      <c r="F42" s="138"/>
      <c r="G42" s="138">
        <f>'実質公債費比率（分子）の構造'!L$52</f>
        <v>1854</v>
      </c>
      <c r="H42" s="138"/>
      <c r="I42" s="138"/>
      <c r="J42" s="138">
        <f>'実質公債費比率（分子）の構造'!M$52</f>
        <v>1795</v>
      </c>
      <c r="K42" s="138"/>
      <c r="L42" s="138"/>
      <c r="M42" s="138">
        <f>'実質公債費比率（分子）の構造'!N$52</f>
        <v>1605</v>
      </c>
      <c r="N42" s="138"/>
      <c r="O42" s="138"/>
      <c r="P42" s="138">
        <f>'実質公債費比率（分子）の構造'!O$52</f>
        <v>1586</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66</v>
      </c>
      <c r="C44" s="138"/>
      <c r="D44" s="138"/>
      <c r="E44" s="138">
        <f>'実質公債費比率（分子）の構造'!L$50</f>
        <v>64</v>
      </c>
      <c r="F44" s="138"/>
      <c r="G44" s="138"/>
      <c r="H44" s="138">
        <f>'実質公債費比率（分子）の構造'!M$50</f>
        <v>62</v>
      </c>
      <c r="I44" s="138"/>
      <c r="J44" s="138"/>
      <c r="K44" s="138">
        <f>'実質公債費比率（分子）の構造'!N$50</f>
        <v>60</v>
      </c>
      <c r="L44" s="138"/>
      <c r="M44" s="138"/>
      <c r="N44" s="138">
        <f>'実質公債費比率（分子）の構造'!O$50</f>
        <v>51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356</v>
      </c>
      <c r="C46" s="138"/>
      <c r="D46" s="138"/>
      <c r="E46" s="138">
        <f>'実質公債費比率（分子）の構造'!L$48</f>
        <v>370</v>
      </c>
      <c r="F46" s="138"/>
      <c r="G46" s="138"/>
      <c r="H46" s="138">
        <f>'実質公債費比率（分子）の構造'!M$48</f>
        <v>344</v>
      </c>
      <c r="I46" s="138"/>
      <c r="J46" s="138"/>
      <c r="K46" s="138">
        <f>'実質公債費比率（分子）の構造'!N$48</f>
        <v>251</v>
      </c>
      <c r="L46" s="138"/>
      <c r="M46" s="138"/>
      <c r="N46" s="138">
        <f>'実質公債費比率（分子）の構造'!O$48</f>
        <v>334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2287</v>
      </c>
      <c r="C49" s="138"/>
      <c r="D49" s="138"/>
      <c r="E49" s="138">
        <f>'実質公債費比率（分子）の構造'!L$45</f>
        <v>2176</v>
      </c>
      <c r="F49" s="138"/>
      <c r="G49" s="138"/>
      <c r="H49" s="138">
        <f>'実質公債費比率（分子）の構造'!M$45</f>
        <v>1918</v>
      </c>
      <c r="I49" s="138"/>
      <c r="J49" s="138"/>
      <c r="K49" s="138">
        <f>'実質公債費比率（分子）の構造'!N$45</f>
        <v>1710</v>
      </c>
      <c r="L49" s="138"/>
      <c r="M49" s="138"/>
      <c r="N49" s="138">
        <f>'実質公債費比率（分子）の構造'!O$45</f>
        <v>1669</v>
      </c>
      <c r="O49" s="138"/>
      <c r="P49" s="138"/>
    </row>
    <row r="50" spans="1:16">
      <c r="A50" s="138" t="s">
        <v>59</v>
      </c>
      <c r="B50" s="138" t="e">
        <f>NA()</f>
        <v>#N/A</v>
      </c>
      <c r="C50" s="138">
        <f>IF(ISNUMBER('実質公債費比率（分子）の構造'!K$53),'実質公債費比率（分子）の構造'!K$53,NA())</f>
        <v>843</v>
      </c>
      <c r="D50" s="138" t="e">
        <f>NA()</f>
        <v>#N/A</v>
      </c>
      <c r="E50" s="138" t="e">
        <f>NA()</f>
        <v>#N/A</v>
      </c>
      <c r="F50" s="138">
        <f>IF(ISNUMBER('実質公債費比率（分子）の構造'!L$53),'実質公債費比率（分子）の構造'!L$53,NA())</f>
        <v>756</v>
      </c>
      <c r="G50" s="138" t="e">
        <f>NA()</f>
        <v>#N/A</v>
      </c>
      <c r="H50" s="138" t="e">
        <f>NA()</f>
        <v>#N/A</v>
      </c>
      <c r="I50" s="138">
        <f>IF(ISNUMBER('実質公債費比率（分子）の構造'!M$53),'実質公債費比率（分子）の構造'!M$53,NA())</f>
        <v>529</v>
      </c>
      <c r="J50" s="138" t="e">
        <f>NA()</f>
        <v>#N/A</v>
      </c>
      <c r="K50" s="138" t="e">
        <f>NA()</f>
        <v>#N/A</v>
      </c>
      <c r="L50" s="138">
        <f>IF(ISNUMBER('実質公債費比率（分子）の構造'!N$53),'実質公債費比率（分子）の構造'!N$53,NA())</f>
        <v>416</v>
      </c>
      <c r="M50" s="138" t="e">
        <f>NA()</f>
        <v>#N/A</v>
      </c>
      <c r="N50" s="138" t="e">
        <f>NA()</f>
        <v>#N/A</v>
      </c>
      <c r="O50" s="138">
        <f>IF(ISNUMBER('実質公債費比率（分子）の構造'!O$53),'実質公債費比率（分子）の構造'!O$53,NA())</f>
        <v>468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14800</v>
      </c>
      <c r="E56" s="137"/>
      <c r="F56" s="137"/>
      <c r="G56" s="137">
        <f>'将来負担比率（分子）の構造'!J$52</f>
        <v>15015</v>
      </c>
      <c r="H56" s="137"/>
      <c r="I56" s="137"/>
      <c r="J56" s="137">
        <f>'将来負担比率（分子）の構造'!K$52</f>
        <v>15583</v>
      </c>
      <c r="K56" s="137"/>
      <c r="L56" s="137"/>
      <c r="M56" s="137">
        <f>'将来負担比率（分子）の構造'!L$52</f>
        <v>14982</v>
      </c>
      <c r="N56" s="137"/>
      <c r="O56" s="137"/>
      <c r="P56" s="137">
        <f>'将来負担比率（分子）の構造'!M$52</f>
        <v>14852</v>
      </c>
    </row>
    <row r="57" spans="1:16">
      <c r="A57" s="137" t="s">
        <v>36</v>
      </c>
      <c r="B57" s="137"/>
      <c r="C57" s="137"/>
      <c r="D57" s="137">
        <f>'将来負担比率（分子）の構造'!I$51</f>
        <v>1989</v>
      </c>
      <c r="E57" s="137"/>
      <c r="F57" s="137"/>
      <c r="G57" s="137">
        <f>'将来負担比率（分子）の構造'!J$51</f>
        <v>1489</v>
      </c>
      <c r="H57" s="137"/>
      <c r="I57" s="137"/>
      <c r="J57" s="137">
        <f>'将来負担比率（分子）の構造'!K$51</f>
        <v>2384</v>
      </c>
      <c r="K57" s="137"/>
      <c r="L57" s="137"/>
      <c r="M57" s="137">
        <f>'将来負担比率（分子）の構造'!L$51</f>
        <v>1886</v>
      </c>
      <c r="N57" s="137"/>
      <c r="O57" s="137"/>
      <c r="P57" s="137">
        <f>'将来負担比率（分子）の構造'!M$51</f>
        <v>2335</v>
      </c>
    </row>
    <row r="58" spans="1:16">
      <c r="A58" s="137" t="s">
        <v>35</v>
      </c>
      <c r="B58" s="137"/>
      <c r="C58" s="137"/>
      <c r="D58" s="137">
        <f>'将来負担比率（分子）の構造'!I$50</f>
        <v>2726</v>
      </c>
      <c r="E58" s="137"/>
      <c r="F58" s="137"/>
      <c r="G58" s="137">
        <f>'将来負担比率（分子）の構造'!J$50</f>
        <v>3605</v>
      </c>
      <c r="H58" s="137"/>
      <c r="I58" s="137"/>
      <c r="J58" s="137">
        <f>'将来負担比率（分子）の構造'!K$50</f>
        <v>3520</v>
      </c>
      <c r="K58" s="137"/>
      <c r="L58" s="137"/>
      <c r="M58" s="137">
        <f>'将来負担比率（分子）の構造'!L$50</f>
        <v>4094</v>
      </c>
      <c r="N58" s="137"/>
      <c r="O58" s="137"/>
      <c r="P58" s="137">
        <f>'将来負担比率（分子）の構造'!M$50</f>
        <v>4737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3508</v>
      </c>
      <c r="C62" s="137"/>
      <c r="D62" s="137"/>
      <c r="E62" s="137">
        <f>'将来負担比率（分子）の構造'!J$45</f>
        <v>3414</v>
      </c>
      <c r="F62" s="137"/>
      <c r="G62" s="137"/>
      <c r="H62" s="137">
        <f>'将来負担比率（分子）の構造'!K$45</f>
        <v>3508</v>
      </c>
      <c r="I62" s="137"/>
      <c r="J62" s="137"/>
      <c r="K62" s="137">
        <f>'将来負担比率（分子）の構造'!L$45</f>
        <v>2733</v>
      </c>
      <c r="L62" s="137"/>
      <c r="M62" s="137"/>
      <c r="N62" s="137">
        <f>'将来負担比率（分子）の構造'!M$45</f>
        <v>2890</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3015</v>
      </c>
      <c r="C64" s="137"/>
      <c r="D64" s="137"/>
      <c r="E64" s="137">
        <f>'将来負担比率（分子）の構造'!J$43</f>
        <v>3408</v>
      </c>
      <c r="F64" s="137"/>
      <c r="G64" s="137"/>
      <c r="H64" s="137">
        <f>'将来負担比率（分子）の構造'!K$43</f>
        <v>3629</v>
      </c>
      <c r="I64" s="137"/>
      <c r="J64" s="137"/>
      <c r="K64" s="137">
        <f>'将来負担比率（分子）の構造'!L$43</f>
        <v>3512</v>
      </c>
      <c r="L64" s="137"/>
      <c r="M64" s="137"/>
      <c r="N64" s="137">
        <f>'将来負担比率（分子）の構造'!M$43</f>
        <v>3071</v>
      </c>
      <c r="O64" s="137"/>
      <c r="P64" s="137"/>
    </row>
    <row r="65" spans="1:16">
      <c r="A65" s="137" t="s">
        <v>26</v>
      </c>
      <c r="B65" s="137">
        <f>'将来負担比率（分子）の構造'!I$42</f>
        <v>406</v>
      </c>
      <c r="C65" s="137"/>
      <c r="D65" s="137"/>
      <c r="E65" s="137">
        <f>'将来負担比率（分子）の構造'!J$42</f>
        <v>357</v>
      </c>
      <c r="F65" s="137"/>
      <c r="G65" s="137"/>
      <c r="H65" s="137">
        <f>'将来負担比率（分子）の構造'!K$42</f>
        <v>309</v>
      </c>
      <c r="I65" s="137"/>
      <c r="J65" s="137"/>
      <c r="K65" s="137">
        <f>'将来負担比率（分子）の構造'!L$42</f>
        <v>260</v>
      </c>
      <c r="L65" s="137"/>
      <c r="M65" s="137"/>
      <c r="N65" s="137">
        <f>'将来負担比率（分子）の構造'!M$42</f>
        <v>222</v>
      </c>
      <c r="O65" s="137"/>
      <c r="P65" s="137"/>
    </row>
    <row r="66" spans="1:16">
      <c r="A66" s="137" t="s">
        <v>25</v>
      </c>
      <c r="B66" s="137">
        <f>'将来負担比率（分子）の構造'!I$41</f>
        <v>16418</v>
      </c>
      <c r="C66" s="137"/>
      <c r="D66" s="137"/>
      <c r="E66" s="137">
        <f>'将来負担比率（分子）の構造'!J$41</f>
        <v>17379</v>
      </c>
      <c r="F66" s="137"/>
      <c r="G66" s="137"/>
      <c r="H66" s="137">
        <f>'将来負担比率（分子）の構造'!K$41</f>
        <v>16967</v>
      </c>
      <c r="I66" s="137"/>
      <c r="J66" s="137"/>
      <c r="K66" s="137">
        <f>'将来負担比率（分子）の構造'!L$41</f>
        <v>16534</v>
      </c>
      <c r="L66" s="137"/>
      <c r="M66" s="137"/>
      <c r="N66" s="137">
        <f>'将来負担比率（分子）の構造'!M$41</f>
        <v>16293</v>
      </c>
      <c r="O66" s="137"/>
      <c r="P66" s="137"/>
    </row>
    <row r="67" spans="1:16">
      <c r="A67" s="137" t="s">
        <v>63</v>
      </c>
      <c r="B67" s="137" t="e">
        <f>NA()</f>
        <v>#N/A</v>
      </c>
      <c r="C67" s="137">
        <f>IF(ISNUMBER('将来負担比率（分子）の構造'!I$53), IF('将来負担比率（分子）の構造'!I$53 &lt; 0, 0, '将来負担比率（分子）の構造'!I$53), NA())</f>
        <v>3831</v>
      </c>
      <c r="D67" s="137" t="e">
        <f>NA()</f>
        <v>#N/A</v>
      </c>
      <c r="E67" s="137" t="e">
        <f>NA()</f>
        <v>#N/A</v>
      </c>
      <c r="F67" s="137">
        <f>IF(ISNUMBER('将来負担比率（分子）の構造'!J$53), IF('将来負担比率（分子）の構造'!J$53 &lt; 0, 0, '将来負担比率（分子）の構造'!J$53), NA())</f>
        <v>4451</v>
      </c>
      <c r="G67" s="137" t="e">
        <f>NA()</f>
        <v>#N/A</v>
      </c>
      <c r="H67" s="137" t="e">
        <f>NA()</f>
        <v>#N/A</v>
      </c>
      <c r="I67" s="137">
        <f>IF(ISNUMBER('将来負担比率（分子）の構造'!K$53), IF('将来負担比率（分子）の構造'!K$53 &lt; 0, 0, '将来負担比率（分子）の構造'!K$53), NA())</f>
        <v>2926</v>
      </c>
      <c r="J67" s="137" t="e">
        <f>NA()</f>
        <v>#N/A</v>
      </c>
      <c r="K67" s="137" t="e">
        <f>NA()</f>
        <v>#N/A</v>
      </c>
      <c r="L67" s="137">
        <f>IF(ISNUMBER('将来負担比率（分子）の構造'!L$53), IF('将来負担比率（分子）の構造'!L$53 &lt; 0, 0, '将来負担比率（分子）の構造'!L$53), NA())</f>
        <v>2078</v>
      </c>
      <c r="M67" s="137" t="e">
        <f>NA()</f>
        <v>#N/A</v>
      </c>
      <c r="N67" s="137" t="e">
        <f>NA()</f>
        <v>#N/A</v>
      </c>
      <c r="O67" s="137">
        <f>IF(ISNUMBER('将来負担比率（分子）の構造'!M$53), IF('将来負担比率（分子）の構造'!M$53 &lt; 0, 0, '将来負担比率（分子）の構造'!M$53), NA())</f>
        <v>552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atamidef</cp:lastModifiedBy>
  <cp:lastPrinted>2018-10-16T04:56:02Z</cp:lastPrinted>
  <dcterms:created xsi:type="dcterms:W3CDTF">2018-01-24T05:08:57Z</dcterms:created>
  <dcterms:modified xsi:type="dcterms:W3CDTF">2018-10-16T08:43:11Z</dcterms:modified>
  <cp:category/>
</cp:coreProperties>
</file>