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979D"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36" i="9"/>
  <c r="CO35" i="9"/>
  <c r="BE35" i="9"/>
  <c r="AM35" i="9"/>
  <c r="C35" i="9"/>
  <c r="CO34" i="9"/>
  <c r="BW34" i="9"/>
  <c r="BW35" i="9" s="1"/>
  <c r="BW36" i="9" s="1"/>
  <c r="BW37" i="9" s="1"/>
  <c r="BW38" i="9" s="1"/>
  <c r="BW39" i="9" s="1"/>
  <c r="BW40" i="9" s="1"/>
  <c r="BW41" i="9" s="1"/>
  <c r="BW42" i="9" s="1"/>
  <c r="BW43" i="9" s="1"/>
  <c r="C34" i="9"/>
  <c r="U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AM34" i="9"/>
  <c r="BE34" i="9"/>
</calcChain>
</file>

<file path=xl/sharedStrings.xml><?xml version="1.0" encoding="utf-8"?>
<sst xmlns="http://schemas.openxmlformats.org/spreadsheetml/2006/main" count="1002" uniqueCount="554">
  <si>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</si>
  <si>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</si>
  <si>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</si>
  <si>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</si>
  <si>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</si>
  <si>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</si>
  <si>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</si>
  <si>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</si>
  <si>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</si>
  <si>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</si>
  <si>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</si>
  <si>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</si>
  <si>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</si>
  <si>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</si>
  <si>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</si>
  <si>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</si>
  <si>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</si>
  <si>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</si>
  <si>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</si>
  <si>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</si>
  <si>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</si>
  <si>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</si>
  <si>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</si>
  <si>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</si>
  <si>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</si>
  <si>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</si>
  <si>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</si>
  <si>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</si>
  <si>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</si>
  <si>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</si>
  <si>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</si>
  <si>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</si>
  <si>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</si>
  <si>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</si>
  <si>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</si>
  <si>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</si>
  <si>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</si>
  <si>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</si>
  <si>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</si>
  <si>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</si>
  <si>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</si>
  <si>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</si>
  <si>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</si>
  <si>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</si>
  <si>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</si>
  <si>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</si>
  <si>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</si>
  <si>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</si>
  <si>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</si>
  <si>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</si>
  <si>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</si>
  <si>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</si>
  <si>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</si>
  <si>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</si>
  <si>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</si>
  <si>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</si>
  <si>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</si>
  <si>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</si>
  <si>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</si>
  <si>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</si>
  <si>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</si>
  <si>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</si>
  <si>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</si>
  <si>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</si>
  <si>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</si>
  <si>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</si>
  <si>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</si>
  <si>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静岡県</t>
    <phoneticPr fontId="5"/>
  </si>
  <si>
    <t>市町村類型</t>
    <phoneticPr fontId="5"/>
  </si>
  <si>
    <t>Ⅰ－０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</si>
  <si>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</si>
  <si>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</si>
  <si>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</si>
  <si>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</si>
  <si>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</si>
  <si>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</si>
  <si>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</si>
  <si>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</si>
  <si>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</si>
  <si>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</si>
  <si>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</si>
  <si>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</si>
  <si>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牧之原市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</si>
  <si>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</si>
  <si>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</si>
  <si>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</si>
  <si>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</si>
  <si>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</si>
  <si>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</si>
  <si>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</si>
  <si>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</si>
  <si>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</si>
  <si>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</si>
  <si>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</si>
  <si>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</si>
  <si>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</si>
  <si>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</si>
  <si>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</si>
  <si>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</si>
  <si>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</si>
  <si>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</si>
  <si>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</si>
  <si>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</si>
  <si>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</si>
  <si>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</si>
  <si>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</si>
  <si>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</si>
  <si>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</si>
  <si>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</si>
  <si>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-3.2</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</si>
  <si>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</si>
  <si>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</si>
  <si>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</si>
  <si>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</si>
  <si>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</si>
  <si>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</si>
  <si>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</si>
  <si>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</si>
  <si>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</si>
  <si>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</si>
  <si>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</si>
  <si>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</si>
  <si>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</si>
  <si>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</si>
  <si>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</si>
  <si>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</si>
  <si>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</si>
  <si>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</si>
  <si>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</si>
  <si>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</si>
  <si>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</si>
  <si>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</si>
  <si>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</si>
  <si>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</si>
  <si>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</si>
  <si>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-1.2</t>
    <phoneticPr fontId="5"/>
  </si>
  <si>
    <t>基準財政需要額</t>
    <phoneticPr fontId="18"/>
  </si>
  <si>
    <t>うち日本人(％)</t>
    <phoneticPr fontId="5"/>
  </si>
  <si>
    <t>-1.5</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</si>
  <si>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</si>
  <si>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</si>
  <si>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</si>
  <si>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</si>
  <si>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</si>
  <si>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</si>
  <si>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</si>
  <si>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</si>
  <si>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</si>
  <si>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</si>
  <si>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</si>
  <si>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</si>
  <si>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</si>
  <si>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</si>
  <si>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</si>
  <si>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</si>
  <si>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</si>
  <si>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</si>
  <si>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</si>
  <si>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</si>
  <si>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</si>
  <si>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</si>
  <si>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</si>
  <si>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</si>
  <si>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</si>
  <si>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</si>
  <si>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</si>
  <si>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</si>
  <si>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</si>
  <si>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</si>
  <si>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</si>
  <si>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</si>
  <si>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</si>
  <si>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</si>
  <si>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</si>
  <si>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</si>
  <si>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</si>
  <si>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</si>
  <si>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</si>
  <si>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</si>
  <si>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</si>
  <si>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</si>
  <si>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</si>
  <si>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</si>
  <si>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</si>
  <si>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</si>
  <si>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</si>
  <si>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</si>
  <si>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</si>
  <si>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</si>
  <si>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</si>
  <si>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</si>
  <si>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</si>
  <si>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</si>
  <si>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</si>
  <si>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</si>
  <si>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</si>
  <si>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静岡県牧之原市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</si>
  <si>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</si>
  <si>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</si>
  <si>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</si>
  <si>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</si>
  <si>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</si>
  <si>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</si>
  <si>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</si>
  <si>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</si>
  <si>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</si>
  <si>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</si>
  <si>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</si>
  <si>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</si>
  <si>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</si>
  <si>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</si>
  <si>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</si>
  <si>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</si>
  <si>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</si>
  <si>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</si>
  <si>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</si>
  <si>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</si>
  <si>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</si>
  <si>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</si>
  <si>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</si>
  <si>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</si>
  <si>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</si>
  <si>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</si>
  <si>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</si>
  <si>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</si>
  <si>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</si>
  <si>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</si>
  <si>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</si>
  <si>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</si>
  <si>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</si>
  <si>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</si>
  <si>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</si>
  <si>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</si>
  <si>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</si>
  <si>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</si>
  <si>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</si>
  <si>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</si>
  <si>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</si>
  <si>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</si>
  <si>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</si>
  <si>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</si>
  <si>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</si>
  <si>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</si>
  <si>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</si>
  <si>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</si>
  <si>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</si>
  <si>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</si>
  <si>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</si>
  <si>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</si>
  <si>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</si>
  <si>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</si>
  <si>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</si>
  <si>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</si>
  <si>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</si>
  <si>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</si>
  <si>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</si>
  <si>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</si>
  <si>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</si>
  <si>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</si>
  <si>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</si>
  <si>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</si>
  <si>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</si>
  <si>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</si>
  <si>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</si>
  <si>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</si>
  <si>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</si>
  <si>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</si>
  <si>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</si>
  <si>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</si>
  <si>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</si>
  <si>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</si>
  <si>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</si>
  <si>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</si>
  <si>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</si>
  <si>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</si>
  <si>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</si>
  <si>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</si>
  <si>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</si>
  <si>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</si>
  <si>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</si>
  <si>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</si>
  <si>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</si>
  <si>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</si>
  <si>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</si>
  <si>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</si>
  <si>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</si>
  <si>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</si>
  <si>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</si>
  <si>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</si>
  <si>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</si>
  <si>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</si>
  <si>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</si>
  <si>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</si>
  <si>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</si>
  <si>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</si>
  <si>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</si>
  <si>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</si>
  <si>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</si>
  <si>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</si>
  <si>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</si>
  <si>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</si>
  <si>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</si>
  <si>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</si>
  <si>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</si>
  <si>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</si>
  <si>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</si>
  <si>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</si>
  <si>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</si>
  <si>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</si>
  <si>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</si>
  <si>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</si>
  <si>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</si>
  <si>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</si>
  <si>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</si>
  <si>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</si>
  <si>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</si>
  <si>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</si>
  <si>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</si>
  <si>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下水道</t>
    <phoneticPr fontId="5"/>
  </si>
  <si>
    <t>被保険者数(人)</t>
  </si>
  <si>
    <t>　繰出金</t>
    <phoneticPr fontId="5"/>
  </si>
  <si>
    <t>工業用水道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</si>
  <si>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</si>
  <si>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</si>
  <si>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</si>
  <si>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</si>
  <si>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</si>
  <si>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</si>
  <si>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</si>
  <si>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</si>
  <si>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</si>
  <si>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</si>
  <si>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</si>
  <si>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</si>
  <si>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</si>
  <si>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</si>
  <si>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</si>
  <si>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</si>
  <si>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</si>
  <si>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</si>
  <si>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</si>
  <si>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</si>
  <si>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</si>
  <si>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</si>
  <si>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</si>
  <si>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</si>
  <si>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平成26年度</t>
  </si>
  <si>
    <t>静岡県牧之原市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</si>
  <si>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</si>
  <si>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</si>
  <si>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</si>
  <si>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</si>
  <si>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</si>
  <si>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</si>
  <si>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</si>
  <si>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</si>
  <si>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</si>
  <si>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</si>
  <si>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</si>
  <si>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</si>
  <si>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</si>
  <si>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</si>
  <si>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</si>
  <si>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</si>
  <si>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</si>
  <si>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</si>
  <si>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</si>
  <si>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</si>
  <si>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</si>
  <si>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</si>
  <si>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</si>
  <si>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</si>
  <si>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</si>
  <si>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</si>
  <si>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</si>
  <si>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</si>
  <si>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</si>
  <si>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</si>
  <si>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</si>
  <si>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</si>
  <si>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</si>
  <si>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</si>
  <si>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</si>
  <si>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</si>
  <si>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</si>
  <si>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</si>
  <si>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法適用企業</t>
    <phoneticPr fontId="5"/>
  </si>
  <si>
    <t>農業集落排水事業特別会計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</si>
  <si>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</si>
  <si>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</si>
  <si>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</si>
  <si>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</si>
  <si>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</si>
  <si>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</si>
  <si>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</si>
  <si>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</si>
  <si>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</si>
  <si>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</si>
  <si>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</si>
  <si>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</si>
  <si>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</si>
  <si>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</si>
  <si>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</si>
  <si>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</si>
  <si>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</si>
  <si>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</si>
  <si>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</si>
  <si>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</si>
  <si>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</si>
  <si>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</si>
  <si>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</si>
  <si>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</si>
  <si>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</si>
  <si>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</si>
  <si>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</si>
  <si>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</si>
  <si>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</si>
  <si>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</si>
  <si>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</si>
  <si>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</si>
  <si>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</si>
  <si>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</si>
  <si>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</si>
  <si>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</si>
  <si>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</si>
  <si>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</si>
  <si>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</si>
  <si>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</si>
  <si>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</si>
  <si>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</si>
  <si>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</si>
  <si>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</si>
  <si>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</si>
  <si>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</si>
  <si>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</si>
  <si>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</si>
  <si>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</si>
  <si>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</si>
  <si>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</si>
  <si>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</si>
  <si>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</si>
  <si>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</si>
  <si>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</si>
  <si>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</si>
  <si>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</si>
  <si>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</si>
  <si>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</si>
  <si>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</si>
  <si>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</si>
  <si>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</si>
  <si>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</si>
  <si>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</si>
  <si>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</si>
  <si>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</si>
  <si>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</si>
  <si>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</si>
  <si>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</si>
  <si>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</si>
  <si>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</si>
  <si>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</si>
  <si>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</si>
  <si>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</si>
  <si>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</si>
  <si>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</si>
  <si>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</si>
  <si>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</si>
  <si>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</si>
  <si>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</si>
  <si>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</si>
  <si>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</si>
  <si>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</si>
  <si>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</si>
  <si>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</si>
  <si>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</si>
  <si>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</si>
  <si>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</si>
  <si>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</si>
  <si>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</si>
  <si>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</si>
  <si>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</si>
  <si>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</si>
  <si>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</si>
  <si>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</si>
  <si>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</si>
  <si>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</si>
  <si>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</si>
  <si>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</si>
  <si>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</si>
  <si>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</si>
  <si>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</si>
  <si>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</si>
  <si>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</si>
  <si>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</si>
  <si>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</si>
  <si>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</si>
  <si>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</si>
  <si>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</si>
  <si>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</si>
  <si>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</si>
  <si>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</si>
  <si>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</si>
  <si>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</si>
  <si>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</si>
  <si>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</si>
  <si>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</si>
  <si>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</si>
  <si>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</si>
  <si>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</si>
  <si>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</si>
  <si>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</si>
  <si>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</si>
  <si>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</si>
  <si>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</si>
  <si>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</si>
  <si>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</si>
  <si>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</si>
  <si>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</si>
  <si>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</si>
  <si>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</si>
  <si>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</si>
  <si>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</si>
  <si>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1.30</t>
  </si>
  <si>
    <t>▲ 0.24</t>
  </si>
  <si>
    <t>一般会計</t>
  </si>
  <si>
    <t>水道事業会計</t>
  </si>
  <si>
    <t>国民健康保険特別会計</t>
  </si>
  <si>
    <t>介護保険特別会計</t>
  </si>
  <si>
    <t>後期高齢者医療特別会計</t>
  </si>
  <si>
    <t>農業集落排水事業特別会計</t>
  </si>
  <si>
    <t>土地取得特別会計</t>
  </si>
  <si>
    <t>その他会計（赤字）</t>
  </si>
  <si>
    <t>その他会計（黒字）</t>
  </si>
  <si>
    <t>牧之原市菊川市学校組合</t>
  </si>
  <si>
    <t>相寿園管理組合</t>
  </si>
  <si>
    <t>東遠広域施設組合</t>
  </si>
  <si>
    <t>静岡県市町総合事務組合</t>
  </si>
  <si>
    <t>牧之原市御前崎市広域施設組合</t>
  </si>
  <si>
    <t>駿遠学園管理組合</t>
  </si>
  <si>
    <t>御前崎市牧之原市学校組合</t>
  </si>
  <si>
    <t>吉田町牧之原市広域施設組合</t>
  </si>
  <si>
    <t>榛原総合病院組合（普通会計分）</t>
  </si>
  <si>
    <t>静岡県後期高齢者医療広域連合</t>
  </si>
  <si>
    <t>静岡地方税滞納整理機構</t>
  </si>
  <si>
    <t>静岡県後期高齢者医療広域連合（事業会計分）</t>
  </si>
  <si>
    <t>大井上水道企業団</t>
  </si>
  <si>
    <t>榛原総合病院組合（事業会計分）</t>
  </si>
  <si>
    <t>東遠工業用水道企業団</t>
  </si>
  <si>
    <t>静岡県大井川広域水道企業団</t>
  </si>
  <si>
    <t>山﨑こども教育振興財団</t>
    <rPh sb="0" eb="2">
      <t>ヤマザキ</t>
    </rPh>
    <rPh sb="5" eb="7">
      <t>キョウイク</t>
    </rPh>
    <rPh sb="7" eb="9">
      <t>シンコウ</t>
    </rPh>
    <rPh sb="9" eb="11">
      <t>ザイダン</t>
    </rPh>
    <phoneticPr fontId="24"/>
  </si>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</sst>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66876</c:v>
                </c:pt>
                <c:pt idx="1">
                  <c:v>67088</c:v>
                </c:pt>
                <c:pt idx="2">
                  <c:v>70489</c:v>
                </c:pt>
                <c:pt idx="3">
                  <c:v>84389</c:v>
                </c:pt>
                <c:pt idx="4">
                  <c:v>83623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53604</c:v>
                </c:pt>
                <c:pt idx="1">
                  <c:v>53291</c:v>
                </c:pt>
                <c:pt idx="2">
                  <c:v>62740</c:v>
                </c:pt>
                <c:pt idx="3">
                  <c:v>46568</c:v>
                </c:pt>
                <c:pt idx="4">
                  <c:v>69539</c:v>
                </c:pt>
              </c:numCache>
            </c:numRef>
          </c:val>
          <c:smooth val="0"/>
        </c:ser>
        <c:dLbls>
          <c:showLegendKey val="0"/>
          <c:showVal val="0"/>
          <c:showCatName val="0"/>
          <c:showSerName val="0"/>
          <c:showPercent val="0"/>
          <c:showBubbleSize val="0"/>
        </c:dLbls>
        <c:marker val="1"/>
        <c:smooth val="0"/>
        <c:axId val="125597952"/>
        <c:axId val="125620608"/>
      </c:lineChart>
      <c:catAx>
        <c:axId val="12559795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620608"/>
        <c:crosses val="autoZero"/>
        <c:auto val="1"/>
        <c:lblAlgn val="ctr"/>
        <c:lblOffset val="100"/>
        <c:tickLblSkip val="1"/>
        <c:tickMarkSkip val="1"/>
        <c:noMultiLvlLbl val="0"/>
      </c:catAx>
      <c:valAx>
        <c:axId val="125620608"/>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559795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8.67</c:v>
                </c:pt>
                <c:pt idx="1">
                  <c:v>6.79</c:v>
                </c:pt>
                <c:pt idx="2">
                  <c:v>9.19</c:v>
                </c:pt>
                <c:pt idx="3">
                  <c:v>8.49</c:v>
                </c:pt>
                <c:pt idx="4">
                  <c:v>7.03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18.690000000000001</c:v>
                </c:pt>
                <c:pt idx="1">
                  <c:v>19.64</c:v>
                </c:pt>
                <c:pt idx="2">
                  <c:v>16.75</c:v>
                </c:pt>
                <c:pt idx="3">
                  <c:v>20.46</c:v>
                </c:pt>
                <c:pt idx="4">
                  <c:v>24.72</c:v>
                </c:pt>
              </c:numCache>
            </c:numRef>
          </c:val>
        </c:ser>
        <c:dLbls>
          <c:showLegendKey val="0"/>
          <c:showVal val="0"/>
          <c:showCatName val="0"/>
          <c:showSerName val="0"/>
          <c:showPercent val="0"/>
          <c:showBubbleSize val="0"/>
        </c:dLbls>
        <c:gapWidth val="250"/>
        <c:overlap val="100"/>
        <c:axId val="125706624"/>
        <c:axId val="12570854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8.65</c:v>
                </c:pt>
                <c:pt idx="1">
                  <c:v>-1.3</c:v>
                </c:pt>
                <c:pt idx="2">
                  <c:v>-0.24</c:v>
                </c:pt>
                <c:pt idx="3">
                  <c:v>3.35</c:v>
                </c:pt>
                <c:pt idx="4">
                  <c:v>2.59</c:v>
                </c:pt>
              </c:numCache>
            </c:numRef>
          </c:val>
          <c:smooth val="0"/>
        </c:ser>
        <c:dLbls>
          <c:showLegendKey val="0"/>
          <c:showVal val="0"/>
          <c:showCatName val="0"/>
          <c:showSerName val="0"/>
          <c:showPercent val="0"/>
          <c:showBubbleSize val="0"/>
        </c:dLbls>
        <c:marker val="1"/>
        <c:smooth val="0"/>
        <c:axId val="125706624"/>
        <c:axId val="125708544"/>
      </c:lineChart>
      <c:catAx>
        <c:axId val="1257066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5708544"/>
        <c:crosses val="autoZero"/>
        <c:auto val="1"/>
        <c:lblAlgn val="ctr"/>
        <c:lblOffset val="100"/>
        <c:tickLblSkip val="1"/>
        <c:tickMarkSkip val="1"/>
        <c:noMultiLvlLbl val="0"/>
      </c:catAx>
      <c:valAx>
        <c:axId val="1257085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57066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0</c:v>
                </c:pt>
                <c:pt idx="3">
                  <c:v>0</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土地取得特別会計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農業集落排水事業特別会計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0.05</c:v>
                </c:pt>
                <c:pt idx="4">
                  <c:v>#N/A</c:v>
                </c:pt>
                <c:pt idx="5">
                  <c:v>7.0000000000000007E-2</c:v>
                </c:pt>
                <c:pt idx="6">
                  <c:v>#N/A</c:v>
                </c:pt>
                <c:pt idx="7">
                  <c:v>0</c:v>
                </c:pt>
                <c:pt idx="8">
                  <c:v>#N/A</c:v>
                </c:pt>
                <c:pt idx="9">
                  <c:v>0</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0.61</c:v>
                </c:pt>
                <c:pt idx="2">
                  <c:v>#N/A</c:v>
                </c:pt>
                <c:pt idx="3">
                  <c:v>0.33</c:v>
                </c:pt>
                <c:pt idx="4">
                  <c:v>#N/A</c:v>
                </c:pt>
                <c:pt idx="5">
                  <c:v>0.53</c:v>
                </c:pt>
                <c:pt idx="6">
                  <c:v>#N/A</c:v>
                </c:pt>
                <c:pt idx="7">
                  <c:v>0.38</c:v>
                </c:pt>
                <c:pt idx="8">
                  <c:v>#N/A</c:v>
                </c:pt>
                <c:pt idx="9">
                  <c:v>1.04</c:v>
                </c:pt>
              </c:numCache>
            </c:numRef>
          </c:val>
        </c:ser>
        <c:ser>
          <c:idx val="7"/>
          <c:order val="7"/>
          <c:tx>
            <c:strRef>
              <c:f>データシート!$A$34</c:f>
              <c:strCache>
                <c:ptCount val="1"/>
                <c:pt idx="0">
                  <c:v>国民健康保険特別会計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2.58</c:v>
                </c:pt>
                <c:pt idx="2">
                  <c:v>#N/A</c:v>
                </c:pt>
                <c:pt idx="3">
                  <c:v>3.47</c:v>
                </c:pt>
                <c:pt idx="4">
                  <c:v>#N/A</c:v>
                </c:pt>
                <c:pt idx="5">
                  <c:v>4.05</c:v>
                </c:pt>
                <c:pt idx="6">
                  <c:v>#N/A</c:v>
                </c:pt>
                <c:pt idx="7">
                  <c:v>3.51</c:v>
                </c:pt>
                <c:pt idx="8">
                  <c:v>#N/A</c:v>
                </c:pt>
                <c:pt idx="9">
                  <c:v>3.37</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3.86</c:v>
                </c:pt>
                <c:pt idx="2">
                  <c:v>#N/A</c:v>
                </c:pt>
                <c:pt idx="3">
                  <c:v>3.16</c:v>
                </c:pt>
                <c:pt idx="4">
                  <c:v>#N/A</c:v>
                </c:pt>
                <c:pt idx="5">
                  <c:v>3.94</c:v>
                </c:pt>
                <c:pt idx="6">
                  <c:v>#N/A</c:v>
                </c:pt>
                <c:pt idx="7">
                  <c:v>4.51</c:v>
                </c:pt>
                <c:pt idx="8">
                  <c:v>#N/A</c:v>
                </c:pt>
                <c:pt idx="9">
                  <c:v>5.18</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8.66</c:v>
                </c:pt>
                <c:pt idx="2">
                  <c:v>#N/A</c:v>
                </c:pt>
                <c:pt idx="3">
                  <c:v>6.78</c:v>
                </c:pt>
                <c:pt idx="4">
                  <c:v>#N/A</c:v>
                </c:pt>
                <c:pt idx="5">
                  <c:v>9.19</c:v>
                </c:pt>
                <c:pt idx="6">
                  <c:v>#N/A</c:v>
                </c:pt>
                <c:pt idx="7">
                  <c:v>8.49</c:v>
                </c:pt>
                <c:pt idx="8">
                  <c:v>#N/A</c:v>
                </c:pt>
                <c:pt idx="9">
                  <c:v>7.03</c:v>
                </c:pt>
              </c:numCache>
            </c:numRef>
          </c:val>
        </c:ser>
        <c:dLbls>
          <c:showLegendKey val="0"/>
          <c:showVal val="0"/>
          <c:showCatName val="0"/>
          <c:showSerName val="0"/>
          <c:showPercent val="0"/>
          <c:showBubbleSize val="0"/>
        </c:dLbls>
        <c:gapWidth val="150"/>
        <c:overlap val="100"/>
        <c:axId val="130386176"/>
        <c:axId val="130400256"/>
      </c:barChart>
      <c:catAx>
        <c:axId val="1303861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0400256"/>
        <c:crosses val="autoZero"/>
        <c:auto val="1"/>
        <c:lblAlgn val="ctr"/>
        <c:lblOffset val="100"/>
        <c:tickLblSkip val="1"/>
        <c:tickMarkSkip val="1"/>
        <c:noMultiLvlLbl val="0"/>
      </c:catAx>
      <c:valAx>
        <c:axId val="1304002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038617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1481</c:v>
                </c:pt>
                <c:pt idx="5">
                  <c:v>1566</c:v>
                </c:pt>
                <c:pt idx="8">
                  <c:v>1650</c:v>
                </c:pt>
                <c:pt idx="11">
                  <c:v>1728</c:v>
                </c:pt>
                <c:pt idx="14">
                  <c:v>1796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542</c:v>
                </c:pt>
                <c:pt idx="3">
                  <c:v>541</c:v>
                </c:pt>
                <c:pt idx="6">
                  <c:v>432</c:v>
                </c:pt>
                <c:pt idx="9">
                  <c:v>325</c:v>
                </c:pt>
                <c:pt idx="12">
                  <c:v>299</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858</c:v>
                </c:pt>
                <c:pt idx="3">
                  <c:v>818</c:v>
                </c:pt>
                <c:pt idx="6">
                  <c:v>746</c:v>
                </c:pt>
                <c:pt idx="9">
                  <c:v>623</c:v>
                </c:pt>
                <c:pt idx="12">
                  <c:v>542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7</c:v>
                </c:pt>
                <c:pt idx="3">
                  <c:v>30</c:v>
                </c:pt>
                <c:pt idx="6">
                  <c:v>30</c:v>
                </c:pt>
                <c:pt idx="9">
                  <c:v>30</c:v>
                </c:pt>
                <c:pt idx="12">
                  <c:v>30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2137</c:v>
                </c:pt>
                <c:pt idx="3">
                  <c:v>2179</c:v>
                </c:pt>
                <c:pt idx="6">
                  <c:v>2327</c:v>
                </c:pt>
                <c:pt idx="9">
                  <c:v>2276</c:v>
                </c:pt>
                <c:pt idx="12">
                  <c:v>2213</c:v>
                </c:pt>
              </c:numCache>
            </c:numRef>
          </c:val>
        </c:ser>
        <c:dLbls>
          <c:showLegendKey val="0"/>
          <c:showVal val="0"/>
          <c:showCatName val="0"/>
          <c:showSerName val="0"/>
          <c:showPercent val="0"/>
          <c:showBubbleSize val="0"/>
        </c:dLbls>
        <c:gapWidth val="100"/>
        <c:overlap val="100"/>
        <c:axId val="130215296"/>
        <c:axId val="1302145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2063</c:v>
                </c:pt>
                <c:pt idx="2">
                  <c:v>#N/A</c:v>
                </c:pt>
                <c:pt idx="3">
                  <c:v>#N/A</c:v>
                </c:pt>
                <c:pt idx="4">
                  <c:v>2002</c:v>
                </c:pt>
                <c:pt idx="5">
                  <c:v>#N/A</c:v>
                </c:pt>
                <c:pt idx="6">
                  <c:v>#N/A</c:v>
                </c:pt>
                <c:pt idx="7">
                  <c:v>1885</c:v>
                </c:pt>
                <c:pt idx="8">
                  <c:v>#N/A</c:v>
                </c:pt>
                <c:pt idx="9">
                  <c:v>#N/A</c:v>
                </c:pt>
                <c:pt idx="10">
                  <c:v>1526</c:v>
                </c:pt>
                <c:pt idx="11">
                  <c:v>#N/A</c:v>
                </c:pt>
                <c:pt idx="12">
                  <c:v>#N/A</c:v>
                </c:pt>
                <c:pt idx="13">
                  <c:v>1288</c:v>
                </c:pt>
                <c:pt idx="14">
                  <c:v>#N/A</c:v>
                </c:pt>
              </c:numCache>
            </c:numRef>
          </c:val>
          <c:smooth val="0"/>
        </c:ser>
        <c:dLbls>
          <c:showLegendKey val="0"/>
          <c:showVal val="0"/>
          <c:showCatName val="0"/>
          <c:showSerName val="0"/>
          <c:showPercent val="0"/>
          <c:showBubbleSize val="0"/>
        </c:dLbls>
        <c:marker val="1"/>
        <c:smooth val="0"/>
        <c:axId val="130215296"/>
        <c:axId val="130214528"/>
      </c:lineChart>
      <c:catAx>
        <c:axId val="1302152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30214528"/>
        <c:crosses val="autoZero"/>
        <c:auto val="1"/>
        <c:lblAlgn val="ctr"/>
        <c:lblOffset val="100"/>
        <c:tickLblSkip val="1"/>
        <c:tickMarkSkip val="1"/>
        <c:noMultiLvlLbl val="0"/>
      </c:catAx>
      <c:valAx>
        <c:axId val="130214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021529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17754</c:v>
                </c:pt>
                <c:pt idx="5">
                  <c:v>18260</c:v>
                </c:pt>
                <c:pt idx="8">
                  <c:v>19083</c:v>
                </c:pt>
                <c:pt idx="11">
                  <c:v>19575</c:v>
                </c:pt>
                <c:pt idx="14">
                  <c:v>19803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258</c:v>
                </c:pt>
                <c:pt idx="5">
                  <c:v>246</c:v>
                </c:pt>
                <c:pt idx="8">
                  <c:v>179</c:v>
                </c:pt>
                <c:pt idx="11">
                  <c:v>128</c:v>
                </c:pt>
                <c:pt idx="14">
                  <c:v>432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3409</c:v>
                </c:pt>
                <c:pt idx="5">
                  <c:v>3704</c:v>
                </c:pt>
                <c:pt idx="8">
                  <c:v>3101</c:v>
                </c:pt>
                <c:pt idx="11">
                  <c:v>3567</c:v>
                </c:pt>
                <c:pt idx="14">
                  <c:v>3891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3733</c:v>
                </c:pt>
                <c:pt idx="3">
                  <c:v>3578</c:v>
                </c:pt>
                <c:pt idx="6">
                  <c:v>3782</c:v>
                </c:pt>
                <c:pt idx="9">
                  <c:v>3719</c:v>
                </c:pt>
                <c:pt idx="12">
                  <c:v>3610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6841</c:v>
                </c:pt>
                <c:pt idx="3">
                  <c:v>6355</c:v>
                </c:pt>
                <c:pt idx="6">
                  <c:v>5692</c:v>
                </c:pt>
                <c:pt idx="9">
                  <c:v>5222</c:v>
                </c:pt>
                <c:pt idx="12">
                  <c:v>4871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75</c:v>
                </c:pt>
                <c:pt idx="3">
                  <c:v>160</c:v>
                </c:pt>
                <c:pt idx="6">
                  <c:v>135</c:v>
                </c:pt>
                <c:pt idx="9">
                  <c:v>111</c:v>
                </c:pt>
                <c:pt idx="12">
                  <c:v>86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2545</c:v>
                </c:pt>
                <c:pt idx="3">
                  <c:v>2042</c:v>
                </c:pt>
                <c:pt idx="6">
                  <c:v>1638</c:v>
                </c:pt>
                <c:pt idx="9">
                  <c:v>1334</c:v>
                </c:pt>
                <c:pt idx="12">
                  <c:v>1062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19831</c:v>
                </c:pt>
                <c:pt idx="3">
                  <c:v>19538</c:v>
                </c:pt>
                <c:pt idx="6">
                  <c:v>19709</c:v>
                </c:pt>
                <c:pt idx="9">
                  <c:v>19309</c:v>
                </c:pt>
                <c:pt idx="12">
                  <c:v>18968</c:v>
                </c:pt>
              </c:numCache>
            </c:numRef>
          </c:val>
        </c:ser>
        <c:dLbls>
          <c:showLegendKey val="0"/>
          <c:showVal val="0"/>
          <c:showCatName val="0"/>
          <c:showSerName val="0"/>
          <c:showPercent val="0"/>
          <c:showBubbleSize val="0"/>
        </c:dLbls>
        <c:gapWidth val="100"/>
        <c:overlap val="100"/>
        <c:axId val="130044672"/>
        <c:axId val="13004659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11605</c:v>
                </c:pt>
                <c:pt idx="2">
                  <c:v>#N/A</c:v>
                </c:pt>
                <c:pt idx="3">
                  <c:v>#N/A</c:v>
                </c:pt>
                <c:pt idx="4">
                  <c:v>9463</c:v>
                </c:pt>
                <c:pt idx="5">
                  <c:v>#N/A</c:v>
                </c:pt>
                <c:pt idx="6">
                  <c:v>#N/A</c:v>
                </c:pt>
                <c:pt idx="7">
                  <c:v>8592</c:v>
                </c:pt>
                <c:pt idx="8">
                  <c:v>#N/A</c:v>
                </c:pt>
                <c:pt idx="9">
                  <c:v>#N/A</c:v>
                </c:pt>
                <c:pt idx="10">
                  <c:v>6425</c:v>
                </c:pt>
                <c:pt idx="11">
                  <c:v>#N/A</c:v>
                </c:pt>
                <c:pt idx="12">
                  <c:v>#N/A</c:v>
                </c:pt>
                <c:pt idx="13">
                  <c:v>4471</c:v>
                </c:pt>
                <c:pt idx="14">
                  <c:v>#N/A</c:v>
                </c:pt>
              </c:numCache>
            </c:numRef>
          </c:val>
          <c:smooth val="0"/>
        </c:ser>
        <c:dLbls>
          <c:showLegendKey val="0"/>
          <c:showVal val="0"/>
          <c:showCatName val="0"/>
          <c:showSerName val="0"/>
          <c:showPercent val="0"/>
          <c:showBubbleSize val="0"/>
        </c:dLbls>
        <c:marker val="1"/>
        <c:smooth val="0"/>
        <c:axId val="130044672"/>
        <c:axId val="130046592"/>
      </c:lineChart>
      <c:catAx>
        <c:axId val="1300446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30046592"/>
        <c:crosses val="autoZero"/>
        <c:auto val="1"/>
        <c:lblAlgn val="ctr"/>
        <c:lblOffset val="100"/>
        <c:tickLblSkip val="1"/>
        <c:tickMarkSkip val="1"/>
        <c:noMultiLvlLbl val="0"/>
      </c:catAx>
      <c:valAx>
        <c:axId val="1300465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300446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静岡県牧之原市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47,754
46,592
111.69
19,716,156
18,747,468
861,148
12,248,133
18,968,416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14.8
42.6</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20</a:t>
          </a:r>
          <a:r>
            <a:rPr kumimoji="1" lang="ja-JP" altLang="en-US" sz="1300">
              <a:latin typeface="ＭＳ Ｐゴシック"/>
            </a:rPr>
            <a:t>年９月のリーマンショックによる景気低迷により、平成</a:t>
          </a:r>
          <a:r>
            <a:rPr kumimoji="1" lang="en-US" altLang="ja-JP" sz="1300">
              <a:latin typeface="ＭＳ Ｐゴシック"/>
            </a:rPr>
            <a:t>22</a:t>
          </a:r>
          <a:r>
            <a:rPr kumimoji="1" lang="ja-JP" altLang="en-US" sz="1300">
              <a:latin typeface="ＭＳ Ｐゴシック"/>
            </a:rPr>
            <a:t>年度から３年連続で前年度を下回ってきたが、平成</a:t>
          </a:r>
          <a:r>
            <a:rPr kumimoji="1" lang="en-US" altLang="ja-JP" sz="1300">
              <a:latin typeface="ＭＳ Ｐゴシック"/>
            </a:rPr>
            <a:t>24</a:t>
          </a:r>
          <a:r>
            <a:rPr kumimoji="1" lang="ja-JP" altLang="en-US" sz="1300">
              <a:latin typeface="ＭＳ Ｐゴシック"/>
            </a:rPr>
            <a:t>年度の</a:t>
          </a:r>
          <a:r>
            <a:rPr kumimoji="1" lang="en-US" altLang="ja-JP" sz="1300">
              <a:latin typeface="ＭＳ Ｐゴシック"/>
            </a:rPr>
            <a:t>0.80</a:t>
          </a:r>
          <a:r>
            <a:rPr kumimoji="1" lang="ja-JP" altLang="en-US" sz="1300">
              <a:latin typeface="ＭＳ Ｐゴシック"/>
            </a:rPr>
            <a:t>を底にほぼ横ばいの状況が続いている。輸送関連企業が多数を占めることにより、類似団体の平均より高く、県下の平均値となっている。</a:t>
          </a:r>
        </a:p>
        <a:p>
          <a:r>
            <a:rPr kumimoji="1" lang="ja-JP" altLang="en-US" sz="1300">
              <a:latin typeface="ＭＳ Ｐゴシック"/>
            </a:rPr>
            <a:t>　平成</a:t>
          </a:r>
          <a:r>
            <a:rPr kumimoji="1" lang="en-US" altLang="ja-JP" sz="1300">
              <a:latin typeface="ＭＳ Ｐゴシック"/>
            </a:rPr>
            <a:t>23</a:t>
          </a:r>
          <a:r>
            <a:rPr kumimoji="1" lang="ja-JP" altLang="en-US" sz="1300">
              <a:latin typeface="ＭＳ Ｐゴシック"/>
            </a:rPr>
            <a:t>年３月</a:t>
          </a:r>
          <a:r>
            <a:rPr kumimoji="1" lang="en-US" altLang="ja-JP" sz="1300">
              <a:latin typeface="ＭＳ Ｐゴシック"/>
            </a:rPr>
            <a:t>11</a:t>
          </a:r>
          <a:r>
            <a:rPr kumimoji="1" lang="ja-JP" altLang="en-US" sz="1300">
              <a:latin typeface="ＭＳ Ｐゴシック"/>
            </a:rPr>
            <a:t>日の東日本大震災以降、人口流出や企業の撤退が見られるため、津波浸水区域外への企業誘致などを進め、財政基盤の強化を図っている。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45</xdr:row>
      <xdr:rowOff>13758</xdr:rowOff>
    </xdr:to>
    <xdr:cxnSp macro="">
      <xdr:nvCxnSpPr>
        <xdr:cNvPr id="62" name="直線コネクタ 61"/>
        <xdr:cNvCxnSpPr/>
      </xdr:nvCxnSpPr>
      <xdr:spPr>
        <a:xfrm flipV="1">
          <a:off x="4953000" y="6080125"/>
          <a:ext cx="0" cy="16488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157285</xdr:rowOff>
    </xdr:from>
    <xdr:ext cx="762000" cy="259045"/>
    <xdr:sp macro="" textlink="">
      <xdr:nvSpPr>
        <xdr:cNvPr id="63" name="財政力最小値テキスト"/>
        <xdr:cNvSpPr txBox="1"/>
      </xdr:nvSpPr>
      <xdr:spPr>
        <a:xfrm>
          <a:off x="5041900" y="7701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0.23</a:t>
          </a:r>
          <a:endParaRPr kumimoji="1" lang="ja-JP" altLang="en-US" sz="1000" b="1">
            <a:latin typeface="ＭＳ Ｐゴシック"/>
          </a:endParaRPr>
        </a:p>
      </xdr:txBody>
    </xdr:sp>
    <xdr:clientData/>
  </xdr:oneCellAnchor>
  <xdr:twoCellAnchor>
    <xdr:from>
      <xdr:col>7</xdr:col>
      <xdr:colOff>63500</xdr:colOff>
      <xdr:row>45</xdr:row>
      <xdr:rowOff>13758</xdr:rowOff>
    </xdr:from>
    <xdr:to>
      <xdr:col>7</xdr:col>
      <xdr:colOff>241300</xdr:colOff>
      <xdr:row>45</xdr:row>
      <xdr:rowOff>13758</xdr:rowOff>
    </xdr:to>
    <xdr:cxnSp macro="">
      <xdr:nvCxnSpPr>
        <xdr:cNvPr id="64" name="直線コネクタ 63"/>
        <xdr:cNvCxnSpPr/>
      </xdr:nvCxnSpPr>
      <xdr:spPr>
        <a:xfrm>
          <a:off x="4864100" y="7729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5"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6" name="直線コネクタ 65"/>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47625</xdr:rowOff>
    </xdr:from>
    <xdr:to>
      <xdr:col>7</xdr:col>
      <xdr:colOff>152400</xdr:colOff>
      <xdr:row>38</xdr:row>
      <xdr:rowOff>47625</xdr:rowOff>
    </xdr:to>
    <xdr:cxnSp macro="">
      <xdr:nvCxnSpPr>
        <xdr:cNvPr id="67" name="直線コネクタ 66"/>
        <xdr:cNvCxnSpPr/>
      </xdr:nvCxnSpPr>
      <xdr:spPr>
        <a:xfrm>
          <a:off x="4114800" y="656272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7002</xdr:rowOff>
    </xdr:from>
    <xdr:ext cx="762000" cy="259045"/>
    <xdr:sp macro="" textlink="">
      <xdr:nvSpPr>
        <xdr:cNvPr id="68" name="財政力平均値テキスト"/>
        <xdr:cNvSpPr txBox="1"/>
      </xdr:nvSpPr>
      <xdr:spPr>
        <a:xfrm>
          <a:off x="5041900" y="72079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34925</xdr:rowOff>
    </xdr:from>
    <xdr:to>
      <xdr:col>7</xdr:col>
      <xdr:colOff>203200</xdr:colOff>
      <xdr:row>42</xdr:row>
      <xdr:rowOff>136525</xdr:rowOff>
    </xdr:to>
    <xdr:sp macro="" textlink="">
      <xdr:nvSpPr>
        <xdr:cNvPr id="69" name="フローチャート : 判断 68"/>
        <xdr:cNvSpPr/>
      </xdr:nvSpPr>
      <xdr:spPr>
        <a:xfrm>
          <a:off x="49022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47625</xdr:rowOff>
    </xdr:from>
    <xdr:to>
      <xdr:col>6</xdr:col>
      <xdr:colOff>0</xdr:colOff>
      <xdr:row>38</xdr:row>
      <xdr:rowOff>67733</xdr:rowOff>
    </xdr:to>
    <xdr:cxnSp macro="">
      <xdr:nvCxnSpPr>
        <xdr:cNvPr id="70" name="直線コネクタ 69"/>
        <xdr:cNvCxnSpPr/>
      </xdr:nvCxnSpPr>
      <xdr:spPr>
        <a:xfrm flipV="1">
          <a:off x="3225800" y="6562725"/>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34925</xdr:rowOff>
    </xdr:from>
    <xdr:to>
      <xdr:col>6</xdr:col>
      <xdr:colOff>50800</xdr:colOff>
      <xdr:row>42</xdr:row>
      <xdr:rowOff>136525</xdr:rowOff>
    </xdr:to>
    <xdr:sp macro="" textlink="">
      <xdr:nvSpPr>
        <xdr:cNvPr id="71" name="フローチャート : 判断 70"/>
        <xdr:cNvSpPr/>
      </xdr:nvSpPr>
      <xdr:spPr>
        <a:xfrm>
          <a:off x="4064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121302</xdr:rowOff>
    </xdr:from>
    <xdr:ext cx="736600" cy="259045"/>
    <xdr:sp macro="" textlink="">
      <xdr:nvSpPr>
        <xdr:cNvPr id="72" name="テキスト ボックス 71"/>
        <xdr:cNvSpPr txBox="1"/>
      </xdr:nvSpPr>
      <xdr:spPr>
        <a:xfrm>
          <a:off x="3733800" y="73222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7408</xdr:rowOff>
    </xdr:from>
    <xdr:to>
      <xdr:col>4</xdr:col>
      <xdr:colOff>482600</xdr:colOff>
      <xdr:row>38</xdr:row>
      <xdr:rowOff>67733</xdr:rowOff>
    </xdr:to>
    <xdr:cxnSp macro="">
      <xdr:nvCxnSpPr>
        <xdr:cNvPr id="73" name="直線コネクタ 72"/>
        <xdr:cNvCxnSpPr/>
      </xdr:nvCxnSpPr>
      <xdr:spPr>
        <a:xfrm>
          <a:off x="2336800" y="6522508"/>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34925</xdr:rowOff>
    </xdr:from>
    <xdr:to>
      <xdr:col>4</xdr:col>
      <xdr:colOff>533400</xdr:colOff>
      <xdr:row>42</xdr:row>
      <xdr:rowOff>136525</xdr:rowOff>
    </xdr:to>
    <xdr:sp macro="" textlink="">
      <xdr:nvSpPr>
        <xdr:cNvPr id="74" name="フローチャート : 判断 73"/>
        <xdr:cNvSpPr/>
      </xdr:nvSpPr>
      <xdr:spPr>
        <a:xfrm>
          <a:off x="3175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121302</xdr:rowOff>
    </xdr:from>
    <xdr:ext cx="762000" cy="259045"/>
    <xdr:sp macro="" textlink="">
      <xdr:nvSpPr>
        <xdr:cNvPr id="75" name="テキスト ボックス 74"/>
        <xdr:cNvSpPr txBox="1"/>
      </xdr:nvSpPr>
      <xdr:spPr>
        <a:xfrm>
          <a:off x="2844800" y="73222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2</xdr:col>
      <xdr:colOff>76200</xdr:colOff>
      <xdr:row>37</xdr:row>
      <xdr:rowOff>98425</xdr:rowOff>
    </xdr:from>
    <xdr:to>
      <xdr:col>3</xdr:col>
      <xdr:colOff>279400</xdr:colOff>
      <xdr:row>38</xdr:row>
      <xdr:rowOff>7408</xdr:rowOff>
    </xdr:to>
    <xdr:cxnSp macro="">
      <xdr:nvCxnSpPr>
        <xdr:cNvPr id="76" name="直線コネクタ 75"/>
        <xdr:cNvCxnSpPr/>
      </xdr:nvCxnSpPr>
      <xdr:spPr>
        <a:xfrm>
          <a:off x="1447800" y="6442075"/>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14817</xdr:rowOff>
    </xdr:from>
    <xdr:to>
      <xdr:col>3</xdr:col>
      <xdr:colOff>330200</xdr:colOff>
      <xdr:row>42</xdr:row>
      <xdr:rowOff>116417</xdr:rowOff>
    </xdr:to>
    <xdr:sp macro="" textlink="">
      <xdr:nvSpPr>
        <xdr:cNvPr id="77" name="フローチャート : 判断 76"/>
        <xdr:cNvSpPr/>
      </xdr:nvSpPr>
      <xdr:spPr>
        <a:xfrm>
          <a:off x="2286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101194</xdr:rowOff>
    </xdr:from>
    <xdr:ext cx="762000" cy="259045"/>
    <xdr:sp macro="" textlink="">
      <xdr:nvSpPr>
        <xdr:cNvPr id="78" name="テキスト ボックス 77"/>
        <xdr:cNvSpPr txBox="1"/>
      </xdr:nvSpPr>
      <xdr:spPr>
        <a:xfrm>
          <a:off x="1955800" y="7302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25400</xdr:colOff>
      <xdr:row>40</xdr:row>
      <xdr:rowOff>136525</xdr:rowOff>
    </xdr:from>
    <xdr:to>
      <xdr:col>2</xdr:col>
      <xdr:colOff>127000</xdr:colOff>
      <xdr:row>41</xdr:row>
      <xdr:rowOff>66675</xdr:rowOff>
    </xdr:to>
    <xdr:sp macro="" textlink="">
      <xdr:nvSpPr>
        <xdr:cNvPr id="79" name="フローチャート : 判断 78"/>
        <xdr:cNvSpPr/>
      </xdr:nvSpPr>
      <xdr:spPr>
        <a:xfrm>
          <a:off x="1397000" y="699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51452</xdr:rowOff>
    </xdr:from>
    <xdr:ext cx="762000" cy="259045"/>
    <xdr:sp macro="" textlink="">
      <xdr:nvSpPr>
        <xdr:cNvPr id="80" name="テキスト ボックス 79"/>
        <xdr:cNvSpPr txBox="1"/>
      </xdr:nvSpPr>
      <xdr:spPr>
        <a:xfrm>
          <a:off x="1066800" y="7080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37</xdr:row>
      <xdr:rowOff>168275</xdr:rowOff>
    </xdr:from>
    <xdr:to>
      <xdr:col>7</xdr:col>
      <xdr:colOff>203200</xdr:colOff>
      <xdr:row>38</xdr:row>
      <xdr:rowOff>98425</xdr:rowOff>
    </xdr:to>
    <xdr:sp macro="" textlink="">
      <xdr:nvSpPr>
        <xdr:cNvPr id="86" name="円/楕円 85"/>
        <xdr:cNvSpPr/>
      </xdr:nvSpPr>
      <xdr:spPr>
        <a:xfrm>
          <a:off x="49022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13352</xdr:rowOff>
    </xdr:from>
    <xdr:ext cx="762000" cy="259045"/>
    <xdr:sp macro="" textlink="">
      <xdr:nvSpPr>
        <xdr:cNvPr id="87" name="財政力該当値テキスト"/>
        <xdr:cNvSpPr txBox="1"/>
      </xdr:nvSpPr>
      <xdr:spPr>
        <a:xfrm>
          <a:off x="5041900" y="6357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5</xdr:col>
      <xdr:colOff>635000</xdr:colOff>
      <xdr:row>37</xdr:row>
      <xdr:rowOff>168275</xdr:rowOff>
    </xdr:from>
    <xdr:to>
      <xdr:col>6</xdr:col>
      <xdr:colOff>50800</xdr:colOff>
      <xdr:row>38</xdr:row>
      <xdr:rowOff>98425</xdr:rowOff>
    </xdr:to>
    <xdr:sp macro="" textlink="">
      <xdr:nvSpPr>
        <xdr:cNvPr id="88" name="円/楕円 87"/>
        <xdr:cNvSpPr/>
      </xdr:nvSpPr>
      <xdr:spPr>
        <a:xfrm>
          <a:off x="40640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36</xdr:row>
      <xdr:rowOff>108602</xdr:rowOff>
    </xdr:from>
    <xdr:ext cx="736600" cy="259045"/>
    <xdr:sp macro="" textlink="">
      <xdr:nvSpPr>
        <xdr:cNvPr id="89" name="テキスト ボックス 88"/>
        <xdr:cNvSpPr txBox="1"/>
      </xdr:nvSpPr>
      <xdr:spPr>
        <a:xfrm>
          <a:off x="3733800" y="62808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0.81</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16933</xdr:rowOff>
    </xdr:from>
    <xdr:to>
      <xdr:col>4</xdr:col>
      <xdr:colOff>533400</xdr:colOff>
      <xdr:row>38</xdr:row>
      <xdr:rowOff>118533</xdr:rowOff>
    </xdr:to>
    <xdr:sp macro="" textlink="">
      <xdr:nvSpPr>
        <xdr:cNvPr id="90" name="円/楕円 89"/>
        <xdr:cNvSpPr/>
      </xdr:nvSpPr>
      <xdr:spPr>
        <a:xfrm>
          <a:off x="3175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128710</xdr:rowOff>
    </xdr:from>
    <xdr:ext cx="762000" cy="259045"/>
    <xdr:sp macro="" textlink="">
      <xdr:nvSpPr>
        <xdr:cNvPr id="91" name="テキスト ボックス 90"/>
        <xdr:cNvSpPr txBox="1"/>
      </xdr:nvSpPr>
      <xdr:spPr>
        <a:xfrm>
          <a:off x="2844800" y="6300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0.80</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128058</xdr:rowOff>
    </xdr:from>
    <xdr:to>
      <xdr:col>3</xdr:col>
      <xdr:colOff>330200</xdr:colOff>
      <xdr:row>38</xdr:row>
      <xdr:rowOff>58209</xdr:rowOff>
    </xdr:to>
    <xdr:sp macro="" textlink="">
      <xdr:nvSpPr>
        <xdr:cNvPr id="92" name="円/楕円 91"/>
        <xdr:cNvSpPr/>
      </xdr:nvSpPr>
      <xdr:spPr>
        <a:xfrm>
          <a:off x="2286000" y="647170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68385</xdr:rowOff>
    </xdr:from>
    <xdr:ext cx="762000" cy="259045"/>
    <xdr:sp macro="" textlink="">
      <xdr:nvSpPr>
        <xdr:cNvPr id="93" name="テキスト ボックス 92"/>
        <xdr:cNvSpPr txBox="1"/>
      </xdr:nvSpPr>
      <xdr:spPr>
        <a:xfrm>
          <a:off x="1955800" y="6240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0.83</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47625</xdr:rowOff>
    </xdr:from>
    <xdr:to>
      <xdr:col>2</xdr:col>
      <xdr:colOff>127000</xdr:colOff>
      <xdr:row>37</xdr:row>
      <xdr:rowOff>149225</xdr:rowOff>
    </xdr:to>
    <xdr:sp macro="" textlink="">
      <xdr:nvSpPr>
        <xdr:cNvPr id="94" name="円/楕円 93"/>
        <xdr:cNvSpPr/>
      </xdr:nvSpPr>
      <xdr:spPr>
        <a:xfrm>
          <a:off x="1397000" y="639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35</xdr:row>
      <xdr:rowOff>159402</xdr:rowOff>
    </xdr:from>
    <xdr:ext cx="762000" cy="259045"/>
    <xdr:sp macro="" textlink="">
      <xdr:nvSpPr>
        <xdr:cNvPr id="95" name="テキスト ボックス 94"/>
        <xdr:cNvSpPr txBox="1"/>
      </xdr:nvSpPr>
      <xdr:spPr>
        <a:xfrm>
          <a:off x="1066800" y="6160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[84.1%]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a:t>
          </a:r>
          <a:r>
            <a:rPr kumimoji="1" lang="ja-JP" altLang="en-US" sz="1300">
              <a:latin typeface="ＭＳ Ｐゴシック"/>
            </a:rPr>
            <a:t>平成</a:t>
          </a:r>
          <a:r>
            <a:rPr kumimoji="1" lang="en-US" altLang="ja-JP" sz="1300">
              <a:latin typeface="ＭＳ Ｐゴシック"/>
            </a:rPr>
            <a:t>26</a:t>
          </a:r>
          <a:r>
            <a:rPr kumimoji="1" lang="ja-JP" altLang="en-US" sz="1300">
              <a:latin typeface="ＭＳ Ｐゴシック"/>
            </a:rPr>
            <a:t>年度決算では</a:t>
          </a:r>
          <a:r>
            <a:rPr kumimoji="1" lang="en-US" altLang="ja-JP" sz="1300">
              <a:latin typeface="ＭＳ Ｐゴシック"/>
            </a:rPr>
            <a:t>84.1</a:t>
          </a:r>
          <a:r>
            <a:rPr kumimoji="1" lang="ja-JP" altLang="en-US" sz="1300">
              <a:latin typeface="ＭＳ Ｐゴシック"/>
            </a:rPr>
            <a:t>％と対前年度比</a:t>
          </a:r>
          <a:r>
            <a:rPr kumimoji="1" lang="en-US" altLang="ja-JP" sz="1300">
              <a:latin typeface="ＭＳ Ｐゴシック"/>
            </a:rPr>
            <a:t>0.4</a:t>
          </a:r>
          <a:r>
            <a:rPr kumimoji="1" lang="ja-JP" altLang="en-US" sz="1300">
              <a:latin typeface="ＭＳ Ｐゴシック"/>
            </a:rPr>
            <a:t>ポイントの上昇となった。平成</a:t>
          </a:r>
          <a:r>
            <a:rPr kumimoji="1" lang="en-US" altLang="ja-JP" sz="1300">
              <a:latin typeface="ＭＳ Ｐゴシック"/>
            </a:rPr>
            <a:t>22</a:t>
          </a:r>
          <a:r>
            <a:rPr kumimoji="1" lang="ja-JP" altLang="en-US" sz="1300">
              <a:latin typeface="ＭＳ Ｐゴシック"/>
            </a:rPr>
            <a:t>年度以降、市税や交付金など歳入の増減に伴うバラツキはあるものの、概ね</a:t>
          </a:r>
          <a:r>
            <a:rPr kumimoji="1" lang="en-US" altLang="ja-JP" sz="1300">
              <a:latin typeface="ＭＳ Ｐゴシック"/>
            </a:rPr>
            <a:t>84</a:t>
          </a:r>
          <a:r>
            <a:rPr kumimoji="1" lang="ja-JP" altLang="en-US" sz="1300">
              <a:latin typeface="ＭＳ Ｐゴシック"/>
            </a:rPr>
            <a:t>％程度を推移している。類似団体の平均より低く、県下の平均も下回っている。</a:t>
          </a:r>
        </a:p>
        <a:p>
          <a:r>
            <a:rPr kumimoji="1" lang="ja-JP" altLang="en-US" sz="1300">
              <a:latin typeface="ＭＳ Ｐゴシック"/>
            </a:rPr>
            <a:t>　厳しい財政状況により経常的経費を抑制してきた結果の減少であるが、一部事務組合で管理、運営しているごみ処理施設等の起債償還の完了による負担金の減少も要因の一つとなっている。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2" name="直線コネクタ 111"/>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3" name="テキスト ボックス 112"/>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4" name="直線コネクタ 113"/>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5" name="テキスト ボックス 114"/>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16" name="直線コネクタ 115"/>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17" name="テキスト ボックス 116"/>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88265</xdr:rowOff>
    </xdr:from>
    <xdr:to>
      <xdr:col>7</xdr:col>
      <xdr:colOff>152400</xdr:colOff>
      <xdr:row>66</xdr:row>
      <xdr:rowOff>118745</xdr:rowOff>
    </xdr:to>
    <xdr:cxnSp macro="">
      <xdr:nvCxnSpPr>
        <xdr:cNvPr id="121" name="直線コネクタ 120"/>
        <xdr:cNvCxnSpPr/>
      </xdr:nvCxnSpPr>
      <xdr:spPr>
        <a:xfrm flipV="1">
          <a:off x="4953000" y="10203815"/>
          <a:ext cx="0" cy="12306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90822</xdr:rowOff>
    </xdr:from>
    <xdr:ext cx="762000" cy="259045"/>
    <xdr:sp macro="" textlink="">
      <xdr:nvSpPr>
        <xdr:cNvPr id="122" name="財政構造の弾力性最小値テキスト"/>
        <xdr:cNvSpPr txBox="1"/>
      </xdr:nvSpPr>
      <xdr:spPr>
        <a:xfrm>
          <a:off x="5041900" y="1140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100.6</a:t>
          </a:r>
          <a:endParaRPr kumimoji="1" lang="ja-JP" altLang="en-US" sz="1000" b="1">
            <a:latin typeface="ＭＳ Ｐゴシック"/>
          </a:endParaRPr>
        </a:p>
      </xdr:txBody>
    </xdr:sp>
    <xdr:clientData/>
  </xdr:oneCellAnchor>
  <xdr:twoCellAnchor>
    <xdr:from>
      <xdr:col>7</xdr:col>
      <xdr:colOff>63500</xdr:colOff>
      <xdr:row>66</xdr:row>
      <xdr:rowOff>118745</xdr:rowOff>
    </xdr:from>
    <xdr:to>
      <xdr:col>7</xdr:col>
      <xdr:colOff>241300</xdr:colOff>
      <xdr:row>66</xdr:row>
      <xdr:rowOff>118745</xdr:rowOff>
    </xdr:to>
    <xdr:cxnSp macro="">
      <xdr:nvCxnSpPr>
        <xdr:cNvPr id="123" name="直線コネクタ 122"/>
        <xdr:cNvCxnSpPr/>
      </xdr:nvCxnSpPr>
      <xdr:spPr>
        <a:xfrm>
          <a:off x="4864100" y="1143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3192</xdr:rowOff>
    </xdr:from>
    <xdr:ext cx="762000" cy="259045"/>
    <xdr:sp macro="" textlink="">
      <xdr:nvSpPr>
        <xdr:cNvPr id="124" name="財政構造の弾力性最大値テキスト"/>
        <xdr:cNvSpPr txBox="1"/>
      </xdr:nvSpPr>
      <xdr:spPr>
        <a:xfrm>
          <a:off x="5041900" y="9947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7</xdr:col>
      <xdr:colOff>63500</xdr:colOff>
      <xdr:row>59</xdr:row>
      <xdr:rowOff>88265</xdr:rowOff>
    </xdr:from>
    <xdr:to>
      <xdr:col>7</xdr:col>
      <xdr:colOff>241300</xdr:colOff>
      <xdr:row>59</xdr:row>
      <xdr:rowOff>88265</xdr:rowOff>
    </xdr:to>
    <xdr:cxnSp macro="">
      <xdr:nvCxnSpPr>
        <xdr:cNvPr id="125" name="直線コネクタ 124"/>
        <xdr:cNvCxnSpPr/>
      </xdr:nvCxnSpPr>
      <xdr:spPr>
        <a:xfrm>
          <a:off x="4864100" y="10203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127953</xdr:rowOff>
    </xdr:from>
    <xdr:to>
      <xdr:col>7</xdr:col>
      <xdr:colOff>152400</xdr:colOff>
      <xdr:row>60</xdr:row>
      <xdr:rowOff>152082</xdr:rowOff>
    </xdr:to>
    <xdr:cxnSp macro="">
      <xdr:nvCxnSpPr>
        <xdr:cNvPr id="126" name="直線コネクタ 125"/>
        <xdr:cNvCxnSpPr/>
      </xdr:nvCxnSpPr>
      <xdr:spPr>
        <a:xfrm>
          <a:off x="4114800" y="10414953"/>
          <a:ext cx="838200" cy="24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155274</xdr:rowOff>
    </xdr:from>
    <xdr:ext cx="762000" cy="259045"/>
    <xdr:sp macro="" textlink="">
      <xdr:nvSpPr>
        <xdr:cNvPr id="127" name="財政構造の弾力性平均値テキスト"/>
        <xdr:cNvSpPr txBox="1"/>
      </xdr:nvSpPr>
      <xdr:spPr>
        <a:xfrm>
          <a:off x="5041900" y="1061372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11747</xdr:rowOff>
    </xdr:from>
    <xdr:to>
      <xdr:col>7</xdr:col>
      <xdr:colOff>203200</xdr:colOff>
      <xdr:row>62</xdr:row>
      <xdr:rowOff>113347</xdr:rowOff>
    </xdr:to>
    <xdr:sp macro="" textlink="">
      <xdr:nvSpPr>
        <xdr:cNvPr id="128" name="フローチャート : 判断 127"/>
        <xdr:cNvSpPr/>
      </xdr:nvSpPr>
      <xdr:spPr>
        <a:xfrm>
          <a:off x="4902200" y="106416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60</xdr:row>
      <xdr:rowOff>127953</xdr:rowOff>
    </xdr:from>
    <xdr:to>
      <xdr:col>6</xdr:col>
      <xdr:colOff>0</xdr:colOff>
      <xdr:row>61</xdr:row>
      <xdr:rowOff>53022</xdr:rowOff>
    </xdr:to>
    <xdr:cxnSp macro="">
      <xdr:nvCxnSpPr>
        <xdr:cNvPr id="129" name="直線コネクタ 128"/>
        <xdr:cNvCxnSpPr/>
      </xdr:nvCxnSpPr>
      <xdr:spPr>
        <a:xfrm flipV="1">
          <a:off x="3225800" y="10414953"/>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128905</xdr:rowOff>
    </xdr:from>
    <xdr:to>
      <xdr:col>6</xdr:col>
      <xdr:colOff>50800</xdr:colOff>
      <xdr:row>62</xdr:row>
      <xdr:rowOff>59055</xdr:rowOff>
    </xdr:to>
    <xdr:sp macro="" textlink="">
      <xdr:nvSpPr>
        <xdr:cNvPr id="130" name="フローチャート : 判断 129"/>
        <xdr:cNvSpPr/>
      </xdr:nvSpPr>
      <xdr:spPr>
        <a:xfrm>
          <a:off x="4064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43832</xdr:rowOff>
    </xdr:from>
    <xdr:ext cx="736600" cy="259045"/>
    <xdr:sp macro="" textlink="">
      <xdr:nvSpPr>
        <xdr:cNvPr id="131" name="テキスト ボックス 130"/>
        <xdr:cNvSpPr txBox="1"/>
      </xdr:nvSpPr>
      <xdr:spPr>
        <a:xfrm>
          <a:off x="3733800" y="106737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127953</xdr:rowOff>
    </xdr:from>
    <xdr:to>
      <xdr:col>4</xdr:col>
      <xdr:colOff>482600</xdr:colOff>
      <xdr:row>61</xdr:row>
      <xdr:rowOff>53022</xdr:rowOff>
    </xdr:to>
    <xdr:cxnSp macro="">
      <xdr:nvCxnSpPr>
        <xdr:cNvPr id="132" name="直線コネクタ 131"/>
        <xdr:cNvCxnSpPr/>
      </xdr:nvCxnSpPr>
      <xdr:spPr>
        <a:xfrm>
          <a:off x="2336800" y="10414953"/>
          <a:ext cx="889000" cy="965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165100</xdr:rowOff>
    </xdr:from>
    <xdr:to>
      <xdr:col>4</xdr:col>
      <xdr:colOff>533400</xdr:colOff>
      <xdr:row>62</xdr:row>
      <xdr:rowOff>95250</xdr:rowOff>
    </xdr:to>
    <xdr:sp macro="" textlink="">
      <xdr:nvSpPr>
        <xdr:cNvPr id="133" name="フローチャート : 判断 132"/>
        <xdr:cNvSpPr/>
      </xdr:nvSpPr>
      <xdr:spPr>
        <a:xfrm>
          <a:off x="3175000" y="1062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80027</xdr:rowOff>
    </xdr:from>
    <xdr:ext cx="762000" cy="259045"/>
    <xdr:sp macro="" textlink="">
      <xdr:nvSpPr>
        <xdr:cNvPr id="134" name="テキスト ボックス 133"/>
        <xdr:cNvSpPr txBox="1"/>
      </xdr:nvSpPr>
      <xdr:spPr>
        <a:xfrm>
          <a:off x="2844800" y="1070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88.0</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127953</xdr:rowOff>
    </xdr:from>
    <xdr:to>
      <xdr:col>3</xdr:col>
      <xdr:colOff>279400</xdr:colOff>
      <xdr:row>61</xdr:row>
      <xdr:rowOff>16828</xdr:rowOff>
    </xdr:to>
    <xdr:cxnSp macro="">
      <xdr:nvCxnSpPr>
        <xdr:cNvPr id="135" name="直線コネクタ 134"/>
        <xdr:cNvCxnSpPr/>
      </xdr:nvCxnSpPr>
      <xdr:spPr>
        <a:xfrm flipV="1">
          <a:off x="1447800" y="10414953"/>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128905</xdr:rowOff>
    </xdr:from>
    <xdr:to>
      <xdr:col>3</xdr:col>
      <xdr:colOff>330200</xdr:colOff>
      <xdr:row>62</xdr:row>
      <xdr:rowOff>59055</xdr:rowOff>
    </xdr:to>
    <xdr:sp macro="" textlink="">
      <xdr:nvSpPr>
        <xdr:cNvPr id="136" name="フローチャート : 判断 135"/>
        <xdr:cNvSpPr/>
      </xdr:nvSpPr>
      <xdr:spPr>
        <a:xfrm>
          <a:off x="2286000" y="1058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43832</xdr:rowOff>
    </xdr:from>
    <xdr:ext cx="762000" cy="259045"/>
    <xdr:sp macro="" textlink="">
      <xdr:nvSpPr>
        <xdr:cNvPr id="137" name="テキスト ボックス 136"/>
        <xdr:cNvSpPr txBox="1"/>
      </xdr:nvSpPr>
      <xdr:spPr>
        <a:xfrm>
          <a:off x="1955800" y="10673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113347</xdr:rowOff>
    </xdr:from>
    <xdr:to>
      <xdr:col>2</xdr:col>
      <xdr:colOff>127000</xdr:colOff>
      <xdr:row>61</xdr:row>
      <xdr:rowOff>43497</xdr:rowOff>
    </xdr:to>
    <xdr:sp macro="" textlink="">
      <xdr:nvSpPr>
        <xdr:cNvPr id="138" name="フローチャート : 判断 137"/>
        <xdr:cNvSpPr/>
      </xdr:nvSpPr>
      <xdr:spPr>
        <a:xfrm>
          <a:off x="1397000" y="104003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53674</xdr:rowOff>
    </xdr:from>
    <xdr:ext cx="762000" cy="259045"/>
    <xdr:sp macro="" textlink="">
      <xdr:nvSpPr>
        <xdr:cNvPr id="139" name="テキスト ボックス 138"/>
        <xdr:cNvSpPr txBox="1"/>
      </xdr:nvSpPr>
      <xdr:spPr>
        <a:xfrm>
          <a:off x="1066800" y="101692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101282</xdr:rowOff>
    </xdr:from>
    <xdr:to>
      <xdr:col>7</xdr:col>
      <xdr:colOff>203200</xdr:colOff>
      <xdr:row>61</xdr:row>
      <xdr:rowOff>31432</xdr:rowOff>
    </xdr:to>
    <xdr:sp macro="" textlink="">
      <xdr:nvSpPr>
        <xdr:cNvPr id="145" name="円/楕円 144"/>
        <xdr:cNvSpPr/>
      </xdr:nvSpPr>
      <xdr:spPr>
        <a:xfrm>
          <a:off x="4902200" y="10388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117809</xdr:rowOff>
    </xdr:from>
    <xdr:ext cx="762000" cy="259045"/>
    <xdr:sp macro="" textlink="">
      <xdr:nvSpPr>
        <xdr:cNvPr id="146" name="財政構造の弾力性該当値テキスト"/>
        <xdr:cNvSpPr txBox="1"/>
      </xdr:nvSpPr>
      <xdr:spPr>
        <a:xfrm>
          <a:off x="5041900" y="102333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84.1</a:t>
          </a:r>
          <a:endParaRPr kumimoji="1" lang="ja-JP" altLang="en-US" sz="1000" b="1">
            <a:solidFill>
              <a:srgbClr val="FF0000"/>
            </a:solidFill>
            <a:latin typeface="ＭＳ Ｐゴシック"/>
          </a:endParaRPr>
        </a:p>
      </xdr:txBody>
    </xdr:sp>
    <xdr:clientData/>
  </xdr:oneCellAnchor>
  <xdr:twoCellAnchor>
    <xdr:from>
      <xdr:col>5</xdr:col>
      <xdr:colOff>635000</xdr:colOff>
      <xdr:row>60</xdr:row>
      <xdr:rowOff>77153</xdr:rowOff>
    </xdr:from>
    <xdr:to>
      <xdr:col>6</xdr:col>
      <xdr:colOff>50800</xdr:colOff>
      <xdr:row>61</xdr:row>
      <xdr:rowOff>7303</xdr:rowOff>
    </xdr:to>
    <xdr:sp macro="" textlink="">
      <xdr:nvSpPr>
        <xdr:cNvPr id="147" name="円/楕円 146"/>
        <xdr:cNvSpPr/>
      </xdr:nvSpPr>
      <xdr:spPr>
        <a:xfrm>
          <a:off x="4064000" y="10364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17480</xdr:rowOff>
    </xdr:from>
    <xdr:ext cx="736600" cy="259045"/>
    <xdr:sp macro="" textlink="">
      <xdr:nvSpPr>
        <xdr:cNvPr id="148" name="テキスト ボックス 147"/>
        <xdr:cNvSpPr txBox="1"/>
      </xdr:nvSpPr>
      <xdr:spPr>
        <a:xfrm>
          <a:off x="3733800" y="1013303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2222</xdr:rowOff>
    </xdr:from>
    <xdr:to>
      <xdr:col>4</xdr:col>
      <xdr:colOff>533400</xdr:colOff>
      <xdr:row>61</xdr:row>
      <xdr:rowOff>103822</xdr:rowOff>
    </xdr:to>
    <xdr:sp macro="" textlink="">
      <xdr:nvSpPr>
        <xdr:cNvPr id="149" name="円/楕円 148"/>
        <xdr:cNvSpPr/>
      </xdr:nvSpPr>
      <xdr:spPr>
        <a:xfrm>
          <a:off x="3175000" y="10460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113999</xdr:rowOff>
    </xdr:from>
    <xdr:ext cx="762000" cy="259045"/>
    <xdr:sp macro="" textlink="">
      <xdr:nvSpPr>
        <xdr:cNvPr id="150" name="テキスト ボックス 149"/>
        <xdr:cNvSpPr txBox="1"/>
      </xdr:nvSpPr>
      <xdr:spPr>
        <a:xfrm>
          <a:off x="2844800" y="10229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77153</xdr:rowOff>
    </xdr:from>
    <xdr:to>
      <xdr:col>3</xdr:col>
      <xdr:colOff>330200</xdr:colOff>
      <xdr:row>61</xdr:row>
      <xdr:rowOff>7303</xdr:rowOff>
    </xdr:to>
    <xdr:sp macro="" textlink="">
      <xdr:nvSpPr>
        <xdr:cNvPr id="151" name="円/楕円 150"/>
        <xdr:cNvSpPr/>
      </xdr:nvSpPr>
      <xdr:spPr>
        <a:xfrm>
          <a:off x="2286000" y="10364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17480</xdr:rowOff>
    </xdr:from>
    <xdr:ext cx="762000" cy="259045"/>
    <xdr:sp macro="" textlink="">
      <xdr:nvSpPr>
        <xdr:cNvPr id="152" name="テキスト ボックス 151"/>
        <xdr:cNvSpPr txBox="1"/>
      </xdr:nvSpPr>
      <xdr:spPr>
        <a:xfrm>
          <a:off x="1955800" y="101330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83.7</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137478</xdr:rowOff>
    </xdr:from>
    <xdr:to>
      <xdr:col>2</xdr:col>
      <xdr:colOff>127000</xdr:colOff>
      <xdr:row>61</xdr:row>
      <xdr:rowOff>67628</xdr:rowOff>
    </xdr:to>
    <xdr:sp macro="" textlink="">
      <xdr:nvSpPr>
        <xdr:cNvPr id="153" name="円/楕円 152"/>
        <xdr:cNvSpPr/>
      </xdr:nvSpPr>
      <xdr:spPr>
        <a:xfrm>
          <a:off x="1397000" y="1042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52405</xdr:rowOff>
    </xdr:from>
    <xdr:ext cx="762000" cy="259045"/>
    <xdr:sp macro="" textlink="">
      <xdr:nvSpPr>
        <xdr:cNvPr id="154" name="テキスト ボックス 153"/>
        <xdr:cNvSpPr txBox="1"/>
      </xdr:nvSpPr>
      <xdr:spPr>
        <a:xfrm>
          <a:off x="1066800" y="10510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[104,391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110,715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以前より、類似団体に比べ、非常に低い額を示している。定員適正化計画による人件費の抑制など行財政改革への取り組みによる経費削減の効果が現れていると考えられる。</a:t>
          </a:r>
        </a:p>
        <a:p>
          <a:r>
            <a:rPr kumimoji="1" lang="ja-JP" altLang="en-US" sz="1300">
              <a:latin typeface="ＭＳ Ｐゴシック"/>
            </a:rPr>
            <a:t>　ただし、当市は消防、ごみ処理、し尿処理、火葬、学校などの業務を一部事務組合で行っており、全部で</a:t>
          </a:r>
          <a:r>
            <a:rPr kumimoji="1" lang="en-US" altLang="ja-JP" sz="1300">
              <a:latin typeface="ＭＳ Ｐゴシック"/>
            </a:rPr>
            <a:t>14</a:t>
          </a:r>
          <a:r>
            <a:rPr kumimoji="1" lang="ja-JP" altLang="en-US" sz="1300">
              <a:latin typeface="ＭＳ Ｐゴシック"/>
            </a:rPr>
            <a:t>の組合に加入している。これらの経費は、補助費等に区分されるため、類似団体及び全国平均と比較すると低額の要因となっている。</a:t>
          </a: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1" name="直線コネクタ 170"/>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2" name="テキスト ボックス 171"/>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3" name="直線コネクタ 172"/>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4" name="テキスト ボックス 173"/>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75" name="直線コネクタ 174"/>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76" name="テキスト ボックス 175"/>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77" name="直線コネクタ 176"/>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78" name="テキスト ボックス 177"/>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79" name="直線コネクタ 178"/>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0" name="テキスト ボックス 179"/>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86260</xdr:rowOff>
    </xdr:from>
    <xdr:to>
      <xdr:col>7</xdr:col>
      <xdr:colOff>152400</xdr:colOff>
      <xdr:row>89</xdr:row>
      <xdr:rowOff>75958</xdr:rowOff>
    </xdr:to>
    <xdr:cxnSp macro="">
      <xdr:nvCxnSpPr>
        <xdr:cNvPr id="184" name="直線コネクタ 183"/>
        <xdr:cNvCxnSpPr/>
      </xdr:nvCxnSpPr>
      <xdr:spPr>
        <a:xfrm flipV="1">
          <a:off x="4953000" y="13802260"/>
          <a:ext cx="0" cy="15327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48035</xdr:rowOff>
    </xdr:from>
    <xdr:ext cx="762000" cy="259045"/>
    <xdr:sp macro="" textlink="">
      <xdr:nvSpPr>
        <xdr:cNvPr id="185" name="人件費・物件費等の状況最小値テキスト"/>
        <xdr:cNvSpPr txBox="1"/>
      </xdr:nvSpPr>
      <xdr:spPr>
        <a:xfrm>
          <a:off x="5041900" y="15307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481,519</a:t>
          </a:r>
          <a:endParaRPr kumimoji="1" lang="ja-JP" altLang="en-US" sz="1000" b="1">
            <a:latin typeface="ＭＳ Ｐゴシック"/>
          </a:endParaRPr>
        </a:p>
      </xdr:txBody>
    </xdr:sp>
    <xdr:clientData/>
  </xdr:oneCellAnchor>
  <xdr:twoCellAnchor>
    <xdr:from>
      <xdr:col>7</xdr:col>
      <xdr:colOff>63500</xdr:colOff>
      <xdr:row>89</xdr:row>
      <xdr:rowOff>75958</xdr:rowOff>
    </xdr:from>
    <xdr:to>
      <xdr:col>7</xdr:col>
      <xdr:colOff>241300</xdr:colOff>
      <xdr:row>89</xdr:row>
      <xdr:rowOff>75958</xdr:rowOff>
    </xdr:to>
    <xdr:cxnSp macro="">
      <xdr:nvCxnSpPr>
        <xdr:cNvPr id="186" name="直線コネクタ 185"/>
        <xdr:cNvCxnSpPr/>
      </xdr:nvCxnSpPr>
      <xdr:spPr>
        <a:xfrm>
          <a:off x="4864100" y="15335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1187</xdr:rowOff>
    </xdr:from>
    <xdr:ext cx="762000" cy="259045"/>
    <xdr:sp macro="" textlink="">
      <xdr:nvSpPr>
        <xdr:cNvPr id="187" name="人件費・物件費等の状況最大値テキスト"/>
        <xdr:cNvSpPr txBox="1"/>
      </xdr:nvSpPr>
      <xdr:spPr>
        <a:xfrm>
          <a:off x="5041900" y="13545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100,396</a:t>
          </a:r>
          <a:endParaRPr kumimoji="1" lang="ja-JP" altLang="en-US" sz="1000" b="1">
            <a:latin typeface="ＭＳ Ｐゴシック"/>
          </a:endParaRPr>
        </a:p>
      </xdr:txBody>
    </xdr:sp>
    <xdr:clientData/>
  </xdr:oneCellAnchor>
  <xdr:twoCellAnchor>
    <xdr:from>
      <xdr:col>7</xdr:col>
      <xdr:colOff>63500</xdr:colOff>
      <xdr:row>80</xdr:row>
      <xdr:rowOff>86260</xdr:rowOff>
    </xdr:from>
    <xdr:to>
      <xdr:col>7</xdr:col>
      <xdr:colOff>241300</xdr:colOff>
      <xdr:row>80</xdr:row>
      <xdr:rowOff>86260</xdr:rowOff>
    </xdr:to>
    <xdr:cxnSp macro="">
      <xdr:nvCxnSpPr>
        <xdr:cNvPr id="188" name="直線コネクタ 187"/>
        <xdr:cNvCxnSpPr/>
      </xdr:nvCxnSpPr>
      <xdr:spPr>
        <a:xfrm>
          <a:off x="4864100" y="13802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86798</xdr:rowOff>
    </xdr:from>
    <xdr:to>
      <xdr:col>7</xdr:col>
      <xdr:colOff>152400</xdr:colOff>
      <xdr:row>80</xdr:row>
      <xdr:rowOff>102326</xdr:rowOff>
    </xdr:to>
    <xdr:cxnSp macro="">
      <xdr:nvCxnSpPr>
        <xdr:cNvPr id="189" name="直線コネクタ 188"/>
        <xdr:cNvCxnSpPr/>
      </xdr:nvCxnSpPr>
      <xdr:spPr>
        <a:xfrm>
          <a:off x="4114800" y="13802798"/>
          <a:ext cx="838200" cy="15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42161</xdr:rowOff>
    </xdr:from>
    <xdr:ext cx="762000" cy="259045"/>
    <xdr:sp macro="" textlink="">
      <xdr:nvSpPr>
        <xdr:cNvPr id="190" name="人件費・物件費等の状況平均値テキスト"/>
        <xdr:cNvSpPr txBox="1"/>
      </xdr:nvSpPr>
      <xdr:spPr>
        <a:xfrm>
          <a:off x="5041900" y="1392961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151,637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70084</xdr:rowOff>
    </xdr:from>
    <xdr:to>
      <xdr:col>7</xdr:col>
      <xdr:colOff>203200</xdr:colOff>
      <xdr:row>82</xdr:row>
      <xdr:rowOff>234</xdr:rowOff>
    </xdr:to>
    <xdr:sp macro="" textlink="">
      <xdr:nvSpPr>
        <xdr:cNvPr id="191" name="フローチャート : 判断 190"/>
        <xdr:cNvSpPr/>
      </xdr:nvSpPr>
      <xdr:spPr>
        <a:xfrm>
          <a:off x="4902200" y="13957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52553</xdr:rowOff>
    </xdr:from>
    <xdr:to>
      <xdr:col>6</xdr:col>
      <xdr:colOff>0</xdr:colOff>
      <xdr:row>80</xdr:row>
      <xdr:rowOff>86798</xdr:rowOff>
    </xdr:to>
    <xdr:cxnSp macro="">
      <xdr:nvCxnSpPr>
        <xdr:cNvPr id="192" name="直線コネクタ 191"/>
        <xdr:cNvCxnSpPr/>
      </xdr:nvCxnSpPr>
      <xdr:spPr>
        <a:xfrm>
          <a:off x="3225800" y="13768553"/>
          <a:ext cx="889000" cy="34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56249</xdr:rowOff>
    </xdr:from>
    <xdr:to>
      <xdr:col>6</xdr:col>
      <xdr:colOff>50800</xdr:colOff>
      <xdr:row>81</xdr:row>
      <xdr:rowOff>157849</xdr:rowOff>
    </xdr:to>
    <xdr:sp macro="" textlink="">
      <xdr:nvSpPr>
        <xdr:cNvPr id="193" name="フローチャート : 判断 192"/>
        <xdr:cNvSpPr/>
      </xdr:nvSpPr>
      <xdr:spPr>
        <a:xfrm>
          <a:off x="4064000" y="13943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142626</xdr:rowOff>
    </xdr:from>
    <xdr:ext cx="736600" cy="259045"/>
    <xdr:sp macro="" textlink="">
      <xdr:nvSpPr>
        <xdr:cNvPr id="194" name="テキスト ボックス 193"/>
        <xdr:cNvSpPr txBox="1"/>
      </xdr:nvSpPr>
      <xdr:spPr>
        <a:xfrm>
          <a:off x="3733800" y="14030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148,197</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52553</xdr:rowOff>
    </xdr:from>
    <xdr:to>
      <xdr:col>4</xdr:col>
      <xdr:colOff>482600</xdr:colOff>
      <xdr:row>80</xdr:row>
      <xdr:rowOff>59627</xdr:rowOff>
    </xdr:to>
    <xdr:cxnSp macro="">
      <xdr:nvCxnSpPr>
        <xdr:cNvPr id="195" name="直線コネクタ 194"/>
        <xdr:cNvCxnSpPr/>
      </xdr:nvCxnSpPr>
      <xdr:spPr>
        <a:xfrm flipV="1">
          <a:off x="2336800" y="13768553"/>
          <a:ext cx="889000" cy="7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35389</xdr:rowOff>
    </xdr:from>
    <xdr:to>
      <xdr:col>4</xdr:col>
      <xdr:colOff>533400</xdr:colOff>
      <xdr:row>81</xdr:row>
      <xdr:rowOff>136989</xdr:rowOff>
    </xdr:to>
    <xdr:sp macro="" textlink="">
      <xdr:nvSpPr>
        <xdr:cNvPr id="196" name="フローチャート : 判断 195"/>
        <xdr:cNvSpPr/>
      </xdr:nvSpPr>
      <xdr:spPr>
        <a:xfrm>
          <a:off x="3175000" y="13922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121766</xdr:rowOff>
    </xdr:from>
    <xdr:ext cx="762000" cy="259045"/>
    <xdr:sp macro="" textlink="">
      <xdr:nvSpPr>
        <xdr:cNvPr id="197" name="テキスト ボックス 196"/>
        <xdr:cNvSpPr txBox="1"/>
      </xdr:nvSpPr>
      <xdr:spPr>
        <a:xfrm>
          <a:off x="2844800" y="14009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143,010</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45303</xdr:rowOff>
    </xdr:from>
    <xdr:to>
      <xdr:col>3</xdr:col>
      <xdr:colOff>279400</xdr:colOff>
      <xdr:row>80</xdr:row>
      <xdr:rowOff>59627</xdr:rowOff>
    </xdr:to>
    <xdr:cxnSp macro="">
      <xdr:nvCxnSpPr>
        <xdr:cNvPr id="198" name="直線コネクタ 197"/>
        <xdr:cNvCxnSpPr/>
      </xdr:nvCxnSpPr>
      <xdr:spPr>
        <a:xfrm>
          <a:off x="1447800" y="13761303"/>
          <a:ext cx="889000" cy="143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47530</xdr:rowOff>
    </xdr:from>
    <xdr:to>
      <xdr:col>3</xdr:col>
      <xdr:colOff>330200</xdr:colOff>
      <xdr:row>81</xdr:row>
      <xdr:rowOff>149130</xdr:rowOff>
    </xdr:to>
    <xdr:sp macro="" textlink="">
      <xdr:nvSpPr>
        <xdr:cNvPr id="199" name="フローチャート : 判断 198"/>
        <xdr:cNvSpPr/>
      </xdr:nvSpPr>
      <xdr:spPr>
        <a:xfrm>
          <a:off x="2286000" y="1393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133907</xdr:rowOff>
    </xdr:from>
    <xdr:ext cx="762000" cy="259045"/>
    <xdr:sp macro="" textlink="">
      <xdr:nvSpPr>
        <xdr:cNvPr id="200" name="テキスト ボックス 199"/>
        <xdr:cNvSpPr txBox="1"/>
      </xdr:nvSpPr>
      <xdr:spPr>
        <a:xfrm>
          <a:off x="1955800" y="14021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146,029</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148834</xdr:rowOff>
    </xdr:from>
    <xdr:to>
      <xdr:col>2</xdr:col>
      <xdr:colOff>127000</xdr:colOff>
      <xdr:row>81</xdr:row>
      <xdr:rowOff>78984</xdr:rowOff>
    </xdr:to>
    <xdr:sp macro="" textlink="">
      <xdr:nvSpPr>
        <xdr:cNvPr id="201" name="フローチャート : 判断 200"/>
        <xdr:cNvSpPr/>
      </xdr:nvSpPr>
      <xdr:spPr>
        <a:xfrm>
          <a:off x="1397000" y="13864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63761</xdr:rowOff>
    </xdr:from>
    <xdr:ext cx="762000" cy="259045"/>
    <xdr:sp macro="" textlink="">
      <xdr:nvSpPr>
        <xdr:cNvPr id="202" name="テキスト ボックス 201"/>
        <xdr:cNvSpPr txBox="1"/>
      </xdr:nvSpPr>
      <xdr:spPr>
        <a:xfrm>
          <a:off x="1066800" y="139512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128,587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80</xdr:row>
      <xdr:rowOff>51526</xdr:rowOff>
    </xdr:from>
    <xdr:to>
      <xdr:col>7</xdr:col>
      <xdr:colOff>203200</xdr:colOff>
      <xdr:row>80</xdr:row>
      <xdr:rowOff>153126</xdr:rowOff>
    </xdr:to>
    <xdr:sp macro="" textlink="">
      <xdr:nvSpPr>
        <xdr:cNvPr id="208" name="円/楕円 207"/>
        <xdr:cNvSpPr/>
      </xdr:nvSpPr>
      <xdr:spPr>
        <a:xfrm>
          <a:off x="4902200" y="13767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144253</xdr:rowOff>
    </xdr:from>
    <xdr:ext cx="762000" cy="259045"/>
    <xdr:sp macro="" textlink="">
      <xdr:nvSpPr>
        <xdr:cNvPr id="209" name="人件費・物件費等の状況該当値テキスト"/>
        <xdr:cNvSpPr txBox="1"/>
      </xdr:nvSpPr>
      <xdr:spPr>
        <a:xfrm>
          <a:off x="5041900" y="13688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104,391</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35998</xdr:rowOff>
    </xdr:from>
    <xdr:to>
      <xdr:col>6</xdr:col>
      <xdr:colOff>50800</xdr:colOff>
      <xdr:row>80</xdr:row>
      <xdr:rowOff>137598</xdr:rowOff>
    </xdr:to>
    <xdr:sp macro="" textlink="">
      <xdr:nvSpPr>
        <xdr:cNvPr id="210" name="円/楕円 209"/>
        <xdr:cNvSpPr/>
      </xdr:nvSpPr>
      <xdr:spPr>
        <a:xfrm>
          <a:off x="4064000" y="13751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147775</xdr:rowOff>
    </xdr:from>
    <xdr:ext cx="736600" cy="259045"/>
    <xdr:sp macro="" textlink="">
      <xdr:nvSpPr>
        <xdr:cNvPr id="211" name="テキスト ボックス 210"/>
        <xdr:cNvSpPr txBox="1"/>
      </xdr:nvSpPr>
      <xdr:spPr>
        <a:xfrm>
          <a:off x="3733800" y="135208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100,530</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1753</xdr:rowOff>
    </xdr:from>
    <xdr:to>
      <xdr:col>4</xdr:col>
      <xdr:colOff>533400</xdr:colOff>
      <xdr:row>80</xdr:row>
      <xdr:rowOff>103353</xdr:rowOff>
    </xdr:to>
    <xdr:sp macro="" textlink="">
      <xdr:nvSpPr>
        <xdr:cNvPr id="212" name="円/楕円 211"/>
        <xdr:cNvSpPr/>
      </xdr:nvSpPr>
      <xdr:spPr>
        <a:xfrm>
          <a:off x="3175000" y="13717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78</xdr:row>
      <xdr:rowOff>113530</xdr:rowOff>
    </xdr:from>
    <xdr:ext cx="762000" cy="259045"/>
    <xdr:sp macro="" textlink="">
      <xdr:nvSpPr>
        <xdr:cNvPr id="213" name="テキスト ボックス 212"/>
        <xdr:cNvSpPr txBox="1"/>
      </xdr:nvSpPr>
      <xdr:spPr>
        <a:xfrm>
          <a:off x="2844800" y="13486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92,015</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8827</xdr:rowOff>
    </xdr:from>
    <xdr:to>
      <xdr:col>3</xdr:col>
      <xdr:colOff>330200</xdr:colOff>
      <xdr:row>80</xdr:row>
      <xdr:rowOff>110427</xdr:rowOff>
    </xdr:to>
    <xdr:sp macro="" textlink="">
      <xdr:nvSpPr>
        <xdr:cNvPr id="214" name="円/楕円 213"/>
        <xdr:cNvSpPr/>
      </xdr:nvSpPr>
      <xdr:spPr>
        <a:xfrm>
          <a:off x="2286000" y="13724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78</xdr:row>
      <xdr:rowOff>120604</xdr:rowOff>
    </xdr:from>
    <xdr:ext cx="762000" cy="259045"/>
    <xdr:sp macro="" textlink="">
      <xdr:nvSpPr>
        <xdr:cNvPr id="215" name="テキスト ボックス 214"/>
        <xdr:cNvSpPr txBox="1"/>
      </xdr:nvSpPr>
      <xdr:spPr>
        <a:xfrm>
          <a:off x="1955800" y="13493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93,774</a:t>
          </a:r>
          <a:endParaRPr kumimoji="1" lang="ja-JP" altLang="en-US" sz="1000" b="1">
            <a:solidFill>
              <a:srgbClr val="FF0000"/>
            </a:solidFill>
            <a:latin typeface="ＭＳ Ｐゴシック"/>
          </a:endParaRPr>
        </a:p>
      </xdr:txBody>
    </xdr:sp>
    <xdr:clientData/>
  </xdr:oneCellAnchor>
  <xdr:twoCellAnchor>
    <xdr:from>
      <xdr:col>2</xdr:col>
      <xdr:colOff>25400</xdr:colOff>
      <xdr:row>79</xdr:row>
      <xdr:rowOff>165953</xdr:rowOff>
    </xdr:from>
    <xdr:to>
      <xdr:col>2</xdr:col>
      <xdr:colOff>127000</xdr:colOff>
      <xdr:row>80</xdr:row>
      <xdr:rowOff>96103</xdr:rowOff>
    </xdr:to>
    <xdr:sp macro="" textlink="">
      <xdr:nvSpPr>
        <xdr:cNvPr id="216" name="円/楕円 215"/>
        <xdr:cNvSpPr/>
      </xdr:nvSpPr>
      <xdr:spPr>
        <a:xfrm>
          <a:off x="1397000" y="13710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106280</xdr:rowOff>
    </xdr:from>
    <xdr:ext cx="762000" cy="259045"/>
    <xdr:sp macro="" textlink="">
      <xdr:nvSpPr>
        <xdr:cNvPr id="217" name="テキスト ボックス 216"/>
        <xdr:cNvSpPr txBox="1"/>
      </xdr:nvSpPr>
      <xdr:spPr>
        <a:xfrm>
          <a:off x="1066800" y="134793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90,212</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[96.0]</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以前より、類似団体の平均に比べ、低い数値で推移しており、全国市平均も下回っている。</a:t>
          </a:r>
          <a:endParaRPr kumimoji="1" lang="en-US" altLang="ja-JP" sz="1300">
            <a:latin typeface="ＭＳ Ｐゴシック"/>
          </a:endParaRPr>
        </a:p>
        <a:p>
          <a:r>
            <a:rPr kumimoji="1" lang="ja-JP" altLang="en-US" sz="1300">
              <a:latin typeface="ＭＳ Ｐゴシック"/>
            </a:rPr>
            <a:t>　平成</a:t>
          </a:r>
          <a:r>
            <a:rPr kumimoji="1" lang="en-US" altLang="ja-JP" sz="1300">
              <a:latin typeface="ＭＳ Ｐゴシック"/>
            </a:rPr>
            <a:t>23</a:t>
          </a:r>
          <a:r>
            <a:rPr kumimoji="1" lang="ja-JP" altLang="en-US" sz="1300">
              <a:latin typeface="ＭＳ Ｐゴシック"/>
            </a:rPr>
            <a:t>年度と平成</a:t>
          </a:r>
          <a:r>
            <a:rPr kumimoji="1" lang="en-US" altLang="ja-JP" sz="1300">
              <a:latin typeface="ＭＳ Ｐゴシック"/>
            </a:rPr>
            <a:t>24</a:t>
          </a:r>
          <a:r>
            <a:rPr kumimoji="1" lang="ja-JP" altLang="en-US" sz="1300">
              <a:latin typeface="ＭＳ Ｐゴシック"/>
            </a:rPr>
            <a:t>年度の２年間は、東日本大震災の復興財源による給与カット</a:t>
          </a:r>
          <a:r>
            <a:rPr kumimoji="1" lang="en-US" altLang="ja-JP" sz="1300">
              <a:latin typeface="ＭＳ Ｐゴシック"/>
            </a:rPr>
            <a:t>(</a:t>
          </a:r>
          <a:r>
            <a:rPr kumimoji="1" lang="ja-JP" altLang="en-US" sz="1300">
              <a:latin typeface="ＭＳ Ｐゴシック"/>
            </a:rPr>
            <a:t>国家公務員</a:t>
          </a:r>
          <a:r>
            <a:rPr kumimoji="1" lang="en-US" altLang="ja-JP" sz="1300">
              <a:latin typeface="ＭＳ Ｐゴシック"/>
            </a:rPr>
            <a:t>)</a:t>
          </a:r>
          <a:r>
            <a:rPr kumimoji="1" lang="ja-JP" altLang="en-US" sz="1300">
              <a:latin typeface="ＭＳ Ｐゴシック"/>
            </a:rPr>
            <a:t>の影響から</a:t>
          </a:r>
          <a:r>
            <a:rPr kumimoji="1" lang="en-US" altLang="ja-JP" sz="1300">
              <a:latin typeface="ＭＳ Ｐゴシック"/>
            </a:rPr>
            <a:t>100</a:t>
          </a:r>
          <a:r>
            <a:rPr kumimoji="1" lang="ja-JP" altLang="en-US" sz="1300">
              <a:latin typeface="ＭＳ Ｐゴシック"/>
            </a:rPr>
            <a:t>を上回る状況となったが、平成</a:t>
          </a:r>
          <a:r>
            <a:rPr kumimoji="1" lang="en-US" altLang="ja-JP" sz="1300">
              <a:latin typeface="ＭＳ Ｐゴシック"/>
            </a:rPr>
            <a:t>25</a:t>
          </a:r>
          <a:r>
            <a:rPr kumimoji="1" lang="ja-JP" altLang="en-US" sz="1300">
              <a:latin typeface="ＭＳ Ｐゴシック"/>
            </a:rPr>
            <a:t>年度からは再び</a:t>
          </a:r>
          <a:r>
            <a:rPr kumimoji="1" lang="en-US" altLang="ja-JP" sz="1300">
              <a:latin typeface="ＭＳ Ｐゴシック"/>
            </a:rPr>
            <a:t>100</a:t>
          </a:r>
          <a:r>
            <a:rPr kumimoji="1" lang="ja-JP" altLang="en-US" sz="1300">
              <a:latin typeface="ＭＳ Ｐゴシック"/>
            </a:rPr>
            <a:t>を下回っている。今後は、地域の民間企業の平均給与の状況を踏まえ、より一層の給与の適正化に努める。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3" name="直線コネクタ 232"/>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4" name="テキスト ボックス 233"/>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5" name="直線コネクタ 234"/>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6" name="テキスト ボックス 235"/>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7" name="直線コネクタ 236"/>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38" name="テキスト ボックス 237"/>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39" name="直線コネクタ 238"/>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0" name="テキスト ボックス 239"/>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1" name="直線コネクタ 240"/>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2" name="テキスト ボックス 241"/>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3" name="直線コネクタ 242"/>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4" name="テキスト ボックス 243"/>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28121</xdr:rowOff>
    </xdr:from>
    <xdr:to>
      <xdr:col>24</xdr:col>
      <xdr:colOff>558800</xdr:colOff>
      <xdr:row>88</xdr:row>
      <xdr:rowOff>103414</xdr:rowOff>
    </xdr:to>
    <xdr:cxnSp macro="">
      <xdr:nvCxnSpPr>
        <xdr:cNvPr id="248" name="直線コネクタ 247"/>
        <xdr:cNvCxnSpPr/>
      </xdr:nvCxnSpPr>
      <xdr:spPr>
        <a:xfrm flipV="1">
          <a:off x="17018000" y="13915571"/>
          <a:ext cx="0" cy="12754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88</xdr:row>
      <xdr:rowOff>75491</xdr:rowOff>
    </xdr:from>
    <xdr:ext cx="762000" cy="259045"/>
    <xdr:sp macro="" textlink="">
      <xdr:nvSpPr>
        <xdr:cNvPr id="249" name="給与水準   （国との比較）最小値テキスト"/>
        <xdr:cNvSpPr txBox="1"/>
      </xdr:nvSpPr>
      <xdr:spPr>
        <a:xfrm>
          <a:off x="17106900" y="1516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102.6</a:t>
          </a:r>
          <a:endParaRPr kumimoji="1" lang="ja-JP" altLang="en-US" sz="1000" b="1">
            <a:latin typeface="ＭＳ Ｐゴシック"/>
          </a:endParaRPr>
        </a:p>
      </xdr:txBody>
    </xdr:sp>
    <xdr:clientData/>
  </xdr:oneCellAnchor>
  <xdr:twoCellAnchor>
    <xdr:from>
      <xdr:col>24</xdr:col>
      <xdr:colOff>469900</xdr:colOff>
      <xdr:row>88</xdr:row>
      <xdr:rowOff>103414</xdr:rowOff>
    </xdr:from>
    <xdr:to>
      <xdr:col>24</xdr:col>
      <xdr:colOff>647700</xdr:colOff>
      <xdr:row>88</xdr:row>
      <xdr:rowOff>103414</xdr:rowOff>
    </xdr:to>
    <xdr:cxnSp macro="">
      <xdr:nvCxnSpPr>
        <xdr:cNvPr id="250" name="直線コネクタ 249"/>
        <xdr:cNvCxnSpPr/>
      </xdr:nvCxnSpPr>
      <xdr:spPr>
        <a:xfrm>
          <a:off x="16929100" y="15191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114498</xdr:rowOff>
    </xdr:from>
    <xdr:ext cx="762000" cy="259045"/>
    <xdr:sp macro="" textlink="">
      <xdr:nvSpPr>
        <xdr:cNvPr id="251" name="給与水準   （国との比較）最大値テキスト"/>
        <xdr:cNvSpPr txBox="1"/>
      </xdr:nvSpPr>
      <xdr:spPr>
        <a:xfrm>
          <a:off x="17106900" y="13659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91.5</a:t>
          </a:r>
          <a:endParaRPr kumimoji="1" lang="ja-JP" altLang="en-US" sz="1000" b="1">
            <a:latin typeface="ＭＳ Ｐゴシック"/>
          </a:endParaRPr>
        </a:p>
      </xdr:txBody>
    </xdr:sp>
    <xdr:clientData/>
  </xdr:oneCellAnchor>
  <xdr:twoCellAnchor>
    <xdr:from>
      <xdr:col>24</xdr:col>
      <xdr:colOff>469900</xdr:colOff>
      <xdr:row>81</xdr:row>
      <xdr:rowOff>28121</xdr:rowOff>
    </xdr:from>
    <xdr:to>
      <xdr:col>24</xdr:col>
      <xdr:colOff>647700</xdr:colOff>
      <xdr:row>81</xdr:row>
      <xdr:rowOff>28121</xdr:rowOff>
    </xdr:to>
    <xdr:cxnSp macro="">
      <xdr:nvCxnSpPr>
        <xdr:cNvPr id="252" name="直線コネクタ 251"/>
        <xdr:cNvCxnSpPr/>
      </xdr:nvCxnSpPr>
      <xdr:spPr>
        <a:xfrm>
          <a:off x="16929100" y="13915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30843</xdr:rowOff>
    </xdr:from>
    <xdr:to>
      <xdr:col>24</xdr:col>
      <xdr:colOff>558800</xdr:colOff>
      <xdr:row>84</xdr:row>
      <xdr:rowOff>53823</xdr:rowOff>
    </xdr:to>
    <xdr:cxnSp macro="">
      <xdr:nvCxnSpPr>
        <xdr:cNvPr id="253" name="直線コネクタ 252"/>
        <xdr:cNvCxnSpPr/>
      </xdr:nvCxnSpPr>
      <xdr:spPr>
        <a:xfrm flipV="1">
          <a:off x="16179800" y="14432643"/>
          <a:ext cx="8382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55534</xdr:rowOff>
    </xdr:from>
    <xdr:ext cx="762000" cy="259045"/>
    <xdr:sp macro="" textlink="">
      <xdr:nvSpPr>
        <xdr:cNvPr id="254" name="給与水準   （国との比較）平均値テキスト"/>
        <xdr:cNvSpPr txBox="1"/>
      </xdr:nvSpPr>
      <xdr:spPr>
        <a:xfrm>
          <a:off x="17106900" y="144573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83457</xdr:rowOff>
    </xdr:from>
    <xdr:to>
      <xdr:col>24</xdr:col>
      <xdr:colOff>609600</xdr:colOff>
      <xdr:row>85</xdr:row>
      <xdr:rowOff>13607</xdr:rowOff>
    </xdr:to>
    <xdr:sp macro="" textlink="">
      <xdr:nvSpPr>
        <xdr:cNvPr id="255" name="フローチャート : 判断 254"/>
        <xdr:cNvSpPr/>
      </xdr:nvSpPr>
      <xdr:spPr>
        <a:xfrm>
          <a:off x="169672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53823</xdr:rowOff>
    </xdr:from>
    <xdr:to>
      <xdr:col>23</xdr:col>
      <xdr:colOff>406400</xdr:colOff>
      <xdr:row>89</xdr:row>
      <xdr:rowOff>35379</xdr:rowOff>
    </xdr:to>
    <xdr:cxnSp macro="">
      <xdr:nvCxnSpPr>
        <xdr:cNvPr id="256" name="直線コネクタ 255"/>
        <xdr:cNvCxnSpPr/>
      </xdr:nvCxnSpPr>
      <xdr:spPr>
        <a:xfrm flipV="1">
          <a:off x="15290800" y="14455623"/>
          <a:ext cx="889000" cy="838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83457</xdr:rowOff>
    </xdr:from>
    <xdr:to>
      <xdr:col>23</xdr:col>
      <xdr:colOff>457200</xdr:colOff>
      <xdr:row>85</xdr:row>
      <xdr:rowOff>13607</xdr:rowOff>
    </xdr:to>
    <xdr:sp macro="" textlink="">
      <xdr:nvSpPr>
        <xdr:cNvPr id="257" name="フローチャート : 判断 256"/>
        <xdr:cNvSpPr/>
      </xdr:nvSpPr>
      <xdr:spPr>
        <a:xfrm>
          <a:off x="161290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169834</xdr:rowOff>
    </xdr:from>
    <xdr:ext cx="736600" cy="259045"/>
    <xdr:sp macro="" textlink="">
      <xdr:nvSpPr>
        <xdr:cNvPr id="258" name="テキスト ボックス 257"/>
        <xdr:cNvSpPr txBox="1"/>
      </xdr:nvSpPr>
      <xdr:spPr>
        <a:xfrm>
          <a:off x="15798800" y="145716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907</xdr:rowOff>
    </xdr:from>
    <xdr:to>
      <xdr:col>22</xdr:col>
      <xdr:colOff>203200</xdr:colOff>
      <xdr:row>89</xdr:row>
      <xdr:rowOff>35379</xdr:rowOff>
    </xdr:to>
    <xdr:cxnSp macro="">
      <xdr:nvCxnSpPr>
        <xdr:cNvPr id="259" name="直線コネクタ 258"/>
        <xdr:cNvCxnSpPr/>
      </xdr:nvCxnSpPr>
      <xdr:spPr>
        <a:xfrm>
          <a:off x="14401800" y="15259957"/>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133955</xdr:rowOff>
    </xdr:from>
    <xdr:to>
      <xdr:col>22</xdr:col>
      <xdr:colOff>254000</xdr:colOff>
      <xdr:row>90</xdr:row>
      <xdr:rowOff>64105</xdr:rowOff>
    </xdr:to>
    <xdr:sp macro="" textlink="">
      <xdr:nvSpPr>
        <xdr:cNvPr id="260" name="フローチャート : 判断 259"/>
        <xdr:cNvSpPr/>
      </xdr:nvSpPr>
      <xdr:spPr>
        <a:xfrm>
          <a:off x="15240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48882</xdr:rowOff>
    </xdr:from>
    <xdr:ext cx="762000" cy="259045"/>
    <xdr:sp macro="" textlink="">
      <xdr:nvSpPr>
        <xdr:cNvPr id="261" name="テキスト ボックス 260"/>
        <xdr:cNvSpPr txBox="1"/>
      </xdr:nvSpPr>
      <xdr:spPr>
        <a:xfrm>
          <a:off x="14909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482600</xdr:colOff>
      <xdr:row>83</xdr:row>
      <xdr:rowOff>18445</xdr:rowOff>
    </xdr:from>
    <xdr:to>
      <xdr:col>21</xdr:col>
      <xdr:colOff>0</xdr:colOff>
      <xdr:row>89</xdr:row>
      <xdr:rowOff>907</xdr:rowOff>
    </xdr:to>
    <xdr:cxnSp macro="">
      <xdr:nvCxnSpPr>
        <xdr:cNvPr id="262" name="直線コネクタ 261"/>
        <xdr:cNvCxnSpPr/>
      </xdr:nvCxnSpPr>
      <xdr:spPr>
        <a:xfrm>
          <a:off x="13512800" y="14248795"/>
          <a:ext cx="889000" cy="1011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133955</xdr:rowOff>
    </xdr:from>
    <xdr:to>
      <xdr:col>21</xdr:col>
      <xdr:colOff>50800</xdr:colOff>
      <xdr:row>90</xdr:row>
      <xdr:rowOff>64105</xdr:rowOff>
    </xdr:to>
    <xdr:sp macro="" textlink="">
      <xdr:nvSpPr>
        <xdr:cNvPr id="263" name="フローチャート : 判断 262"/>
        <xdr:cNvSpPr/>
      </xdr:nvSpPr>
      <xdr:spPr>
        <a:xfrm>
          <a:off x="14351000" y="1539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90</xdr:row>
      <xdr:rowOff>48882</xdr:rowOff>
    </xdr:from>
    <xdr:ext cx="762000" cy="259045"/>
    <xdr:sp macro="" textlink="">
      <xdr:nvSpPr>
        <xdr:cNvPr id="264" name="テキスト ボックス 263"/>
        <xdr:cNvSpPr txBox="1"/>
      </xdr:nvSpPr>
      <xdr:spPr>
        <a:xfrm>
          <a:off x="14020800" y="15479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104.8</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83457</xdr:rowOff>
    </xdr:from>
    <xdr:to>
      <xdr:col>19</xdr:col>
      <xdr:colOff>533400</xdr:colOff>
      <xdr:row>85</xdr:row>
      <xdr:rowOff>13607</xdr:rowOff>
    </xdr:to>
    <xdr:sp macro="" textlink="">
      <xdr:nvSpPr>
        <xdr:cNvPr id="265" name="フローチャート : 判断 264"/>
        <xdr:cNvSpPr/>
      </xdr:nvSpPr>
      <xdr:spPr>
        <a:xfrm>
          <a:off x="13462000" y="14485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169834</xdr:rowOff>
    </xdr:from>
    <xdr:ext cx="762000" cy="259045"/>
    <xdr:sp macro="" textlink="">
      <xdr:nvSpPr>
        <xdr:cNvPr id="266" name="テキスト ボックス 265"/>
        <xdr:cNvSpPr txBox="1"/>
      </xdr:nvSpPr>
      <xdr:spPr>
        <a:xfrm>
          <a:off x="13131800" y="1457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151493</xdr:rowOff>
    </xdr:from>
    <xdr:to>
      <xdr:col>24</xdr:col>
      <xdr:colOff>609600</xdr:colOff>
      <xdr:row>84</xdr:row>
      <xdr:rowOff>81643</xdr:rowOff>
    </xdr:to>
    <xdr:sp macro="" textlink="">
      <xdr:nvSpPr>
        <xdr:cNvPr id="272" name="円/楕円 271"/>
        <xdr:cNvSpPr/>
      </xdr:nvSpPr>
      <xdr:spPr>
        <a:xfrm>
          <a:off x="16967200" y="1438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82</xdr:row>
      <xdr:rowOff>168020</xdr:rowOff>
    </xdr:from>
    <xdr:ext cx="762000" cy="259045"/>
    <xdr:sp macro="" textlink="">
      <xdr:nvSpPr>
        <xdr:cNvPr id="273" name="給与水準   （国との比較）該当値テキスト"/>
        <xdr:cNvSpPr txBox="1"/>
      </xdr:nvSpPr>
      <xdr:spPr>
        <a:xfrm>
          <a:off x="17106900" y="14226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3023</xdr:rowOff>
    </xdr:from>
    <xdr:to>
      <xdr:col>23</xdr:col>
      <xdr:colOff>457200</xdr:colOff>
      <xdr:row>84</xdr:row>
      <xdr:rowOff>104623</xdr:rowOff>
    </xdr:to>
    <xdr:sp macro="" textlink="">
      <xdr:nvSpPr>
        <xdr:cNvPr id="274" name="円/楕円 273"/>
        <xdr:cNvSpPr/>
      </xdr:nvSpPr>
      <xdr:spPr>
        <a:xfrm>
          <a:off x="16129000" y="14404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114800</xdr:rowOff>
    </xdr:from>
    <xdr:ext cx="736600" cy="259045"/>
    <xdr:sp macro="" textlink="">
      <xdr:nvSpPr>
        <xdr:cNvPr id="275" name="テキスト ボックス 274"/>
        <xdr:cNvSpPr txBox="1"/>
      </xdr:nvSpPr>
      <xdr:spPr>
        <a:xfrm>
          <a:off x="15798800" y="141737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96.2</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156029</xdr:rowOff>
    </xdr:from>
    <xdr:to>
      <xdr:col>22</xdr:col>
      <xdr:colOff>254000</xdr:colOff>
      <xdr:row>89</xdr:row>
      <xdr:rowOff>86179</xdr:rowOff>
    </xdr:to>
    <xdr:sp macro="" textlink="">
      <xdr:nvSpPr>
        <xdr:cNvPr id="276" name="円/楕円 275"/>
        <xdr:cNvSpPr/>
      </xdr:nvSpPr>
      <xdr:spPr>
        <a:xfrm>
          <a:off x="15240000" y="15243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96356</xdr:rowOff>
    </xdr:from>
    <xdr:ext cx="762000" cy="259045"/>
    <xdr:sp macro="" textlink="">
      <xdr:nvSpPr>
        <xdr:cNvPr id="277" name="テキスト ボックス 276"/>
        <xdr:cNvSpPr txBox="1"/>
      </xdr:nvSpPr>
      <xdr:spPr>
        <a:xfrm>
          <a:off x="14909800" y="15012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121557</xdr:rowOff>
    </xdr:from>
    <xdr:to>
      <xdr:col>21</xdr:col>
      <xdr:colOff>50800</xdr:colOff>
      <xdr:row>89</xdr:row>
      <xdr:rowOff>51707</xdr:rowOff>
    </xdr:to>
    <xdr:sp macro="" textlink="">
      <xdr:nvSpPr>
        <xdr:cNvPr id="278" name="円/楕円 277"/>
        <xdr:cNvSpPr/>
      </xdr:nvSpPr>
      <xdr:spPr>
        <a:xfrm>
          <a:off x="14351000" y="1520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61884</xdr:rowOff>
    </xdr:from>
    <xdr:ext cx="762000" cy="259045"/>
    <xdr:sp macro="" textlink="">
      <xdr:nvSpPr>
        <xdr:cNvPr id="279" name="テキスト ボックス 278"/>
        <xdr:cNvSpPr txBox="1"/>
      </xdr:nvSpPr>
      <xdr:spPr>
        <a:xfrm>
          <a:off x="14020800" y="14978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103.2</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139095</xdr:rowOff>
    </xdr:from>
    <xdr:to>
      <xdr:col>19</xdr:col>
      <xdr:colOff>533400</xdr:colOff>
      <xdr:row>83</xdr:row>
      <xdr:rowOff>69245</xdr:rowOff>
    </xdr:to>
    <xdr:sp macro="" textlink="">
      <xdr:nvSpPr>
        <xdr:cNvPr id="280" name="円/楕円 279"/>
        <xdr:cNvSpPr/>
      </xdr:nvSpPr>
      <xdr:spPr>
        <a:xfrm>
          <a:off x="13462000" y="14197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79422</xdr:rowOff>
    </xdr:from>
    <xdr:ext cx="762000" cy="259045"/>
    <xdr:sp macro="" textlink="">
      <xdr:nvSpPr>
        <xdr:cNvPr id="281" name="テキスト ボックス 280"/>
        <xdr:cNvSpPr txBox="1"/>
      </xdr:nvSpPr>
      <xdr:spPr>
        <a:xfrm>
          <a:off x="13131800" y="13966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[8.04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22/62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6.61</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a:t>
          </a:r>
          <a:r>
            <a:rPr kumimoji="1" lang="en-US" altLang="ja-JP" sz="1300">
              <a:latin typeface="ＭＳ Ｐゴシック"/>
            </a:rPr>
            <a:t>27</a:t>
          </a:r>
          <a:r>
            <a:rPr kumimoji="1" lang="ja-JP" altLang="en-US" sz="1300">
              <a:latin typeface="ＭＳ Ｐゴシック"/>
            </a:rPr>
            <a:t>年４月の職員数</a:t>
          </a:r>
          <a:r>
            <a:rPr kumimoji="1" lang="en-US" altLang="ja-JP" sz="1300">
              <a:latin typeface="ＭＳ Ｐゴシック"/>
            </a:rPr>
            <a:t>359</a:t>
          </a:r>
          <a:r>
            <a:rPr kumimoji="1" lang="ja-JP" altLang="en-US" sz="1300">
              <a:latin typeface="ＭＳ Ｐゴシック"/>
            </a:rPr>
            <a:t>人</a:t>
          </a:r>
          <a:r>
            <a:rPr kumimoji="1" lang="en-US" altLang="ja-JP" sz="1300">
              <a:latin typeface="ＭＳ Ｐゴシック"/>
            </a:rPr>
            <a:t>(</a:t>
          </a:r>
          <a:r>
            <a:rPr kumimoji="1" lang="ja-JP" altLang="en-US" sz="1300">
              <a:latin typeface="ＭＳ Ｐゴシック"/>
            </a:rPr>
            <a:t>消防職員</a:t>
          </a:r>
          <a:r>
            <a:rPr kumimoji="1" lang="en-US" altLang="ja-JP" sz="1300">
              <a:latin typeface="ＭＳ Ｐゴシック"/>
            </a:rPr>
            <a:t>53</a:t>
          </a:r>
          <a:r>
            <a:rPr kumimoji="1" lang="ja-JP" altLang="en-US" sz="1300">
              <a:latin typeface="ＭＳ Ｐゴシック"/>
            </a:rPr>
            <a:t>人を除く</a:t>
          </a:r>
          <a:r>
            <a:rPr kumimoji="1" lang="en-US" altLang="ja-JP" sz="1300">
              <a:latin typeface="ＭＳ Ｐゴシック"/>
            </a:rPr>
            <a:t>)</a:t>
          </a:r>
          <a:r>
            <a:rPr kumimoji="1" lang="ja-JP" altLang="en-US" sz="1300">
              <a:latin typeface="ＭＳ Ｐゴシック"/>
            </a:rPr>
            <a:t>は、定員適正化計画目標の平成</a:t>
          </a:r>
          <a:r>
            <a:rPr kumimoji="1" lang="en-US" altLang="ja-JP" sz="1300">
              <a:latin typeface="ＭＳ Ｐゴシック"/>
            </a:rPr>
            <a:t>27</a:t>
          </a:r>
          <a:r>
            <a:rPr kumimoji="1" lang="ja-JP" altLang="en-US" sz="1300">
              <a:latin typeface="ＭＳ Ｐゴシック"/>
            </a:rPr>
            <a:t>年４月の</a:t>
          </a:r>
          <a:r>
            <a:rPr kumimoji="1" lang="en-US" altLang="ja-JP" sz="1300">
              <a:latin typeface="ＭＳ Ｐゴシック"/>
            </a:rPr>
            <a:t>399</a:t>
          </a:r>
          <a:r>
            <a:rPr kumimoji="1" lang="ja-JP" altLang="en-US" sz="1300">
              <a:latin typeface="ＭＳ Ｐゴシック"/>
            </a:rPr>
            <a:t>人を既に大幅に下回っており、計画の前倒し達成となっている。類似団体との比較では少ない数値となっているが、県下の平均は上回っている。</a:t>
          </a:r>
        </a:p>
        <a:p>
          <a:r>
            <a:rPr kumimoji="1" lang="ja-JP" altLang="en-US" sz="1300">
              <a:latin typeface="ＭＳ Ｐゴシック"/>
            </a:rPr>
            <a:t>　合併により庁舎が分散しているため、現状ではこれ以上の削減は難しいが、合併以降積極的に進めてきた指定管理者への業務委託等を検討し、更なる効率化に努める。</a:t>
          </a: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8" name="直線コネクタ 297"/>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299" name="テキスト ボックス 298"/>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0" name="直線コネクタ 299"/>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1" name="テキスト ボックス 300"/>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2" name="直線コネクタ 301"/>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3" name="テキスト ボックス 302"/>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6" name="直線コネクタ 305"/>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7" name="テキスト ボックス 306"/>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8" name="直線コネクタ 307"/>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09" name="テキスト ボックス 308"/>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0" name="直線コネクタ 309"/>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1" name="テキスト ボックス 310"/>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78740</xdr:rowOff>
    </xdr:from>
    <xdr:to>
      <xdr:col>24</xdr:col>
      <xdr:colOff>558800</xdr:colOff>
      <xdr:row>66</xdr:row>
      <xdr:rowOff>168513</xdr:rowOff>
    </xdr:to>
    <xdr:cxnSp macro="">
      <xdr:nvCxnSpPr>
        <xdr:cNvPr id="315" name="直線コネクタ 314"/>
        <xdr:cNvCxnSpPr/>
      </xdr:nvCxnSpPr>
      <xdr:spPr>
        <a:xfrm flipV="1">
          <a:off x="17018000" y="10022840"/>
          <a:ext cx="0" cy="146137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140590</xdr:rowOff>
    </xdr:from>
    <xdr:ext cx="762000" cy="259045"/>
    <xdr:sp macro="" textlink="">
      <xdr:nvSpPr>
        <xdr:cNvPr id="316" name="定員管理の状況最小値テキスト"/>
        <xdr:cNvSpPr txBox="1"/>
      </xdr:nvSpPr>
      <xdr:spPr>
        <a:xfrm>
          <a:off x="17106900" y="11456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14.57</a:t>
          </a:r>
          <a:endParaRPr kumimoji="1" lang="ja-JP" altLang="en-US" sz="1000" b="1">
            <a:latin typeface="ＭＳ Ｐゴシック"/>
          </a:endParaRPr>
        </a:p>
      </xdr:txBody>
    </xdr:sp>
    <xdr:clientData/>
  </xdr:oneCellAnchor>
  <xdr:twoCellAnchor>
    <xdr:from>
      <xdr:col>24</xdr:col>
      <xdr:colOff>469900</xdr:colOff>
      <xdr:row>66</xdr:row>
      <xdr:rowOff>168513</xdr:rowOff>
    </xdr:from>
    <xdr:to>
      <xdr:col>24</xdr:col>
      <xdr:colOff>647700</xdr:colOff>
      <xdr:row>66</xdr:row>
      <xdr:rowOff>168513</xdr:rowOff>
    </xdr:to>
    <xdr:cxnSp macro="">
      <xdr:nvCxnSpPr>
        <xdr:cNvPr id="317" name="直線コネクタ 316"/>
        <xdr:cNvCxnSpPr/>
      </xdr:nvCxnSpPr>
      <xdr:spPr>
        <a:xfrm>
          <a:off x="16929100" y="11484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165117</xdr:rowOff>
    </xdr:from>
    <xdr:ext cx="762000" cy="259045"/>
    <xdr:sp macro="" textlink="">
      <xdr:nvSpPr>
        <xdr:cNvPr id="318" name="定員管理の状況最大値テキスト"/>
        <xdr:cNvSpPr txBox="1"/>
      </xdr:nvSpPr>
      <xdr:spPr>
        <a:xfrm>
          <a:off x="17106900" y="976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4.88</a:t>
          </a:r>
          <a:endParaRPr kumimoji="1" lang="ja-JP" altLang="en-US" sz="1000" b="1">
            <a:latin typeface="ＭＳ Ｐゴシック"/>
          </a:endParaRPr>
        </a:p>
      </xdr:txBody>
    </xdr:sp>
    <xdr:clientData/>
  </xdr:oneCellAnchor>
  <xdr:twoCellAnchor>
    <xdr:from>
      <xdr:col>24</xdr:col>
      <xdr:colOff>469900</xdr:colOff>
      <xdr:row>58</xdr:row>
      <xdr:rowOff>78740</xdr:rowOff>
    </xdr:from>
    <xdr:to>
      <xdr:col>24</xdr:col>
      <xdr:colOff>647700</xdr:colOff>
      <xdr:row>58</xdr:row>
      <xdr:rowOff>78740</xdr:rowOff>
    </xdr:to>
    <xdr:cxnSp macro="">
      <xdr:nvCxnSpPr>
        <xdr:cNvPr id="319" name="直線コネクタ 318"/>
        <xdr:cNvCxnSpPr/>
      </xdr:nvCxnSpPr>
      <xdr:spPr>
        <a:xfrm>
          <a:off x="16929100" y="10022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28893</xdr:rowOff>
    </xdr:from>
    <xdr:to>
      <xdr:col>24</xdr:col>
      <xdr:colOff>558800</xdr:colOff>
      <xdr:row>61</xdr:row>
      <xdr:rowOff>40957</xdr:rowOff>
    </xdr:to>
    <xdr:cxnSp macro="">
      <xdr:nvCxnSpPr>
        <xdr:cNvPr id="320" name="直線コネクタ 319"/>
        <xdr:cNvCxnSpPr/>
      </xdr:nvCxnSpPr>
      <xdr:spPr>
        <a:xfrm>
          <a:off x="16179800" y="10487343"/>
          <a:ext cx="838200" cy="120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126620</xdr:rowOff>
    </xdr:from>
    <xdr:ext cx="762000" cy="259045"/>
    <xdr:sp macro="" textlink="">
      <xdr:nvSpPr>
        <xdr:cNvPr id="321" name="定員管理の状況平均値テキスト"/>
        <xdr:cNvSpPr txBox="1"/>
      </xdr:nvSpPr>
      <xdr:spPr>
        <a:xfrm>
          <a:off x="17106900" y="105850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154543</xdr:rowOff>
    </xdr:from>
    <xdr:to>
      <xdr:col>24</xdr:col>
      <xdr:colOff>609600</xdr:colOff>
      <xdr:row>62</xdr:row>
      <xdr:rowOff>84693</xdr:rowOff>
    </xdr:to>
    <xdr:sp macro="" textlink="">
      <xdr:nvSpPr>
        <xdr:cNvPr id="322" name="フローチャート : 判断 321"/>
        <xdr:cNvSpPr/>
      </xdr:nvSpPr>
      <xdr:spPr>
        <a:xfrm>
          <a:off x="169672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165656</xdr:rowOff>
    </xdr:from>
    <xdr:to>
      <xdr:col>23</xdr:col>
      <xdr:colOff>406400</xdr:colOff>
      <xdr:row>61</xdr:row>
      <xdr:rowOff>28893</xdr:rowOff>
    </xdr:to>
    <xdr:cxnSp macro="">
      <xdr:nvCxnSpPr>
        <xdr:cNvPr id="323" name="直線コネクタ 322"/>
        <xdr:cNvCxnSpPr/>
      </xdr:nvCxnSpPr>
      <xdr:spPr>
        <a:xfrm>
          <a:off x="15290800" y="10452656"/>
          <a:ext cx="889000" cy="34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143987</xdr:rowOff>
    </xdr:from>
    <xdr:to>
      <xdr:col>23</xdr:col>
      <xdr:colOff>457200</xdr:colOff>
      <xdr:row>62</xdr:row>
      <xdr:rowOff>74137</xdr:rowOff>
    </xdr:to>
    <xdr:sp macro="" textlink="">
      <xdr:nvSpPr>
        <xdr:cNvPr id="324" name="フローチャート : 判断 323"/>
        <xdr:cNvSpPr/>
      </xdr:nvSpPr>
      <xdr:spPr>
        <a:xfrm>
          <a:off x="16129000" y="10602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58914</xdr:rowOff>
    </xdr:from>
    <xdr:ext cx="736600" cy="259045"/>
    <xdr:sp macro="" textlink="">
      <xdr:nvSpPr>
        <xdr:cNvPr id="325" name="テキスト ボックス 324"/>
        <xdr:cNvSpPr txBox="1"/>
      </xdr:nvSpPr>
      <xdr:spPr>
        <a:xfrm>
          <a:off x="15798800" y="10688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64612</xdr:rowOff>
    </xdr:from>
    <xdr:to>
      <xdr:col>22</xdr:col>
      <xdr:colOff>203200</xdr:colOff>
      <xdr:row>60</xdr:row>
      <xdr:rowOff>165656</xdr:rowOff>
    </xdr:to>
    <xdr:cxnSp macro="">
      <xdr:nvCxnSpPr>
        <xdr:cNvPr id="326" name="直線コネクタ 325"/>
        <xdr:cNvCxnSpPr/>
      </xdr:nvCxnSpPr>
      <xdr:spPr>
        <a:xfrm>
          <a:off x="14401800" y="10351612"/>
          <a:ext cx="889000" cy="101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154543</xdr:rowOff>
    </xdr:from>
    <xdr:to>
      <xdr:col>22</xdr:col>
      <xdr:colOff>254000</xdr:colOff>
      <xdr:row>62</xdr:row>
      <xdr:rowOff>84693</xdr:rowOff>
    </xdr:to>
    <xdr:sp macro="" textlink="">
      <xdr:nvSpPr>
        <xdr:cNvPr id="327" name="フローチャート : 判断 326"/>
        <xdr:cNvSpPr/>
      </xdr:nvSpPr>
      <xdr:spPr>
        <a:xfrm>
          <a:off x="15240000" y="10612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69470</xdr:rowOff>
    </xdr:from>
    <xdr:ext cx="762000" cy="259045"/>
    <xdr:sp macro="" textlink="">
      <xdr:nvSpPr>
        <xdr:cNvPr id="328" name="テキスト ボックス 327"/>
        <xdr:cNvSpPr txBox="1"/>
      </xdr:nvSpPr>
      <xdr:spPr>
        <a:xfrm>
          <a:off x="14909800" y="10699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9.13</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54054</xdr:rowOff>
    </xdr:from>
    <xdr:to>
      <xdr:col>21</xdr:col>
      <xdr:colOff>0</xdr:colOff>
      <xdr:row>60</xdr:row>
      <xdr:rowOff>64612</xdr:rowOff>
    </xdr:to>
    <xdr:cxnSp macro="">
      <xdr:nvCxnSpPr>
        <xdr:cNvPr id="329" name="直線コネクタ 328"/>
        <xdr:cNvCxnSpPr/>
      </xdr:nvCxnSpPr>
      <xdr:spPr>
        <a:xfrm>
          <a:off x="13512800" y="10341054"/>
          <a:ext cx="889000" cy="105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4207</xdr:rowOff>
    </xdr:from>
    <xdr:to>
      <xdr:col>21</xdr:col>
      <xdr:colOff>50800</xdr:colOff>
      <xdr:row>62</xdr:row>
      <xdr:rowOff>105807</xdr:rowOff>
    </xdr:to>
    <xdr:sp macro="" textlink="">
      <xdr:nvSpPr>
        <xdr:cNvPr id="330" name="フローチャート : 判断 329"/>
        <xdr:cNvSpPr/>
      </xdr:nvSpPr>
      <xdr:spPr>
        <a:xfrm>
          <a:off x="14351000" y="10634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90584</xdr:rowOff>
    </xdr:from>
    <xdr:ext cx="762000" cy="259045"/>
    <xdr:sp macro="" textlink="">
      <xdr:nvSpPr>
        <xdr:cNvPr id="331" name="テキスト ボックス 330"/>
        <xdr:cNvSpPr txBox="1"/>
      </xdr:nvSpPr>
      <xdr:spPr>
        <a:xfrm>
          <a:off x="14020800" y="10720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88185</xdr:rowOff>
    </xdr:from>
    <xdr:to>
      <xdr:col>19</xdr:col>
      <xdr:colOff>533400</xdr:colOff>
      <xdr:row>62</xdr:row>
      <xdr:rowOff>18335</xdr:rowOff>
    </xdr:to>
    <xdr:sp macro="" textlink="">
      <xdr:nvSpPr>
        <xdr:cNvPr id="332" name="フローチャート : 判断 331"/>
        <xdr:cNvSpPr/>
      </xdr:nvSpPr>
      <xdr:spPr>
        <a:xfrm>
          <a:off x="13462000" y="10546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3112</xdr:rowOff>
    </xdr:from>
    <xdr:ext cx="762000" cy="259045"/>
    <xdr:sp macro="" textlink="">
      <xdr:nvSpPr>
        <xdr:cNvPr id="333" name="テキスト ボックス 332"/>
        <xdr:cNvSpPr txBox="1"/>
      </xdr:nvSpPr>
      <xdr:spPr>
        <a:xfrm>
          <a:off x="13131800" y="106330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161607</xdr:rowOff>
    </xdr:from>
    <xdr:to>
      <xdr:col>24</xdr:col>
      <xdr:colOff>609600</xdr:colOff>
      <xdr:row>61</xdr:row>
      <xdr:rowOff>91757</xdr:rowOff>
    </xdr:to>
    <xdr:sp macro="" textlink="">
      <xdr:nvSpPr>
        <xdr:cNvPr id="339" name="円/楕円 338"/>
        <xdr:cNvSpPr/>
      </xdr:nvSpPr>
      <xdr:spPr>
        <a:xfrm>
          <a:off x="16967200" y="10448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6684</xdr:rowOff>
    </xdr:from>
    <xdr:ext cx="762000" cy="259045"/>
    <xdr:sp macro="" textlink="">
      <xdr:nvSpPr>
        <xdr:cNvPr id="340" name="定員管理の状況該当値テキスト"/>
        <xdr:cNvSpPr txBox="1"/>
      </xdr:nvSpPr>
      <xdr:spPr>
        <a:xfrm>
          <a:off x="17106900" y="10293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8.04</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149543</xdr:rowOff>
    </xdr:from>
    <xdr:to>
      <xdr:col>23</xdr:col>
      <xdr:colOff>457200</xdr:colOff>
      <xdr:row>61</xdr:row>
      <xdr:rowOff>79693</xdr:rowOff>
    </xdr:to>
    <xdr:sp macro="" textlink="">
      <xdr:nvSpPr>
        <xdr:cNvPr id="341" name="円/楕円 340"/>
        <xdr:cNvSpPr/>
      </xdr:nvSpPr>
      <xdr:spPr>
        <a:xfrm>
          <a:off x="16129000" y="10436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89870</xdr:rowOff>
    </xdr:from>
    <xdr:ext cx="736600" cy="259045"/>
    <xdr:sp macro="" textlink="">
      <xdr:nvSpPr>
        <xdr:cNvPr id="342" name="テキスト ボックス 341"/>
        <xdr:cNvSpPr txBox="1"/>
      </xdr:nvSpPr>
      <xdr:spPr>
        <a:xfrm>
          <a:off x="15798800" y="102054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114856</xdr:rowOff>
    </xdr:from>
    <xdr:to>
      <xdr:col>22</xdr:col>
      <xdr:colOff>254000</xdr:colOff>
      <xdr:row>61</xdr:row>
      <xdr:rowOff>45006</xdr:rowOff>
    </xdr:to>
    <xdr:sp macro="" textlink="">
      <xdr:nvSpPr>
        <xdr:cNvPr id="343" name="円/楕円 342"/>
        <xdr:cNvSpPr/>
      </xdr:nvSpPr>
      <xdr:spPr>
        <a:xfrm>
          <a:off x="15240000" y="104018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55183</xdr:rowOff>
    </xdr:from>
    <xdr:ext cx="762000" cy="259045"/>
    <xdr:sp macro="" textlink="">
      <xdr:nvSpPr>
        <xdr:cNvPr id="344" name="テキスト ボックス 343"/>
        <xdr:cNvSpPr txBox="1"/>
      </xdr:nvSpPr>
      <xdr:spPr>
        <a:xfrm>
          <a:off x="14909800" y="101707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7.73</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13812</xdr:rowOff>
    </xdr:from>
    <xdr:to>
      <xdr:col>21</xdr:col>
      <xdr:colOff>50800</xdr:colOff>
      <xdr:row>60</xdr:row>
      <xdr:rowOff>115412</xdr:rowOff>
    </xdr:to>
    <xdr:sp macro="" textlink="">
      <xdr:nvSpPr>
        <xdr:cNvPr id="345" name="円/楕円 344"/>
        <xdr:cNvSpPr/>
      </xdr:nvSpPr>
      <xdr:spPr>
        <a:xfrm>
          <a:off x="14351000" y="1030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125589</xdr:rowOff>
    </xdr:from>
    <xdr:ext cx="762000" cy="259045"/>
    <xdr:sp macro="" textlink="">
      <xdr:nvSpPr>
        <xdr:cNvPr id="346" name="テキスト ボックス 345"/>
        <xdr:cNvSpPr txBox="1"/>
      </xdr:nvSpPr>
      <xdr:spPr>
        <a:xfrm>
          <a:off x="14020800" y="10069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7.06</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3254</xdr:rowOff>
    </xdr:from>
    <xdr:to>
      <xdr:col>19</xdr:col>
      <xdr:colOff>533400</xdr:colOff>
      <xdr:row>60</xdr:row>
      <xdr:rowOff>104854</xdr:rowOff>
    </xdr:to>
    <xdr:sp macro="" textlink="">
      <xdr:nvSpPr>
        <xdr:cNvPr id="347" name="円/楕円 346"/>
        <xdr:cNvSpPr/>
      </xdr:nvSpPr>
      <xdr:spPr>
        <a:xfrm>
          <a:off x="13462000" y="10290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115031</xdr:rowOff>
    </xdr:from>
    <xdr:ext cx="762000" cy="259045"/>
    <xdr:sp macro="" textlink="">
      <xdr:nvSpPr>
        <xdr:cNvPr id="348" name="テキスト ボックス 347"/>
        <xdr:cNvSpPr txBox="1"/>
      </xdr:nvSpPr>
      <xdr:spPr>
        <a:xfrm>
          <a:off x="13131800" y="100591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55/62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起債許可の基準である</a:t>
          </a:r>
          <a:r>
            <a:rPr kumimoji="1" lang="en-US" altLang="ja-JP" sz="1300">
              <a:latin typeface="ＭＳ Ｐゴシック"/>
            </a:rPr>
            <a:t>18</a:t>
          </a:r>
          <a:r>
            <a:rPr kumimoji="1" lang="ja-JP" altLang="en-US" sz="1300">
              <a:latin typeface="ＭＳ Ｐゴシック"/>
            </a:rPr>
            <a:t>％を平成</a:t>
          </a:r>
          <a:r>
            <a:rPr kumimoji="1" lang="en-US" altLang="ja-JP" sz="1300">
              <a:latin typeface="ＭＳ Ｐゴシック"/>
            </a:rPr>
            <a:t>25</a:t>
          </a:r>
          <a:r>
            <a:rPr kumimoji="1" lang="ja-JP" altLang="en-US" sz="1300">
              <a:latin typeface="ＭＳ Ｐゴシック"/>
            </a:rPr>
            <a:t>年度にはじめて下回り、今年度はさらに</a:t>
          </a:r>
          <a:r>
            <a:rPr kumimoji="1" lang="en-US" altLang="ja-JP" sz="1300">
              <a:latin typeface="ＭＳ Ｐゴシック"/>
            </a:rPr>
            <a:t>2.2</a:t>
          </a:r>
          <a:r>
            <a:rPr kumimoji="1" lang="ja-JP" altLang="en-US" sz="1300">
              <a:latin typeface="ＭＳ Ｐゴシック"/>
            </a:rPr>
            <a:t>ポイント改善し、</a:t>
          </a:r>
          <a:r>
            <a:rPr kumimoji="1" lang="en-US" altLang="ja-JP" sz="1300">
              <a:latin typeface="ＭＳ Ｐゴシック"/>
            </a:rPr>
            <a:t>14.8</a:t>
          </a:r>
          <a:r>
            <a:rPr kumimoji="1" lang="ja-JP" altLang="en-US" sz="1300">
              <a:latin typeface="ＭＳ Ｐゴシック"/>
            </a:rPr>
            <a:t>％となったが、県下ではワースト１位、類似団体でもワースト８位となっており、負担の軽減を図る必要がある。</a:t>
          </a:r>
        </a:p>
        <a:p>
          <a:r>
            <a:rPr kumimoji="1" lang="ja-JP" altLang="en-US" sz="1300">
              <a:latin typeface="ＭＳ Ｐゴシック"/>
            </a:rPr>
            <a:t>　合併による税の不均衡を是正するため、平成</a:t>
          </a:r>
          <a:r>
            <a:rPr kumimoji="1" lang="en-US" altLang="ja-JP" sz="1300">
              <a:latin typeface="ＭＳ Ｐゴシック"/>
            </a:rPr>
            <a:t>21</a:t>
          </a:r>
          <a:r>
            <a:rPr kumimoji="1" lang="ja-JP" altLang="en-US" sz="1300">
              <a:latin typeface="ＭＳ Ｐゴシック"/>
            </a:rPr>
            <a:t>年度に都市計画税を廃止したことが、他団体と比較し改善が遅れる要因となった。しかしながら、平成</a:t>
          </a:r>
          <a:r>
            <a:rPr kumimoji="1" lang="en-US" altLang="ja-JP" sz="1300">
              <a:latin typeface="ＭＳ Ｐゴシック"/>
            </a:rPr>
            <a:t>18</a:t>
          </a:r>
          <a:r>
            <a:rPr kumimoji="1" lang="ja-JP" altLang="en-US" sz="1300">
              <a:latin typeface="ＭＳ Ｐゴシック"/>
            </a:rPr>
            <a:t>年度に策定した「公債費負担適正化計画」を遵守してきた結果、平成</a:t>
          </a:r>
          <a:r>
            <a:rPr kumimoji="1" lang="en-US" altLang="ja-JP" sz="1300">
              <a:latin typeface="ＭＳ Ｐゴシック"/>
            </a:rPr>
            <a:t>25</a:t>
          </a:r>
          <a:r>
            <a:rPr kumimoji="1" lang="ja-JP" altLang="en-US" sz="1300">
              <a:latin typeface="ＭＳ Ｐゴシック"/>
            </a:rPr>
            <a:t>年度に計画より１年前倒しで目標を達成した。今後も、計画的な借り入れや返済を行うことで更なる財政健全化を推進する。</a:t>
          </a: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145203</xdr:rowOff>
    </xdr:from>
    <xdr:to>
      <xdr:col>24</xdr:col>
      <xdr:colOff>558800</xdr:colOff>
      <xdr:row>44</xdr:row>
      <xdr:rowOff>68580</xdr:rowOff>
    </xdr:to>
    <xdr:cxnSp macro="">
      <xdr:nvCxnSpPr>
        <xdr:cNvPr id="377" name="直線コネクタ 376"/>
        <xdr:cNvCxnSpPr/>
      </xdr:nvCxnSpPr>
      <xdr:spPr>
        <a:xfrm flipV="1">
          <a:off x="17018000" y="6317403"/>
          <a:ext cx="0" cy="129497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8"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9" name="直線コネクタ 378"/>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60130</xdr:rowOff>
    </xdr:from>
    <xdr:ext cx="762000" cy="259045"/>
    <xdr:sp macro="" textlink="">
      <xdr:nvSpPr>
        <xdr:cNvPr id="380" name="公債費負担の状況最大値テキスト"/>
        <xdr:cNvSpPr txBox="1"/>
      </xdr:nvSpPr>
      <xdr:spPr>
        <a:xfrm>
          <a:off x="17106900" y="60608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a:t>
          </a:r>
          <a:endParaRPr kumimoji="1" lang="ja-JP" altLang="en-US" sz="1000" b="1">
            <a:latin typeface="ＭＳ Ｐゴシック"/>
          </a:endParaRPr>
        </a:p>
      </xdr:txBody>
    </xdr:sp>
    <xdr:clientData/>
  </xdr:oneCellAnchor>
  <xdr:twoCellAnchor>
    <xdr:from>
      <xdr:col>24</xdr:col>
      <xdr:colOff>469900</xdr:colOff>
      <xdr:row>36</xdr:row>
      <xdr:rowOff>145203</xdr:rowOff>
    </xdr:from>
    <xdr:to>
      <xdr:col>24</xdr:col>
      <xdr:colOff>647700</xdr:colOff>
      <xdr:row>36</xdr:row>
      <xdr:rowOff>145203</xdr:rowOff>
    </xdr:to>
    <xdr:cxnSp macro="">
      <xdr:nvCxnSpPr>
        <xdr:cNvPr id="381" name="直線コネクタ 380"/>
        <xdr:cNvCxnSpPr/>
      </xdr:nvCxnSpPr>
      <xdr:spPr>
        <a:xfrm>
          <a:off x="16929100" y="6317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170180</xdr:rowOff>
    </xdr:from>
    <xdr:to>
      <xdr:col>24</xdr:col>
      <xdr:colOff>558800</xdr:colOff>
      <xdr:row>44</xdr:row>
      <xdr:rowOff>4233</xdr:rowOff>
    </xdr:to>
    <xdr:cxnSp macro="">
      <xdr:nvCxnSpPr>
        <xdr:cNvPr id="382" name="直線コネクタ 381"/>
        <xdr:cNvCxnSpPr/>
      </xdr:nvCxnSpPr>
      <xdr:spPr>
        <a:xfrm flipV="1">
          <a:off x="16179800" y="7371080"/>
          <a:ext cx="838200" cy="176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124900</xdr:rowOff>
    </xdr:from>
    <xdr:ext cx="762000" cy="259045"/>
    <xdr:sp macro="" textlink="">
      <xdr:nvSpPr>
        <xdr:cNvPr id="383" name="公債費負担の状況平均値テキスト"/>
        <xdr:cNvSpPr txBox="1"/>
      </xdr:nvSpPr>
      <xdr:spPr>
        <a:xfrm>
          <a:off x="17106900" y="6811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108373</xdr:rowOff>
    </xdr:from>
    <xdr:to>
      <xdr:col>24</xdr:col>
      <xdr:colOff>609600</xdr:colOff>
      <xdr:row>41</xdr:row>
      <xdr:rowOff>38523</xdr:rowOff>
    </xdr:to>
    <xdr:sp macro="" textlink="">
      <xdr:nvSpPr>
        <xdr:cNvPr id="384" name="フローチャート : 判断 383"/>
        <xdr:cNvSpPr/>
      </xdr:nvSpPr>
      <xdr:spPr>
        <a:xfrm>
          <a:off x="16967200" y="696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44</xdr:row>
      <xdr:rowOff>4233</xdr:rowOff>
    </xdr:from>
    <xdr:to>
      <xdr:col>23</xdr:col>
      <xdr:colOff>406400</xdr:colOff>
      <xdr:row>44</xdr:row>
      <xdr:rowOff>132927</xdr:rowOff>
    </xdr:to>
    <xdr:cxnSp macro="">
      <xdr:nvCxnSpPr>
        <xdr:cNvPr id="385" name="直線コネクタ 384"/>
        <xdr:cNvCxnSpPr/>
      </xdr:nvCxnSpPr>
      <xdr:spPr>
        <a:xfrm flipV="1">
          <a:off x="15290800" y="7548033"/>
          <a:ext cx="889000" cy="128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25400</xdr:rowOff>
    </xdr:from>
    <xdr:to>
      <xdr:col>23</xdr:col>
      <xdr:colOff>457200</xdr:colOff>
      <xdr:row>41</xdr:row>
      <xdr:rowOff>127000</xdr:rowOff>
    </xdr:to>
    <xdr:sp macro="" textlink="">
      <xdr:nvSpPr>
        <xdr:cNvPr id="386" name="フローチャート : 判断 385"/>
        <xdr:cNvSpPr/>
      </xdr:nvSpPr>
      <xdr:spPr>
        <a:xfrm>
          <a:off x="16129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137177</xdr:rowOff>
    </xdr:from>
    <xdr:ext cx="736600" cy="259045"/>
    <xdr:sp macro="" textlink="">
      <xdr:nvSpPr>
        <xdr:cNvPr id="387" name="テキスト ボックス 386"/>
        <xdr:cNvSpPr txBox="1"/>
      </xdr:nvSpPr>
      <xdr:spPr>
        <a:xfrm>
          <a:off x="15798800" y="68237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21</xdr:col>
      <xdr:colOff>0</xdr:colOff>
      <xdr:row>44</xdr:row>
      <xdr:rowOff>132927</xdr:rowOff>
    </xdr:from>
    <xdr:to>
      <xdr:col>22</xdr:col>
      <xdr:colOff>203200</xdr:colOff>
      <xdr:row>45</xdr:row>
      <xdr:rowOff>17780</xdr:rowOff>
    </xdr:to>
    <xdr:cxnSp macro="">
      <xdr:nvCxnSpPr>
        <xdr:cNvPr id="388" name="直線コネクタ 387"/>
        <xdr:cNvCxnSpPr/>
      </xdr:nvCxnSpPr>
      <xdr:spPr>
        <a:xfrm flipV="1">
          <a:off x="14401800" y="7676727"/>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97790</xdr:rowOff>
    </xdr:from>
    <xdr:to>
      <xdr:col>22</xdr:col>
      <xdr:colOff>254000</xdr:colOff>
      <xdr:row>42</xdr:row>
      <xdr:rowOff>27940</xdr:rowOff>
    </xdr:to>
    <xdr:sp macro="" textlink="">
      <xdr:nvSpPr>
        <xdr:cNvPr id="389" name="フローチャート : 判断 388"/>
        <xdr:cNvSpPr/>
      </xdr:nvSpPr>
      <xdr:spPr>
        <a:xfrm>
          <a:off x="15240000" y="7127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38117</xdr:rowOff>
    </xdr:from>
    <xdr:ext cx="762000" cy="259045"/>
    <xdr:sp macro="" textlink="">
      <xdr:nvSpPr>
        <xdr:cNvPr id="390" name="テキスト ボックス 389"/>
        <xdr:cNvSpPr txBox="1"/>
      </xdr:nvSpPr>
      <xdr:spPr>
        <a:xfrm>
          <a:off x="14909800" y="689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19</xdr:col>
      <xdr:colOff>482600</xdr:colOff>
      <xdr:row>45</xdr:row>
      <xdr:rowOff>9737</xdr:rowOff>
    </xdr:from>
    <xdr:to>
      <xdr:col>21</xdr:col>
      <xdr:colOff>0</xdr:colOff>
      <xdr:row>45</xdr:row>
      <xdr:rowOff>17780</xdr:rowOff>
    </xdr:to>
    <xdr:cxnSp macro="">
      <xdr:nvCxnSpPr>
        <xdr:cNvPr id="391" name="直線コネクタ 390"/>
        <xdr:cNvCxnSpPr/>
      </xdr:nvCxnSpPr>
      <xdr:spPr>
        <a:xfrm>
          <a:off x="13512800" y="7724987"/>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14817</xdr:rowOff>
    </xdr:from>
    <xdr:to>
      <xdr:col>21</xdr:col>
      <xdr:colOff>50800</xdr:colOff>
      <xdr:row>42</xdr:row>
      <xdr:rowOff>116417</xdr:rowOff>
    </xdr:to>
    <xdr:sp macro="" textlink="">
      <xdr:nvSpPr>
        <xdr:cNvPr id="392" name="フローチャート : 判断 391"/>
        <xdr:cNvSpPr/>
      </xdr:nvSpPr>
      <xdr:spPr>
        <a:xfrm>
          <a:off x="14351000" y="721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126594</xdr:rowOff>
    </xdr:from>
    <xdr:ext cx="762000" cy="259045"/>
    <xdr:sp macro="" textlink="">
      <xdr:nvSpPr>
        <xdr:cNvPr id="393" name="テキスト ボックス 392"/>
        <xdr:cNvSpPr txBox="1"/>
      </xdr:nvSpPr>
      <xdr:spPr>
        <a:xfrm>
          <a:off x="14020800" y="698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22860</xdr:rowOff>
    </xdr:from>
    <xdr:to>
      <xdr:col>19</xdr:col>
      <xdr:colOff>533400</xdr:colOff>
      <xdr:row>42</xdr:row>
      <xdr:rowOff>124460</xdr:rowOff>
    </xdr:to>
    <xdr:sp macro="" textlink="">
      <xdr:nvSpPr>
        <xdr:cNvPr id="394" name="フローチャート : 判断 393"/>
        <xdr:cNvSpPr/>
      </xdr:nvSpPr>
      <xdr:spPr>
        <a:xfrm>
          <a:off x="13462000" y="7223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134637</xdr:rowOff>
    </xdr:from>
    <xdr:ext cx="762000" cy="259045"/>
    <xdr:sp macro="" textlink="">
      <xdr:nvSpPr>
        <xdr:cNvPr id="395" name="テキスト ボックス 394"/>
        <xdr:cNvSpPr txBox="1"/>
      </xdr:nvSpPr>
      <xdr:spPr>
        <a:xfrm>
          <a:off x="13131800" y="699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119380</xdr:rowOff>
    </xdr:from>
    <xdr:to>
      <xdr:col>24</xdr:col>
      <xdr:colOff>609600</xdr:colOff>
      <xdr:row>43</xdr:row>
      <xdr:rowOff>49530</xdr:rowOff>
    </xdr:to>
    <xdr:sp macro="" textlink="">
      <xdr:nvSpPr>
        <xdr:cNvPr id="401" name="円/楕円 400"/>
        <xdr:cNvSpPr/>
      </xdr:nvSpPr>
      <xdr:spPr>
        <a:xfrm>
          <a:off x="16967200" y="732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91457</xdr:rowOff>
    </xdr:from>
    <xdr:ext cx="762000" cy="259045"/>
    <xdr:sp macro="" textlink="">
      <xdr:nvSpPr>
        <xdr:cNvPr id="402" name="公債費負担の状況該当値テキスト"/>
        <xdr:cNvSpPr txBox="1"/>
      </xdr:nvSpPr>
      <xdr:spPr>
        <a:xfrm>
          <a:off x="17106900" y="7292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23</xdr:col>
      <xdr:colOff>355600</xdr:colOff>
      <xdr:row>43</xdr:row>
      <xdr:rowOff>124883</xdr:rowOff>
    </xdr:from>
    <xdr:to>
      <xdr:col>23</xdr:col>
      <xdr:colOff>457200</xdr:colOff>
      <xdr:row>44</xdr:row>
      <xdr:rowOff>55033</xdr:rowOff>
    </xdr:to>
    <xdr:sp macro="" textlink="">
      <xdr:nvSpPr>
        <xdr:cNvPr id="403" name="円/楕円 402"/>
        <xdr:cNvSpPr/>
      </xdr:nvSpPr>
      <xdr:spPr>
        <a:xfrm>
          <a:off x="16129000" y="749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44</xdr:row>
      <xdr:rowOff>39810</xdr:rowOff>
    </xdr:from>
    <xdr:ext cx="736600" cy="259045"/>
    <xdr:sp macro="" textlink="">
      <xdr:nvSpPr>
        <xdr:cNvPr id="404" name="テキスト ボックス 403"/>
        <xdr:cNvSpPr txBox="1"/>
      </xdr:nvSpPr>
      <xdr:spPr>
        <a:xfrm>
          <a:off x="15798800" y="75836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22</xdr:col>
      <xdr:colOff>152400</xdr:colOff>
      <xdr:row>44</xdr:row>
      <xdr:rowOff>82127</xdr:rowOff>
    </xdr:from>
    <xdr:to>
      <xdr:col>22</xdr:col>
      <xdr:colOff>254000</xdr:colOff>
      <xdr:row>45</xdr:row>
      <xdr:rowOff>12277</xdr:rowOff>
    </xdr:to>
    <xdr:sp macro="" textlink="">
      <xdr:nvSpPr>
        <xdr:cNvPr id="405" name="円/楕円 404"/>
        <xdr:cNvSpPr/>
      </xdr:nvSpPr>
      <xdr:spPr>
        <a:xfrm>
          <a:off x="15240000" y="7625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44</xdr:row>
      <xdr:rowOff>168504</xdr:rowOff>
    </xdr:from>
    <xdr:ext cx="762000" cy="259045"/>
    <xdr:sp macro="" textlink="">
      <xdr:nvSpPr>
        <xdr:cNvPr id="406" name="テキスト ボックス 405"/>
        <xdr:cNvSpPr txBox="1"/>
      </xdr:nvSpPr>
      <xdr:spPr>
        <a:xfrm>
          <a:off x="14909800" y="7712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a:t>
          </a:r>
          <a:endParaRPr kumimoji="1" lang="ja-JP" altLang="en-US" sz="1000" b="1">
            <a:solidFill>
              <a:srgbClr val="FF0000"/>
            </a:solidFill>
            <a:latin typeface="ＭＳ Ｐゴシック"/>
          </a:endParaRPr>
        </a:p>
      </xdr:txBody>
    </xdr:sp>
    <xdr:clientData/>
  </xdr:oneCellAnchor>
  <xdr:twoCellAnchor>
    <xdr:from>
      <xdr:col>20</xdr:col>
      <xdr:colOff>635000</xdr:colOff>
      <xdr:row>44</xdr:row>
      <xdr:rowOff>138430</xdr:rowOff>
    </xdr:from>
    <xdr:to>
      <xdr:col>21</xdr:col>
      <xdr:colOff>50800</xdr:colOff>
      <xdr:row>45</xdr:row>
      <xdr:rowOff>68580</xdr:rowOff>
    </xdr:to>
    <xdr:sp macro="" textlink="">
      <xdr:nvSpPr>
        <xdr:cNvPr id="407" name="円/楕円 406"/>
        <xdr:cNvSpPr/>
      </xdr:nvSpPr>
      <xdr:spPr>
        <a:xfrm>
          <a:off x="14351000" y="7682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45</xdr:row>
      <xdr:rowOff>53357</xdr:rowOff>
    </xdr:from>
    <xdr:ext cx="762000" cy="259045"/>
    <xdr:sp macro="" textlink="">
      <xdr:nvSpPr>
        <xdr:cNvPr id="408" name="テキスト ボックス 407"/>
        <xdr:cNvSpPr txBox="1"/>
      </xdr:nvSpPr>
      <xdr:spPr>
        <a:xfrm>
          <a:off x="14020800" y="776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130387</xdr:rowOff>
    </xdr:from>
    <xdr:to>
      <xdr:col>19</xdr:col>
      <xdr:colOff>533400</xdr:colOff>
      <xdr:row>45</xdr:row>
      <xdr:rowOff>60537</xdr:rowOff>
    </xdr:to>
    <xdr:sp macro="" textlink="">
      <xdr:nvSpPr>
        <xdr:cNvPr id="409" name="円/楕円 408"/>
        <xdr:cNvSpPr/>
      </xdr:nvSpPr>
      <xdr:spPr>
        <a:xfrm>
          <a:off x="13462000" y="7674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45</xdr:row>
      <xdr:rowOff>45314</xdr:rowOff>
    </xdr:from>
    <xdr:ext cx="762000" cy="259045"/>
    <xdr:sp macro="" textlink="">
      <xdr:nvSpPr>
        <xdr:cNvPr id="410" name="テキスト ボックス 409"/>
        <xdr:cNvSpPr txBox="1"/>
      </xdr:nvSpPr>
      <xdr:spPr>
        <a:xfrm>
          <a:off x="13131800" y="7760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2" name="テキスト ボックス 411"/>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3" name="テキスト ボックス 412"/>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[42.6%]</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将来負担比率は、</a:t>
          </a:r>
          <a:r>
            <a:rPr kumimoji="1" lang="en-US" altLang="ja-JP" sz="1300">
              <a:latin typeface="ＭＳ Ｐゴシック"/>
            </a:rPr>
            <a:t>42.6</a:t>
          </a:r>
          <a:r>
            <a:rPr kumimoji="1" lang="ja-JP" altLang="en-US" sz="1300">
              <a:latin typeface="ＭＳ Ｐゴシック"/>
            </a:rPr>
            <a:t>％で前年度より</a:t>
          </a:r>
          <a:r>
            <a:rPr kumimoji="1" lang="en-US" altLang="ja-JP" sz="1300">
              <a:latin typeface="ＭＳ Ｐゴシック"/>
            </a:rPr>
            <a:t>17.6</a:t>
          </a:r>
          <a:r>
            <a:rPr kumimoji="1" lang="ja-JP" altLang="en-US" sz="1300">
              <a:latin typeface="ＭＳ Ｐゴシック"/>
            </a:rPr>
            <a:t>ポイント改善し、はじめて類似団体の平均及び全国平均を下回った。しかしながら、県平均を大幅に上回っているため、負担の軽減を図る必要がある。</a:t>
          </a:r>
        </a:p>
        <a:p>
          <a:r>
            <a:rPr kumimoji="1" lang="ja-JP" altLang="en-US" sz="1300">
              <a:latin typeface="ＭＳ Ｐゴシック"/>
            </a:rPr>
            <a:t>　負担の種類は、国・県が実施した牧之原畑地総合整備事業の負担金や市が発行した地方債が主なものとなっており、早期の著しい改善は困難であるが、計画的な借り入れや返済を行うことにより負担の軽減を図る。</a:t>
          </a: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7" name="直線コネクタ 426"/>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8" name="テキスト ボックス 427"/>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9" name="直線コネクタ 428"/>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30" name="テキスト ボックス 429"/>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31" name="直線コネクタ 430"/>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32" name="テキスト ボックス 431"/>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3" name="直線コネクタ 432"/>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4" name="テキスト ボックス 433"/>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5" name="直線コネクタ 434"/>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6" name="テキスト ボックス 435"/>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7" name="直線コネクタ 436"/>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8"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40132</xdr:rowOff>
    </xdr:to>
    <xdr:cxnSp macro="">
      <xdr:nvCxnSpPr>
        <xdr:cNvPr id="439" name="直線コネクタ 438"/>
        <xdr:cNvCxnSpPr/>
      </xdr:nvCxnSpPr>
      <xdr:spPr>
        <a:xfrm flipV="1">
          <a:off x="17018000" y="2370667"/>
          <a:ext cx="0" cy="14413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12209</xdr:rowOff>
    </xdr:from>
    <xdr:ext cx="762000" cy="259045"/>
    <xdr:sp macro="" textlink="">
      <xdr:nvSpPr>
        <xdr:cNvPr id="440" name="将来負担の状況最小値テキスト"/>
        <xdr:cNvSpPr txBox="1"/>
      </xdr:nvSpPr>
      <xdr:spPr>
        <a:xfrm>
          <a:off x="17106900" y="37841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179.2</a:t>
          </a:r>
          <a:endParaRPr kumimoji="1" lang="ja-JP" altLang="en-US" sz="1000" b="1">
            <a:latin typeface="ＭＳ Ｐゴシック"/>
          </a:endParaRPr>
        </a:p>
      </xdr:txBody>
    </xdr:sp>
    <xdr:clientData/>
  </xdr:oneCellAnchor>
  <xdr:twoCellAnchor>
    <xdr:from>
      <xdr:col>24</xdr:col>
      <xdr:colOff>469900</xdr:colOff>
      <xdr:row>22</xdr:row>
      <xdr:rowOff>40132</xdr:rowOff>
    </xdr:from>
    <xdr:to>
      <xdr:col>24</xdr:col>
      <xdr:colOff>647700</xdr:colOff>
      <xdr:row>22</xdr:row>
      <xdr:rowOff>40132</xdr:rowOff>
    </xdr:to>
    <xdr:cxnSp macro="">
      <xdr:nvCxnSpPr>
        <xdr:cNvPr id="441" name="直線コネクタ 440"/>
        <xdr:cNvCxnSpPr/>
      </xdr:nvCxnSpPr>
      <xdr:spPr>
        <a:xfrm>
          <a:off x="16929100" y="38120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42"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43" name="直線コネクタ 442"/>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141563</xdr:rowOff>
    </xdr:from>
    <xdr:to>
      <xdr:col>24</xdr:col>
      <xdr:colOff>558800</xdr:colOff>
      <xdr:row>16</xdr:row>
      <xdr:rowOff>111675</xdr:rowOff>
    </xdr:to>
    <xdr:cxnSp macro="">
      <xdr:nvCxnSpPr>
        <xdr:cNvPr id="444" name="直線コネクタ 443"/>
        <xdr:cNvCxnSpPr/>
      </xdr:nvCxnSpPr>
      <xdr:spPr>
        <a:xfrm flipV="1">
          <a:off x="16179800" y="2713313"/>
          <a:ext cx="838200" cy="141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111100</xdr:rowOff>
    </xdr:from>
    <xdr:ext cx="762000" cy="259045"/>
    <xdr:sp macro="" textlink="">
      <xdr:nvSpPr>
        <xdr:cNvPr id="445" name="将来負担の状況平均値テキスト"/>
        <xdr:cNvSpPr txBox="1"/>
      </xdr:nvSpPr>
      <xdr:spPr>
        <a:xfrm>
          <a:off x="17106900" y="26828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48.6</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139023</xdr:rowOff>
    </xdr:from>
    <xdr:to>
      <xdr:col>24</xdr:col>
      <xdr:colOff>609600</xdr:colOff>
      <xdr:row>16</xdr:row>
      <xdr:rowOff>69173</xdr:rowOff>
    </xdr:to>
    <xdr:sp macro="" textlink="">
      <xdr:nvSpPr>
        <xdr:cNvPr id="446" name="フローチャート : 判断 445"/>
        <xdr:cNvSpPr/>
      </xdr:nvSpPr>
      <xdr:spPr>
        <a:xfrm>
          <a:off x="16967200" y="2710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111675</xdr:rowOff>
    </xdr:from>
    <xdr:to>
      <xdr:col>23</xdr:col>
      <xdr:colOff>406400</xdr:colOff>
      <xdr:row>17</xdr:row>
      <xdr:rowOff>109135</xdr:rowOff>
    </xdr:to>
    <xdr:cxnSp macro="">
      <xdr:nvCxnSpPr>
        <xdr:cNvPr id="447" name="直線コネクタ 446"/>
        <xdr:cNvCxnSpPr/>
      </xdr:nvCxnSpPr>
      <xdr:spPr>
        <a:xfrm flipV="1">
          <a:off x="15290800" y="2854875"/>
          <a:ext cx="8890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1355</xdr:rowOff>
    </xdr:from>
    <xdr:to>
      <xdr:col>23</xdr:col>
      <xdr:colOff>457200</xdr:colOff>
      <xdr:row>16</xdr:row>
      <xdr:rowOff>102955</xdr:rowOff>
    </xdr:to>
    <xdr:sp macro="" textlink="">
      <xdr:nvSpPr>
        <xdr:cNvPr id="448" name="フローチャート : 判断 447"/>
        <xdr:cNvSpPr/>
      </xdr:nvSpPr>
      <xdr:spPr>
        <a:xfrm>
          <a:off x="16129000" y="2744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113132</xdr:rowOff>
    </xdr:from>
    <xdr:ext cx="736600" cy="259045"/>
    <xdr:sp macro="" textlink="">
      <xdr:nvSpPr>
        <xdr:cNvPr id="449" name="テキスト ボックス 448"/>
        <xdr:cNvSpPr txBox="1"/>
      </xdr:nvSpPr>
      <xdr:spPr>
        <a:xfrm>
          <a:off x="15798800" y="25134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109135</xdr:rowOff>
    </xdr:from>
    <xdr:to>
      <xdr:col>22</xdr:col>
      <xdr:colOff>203200</xdr:colOff>
      <xdr:row>18</xdr:row>
      <xdr:rowOff>5249</xdr:rowOff>
    </xdr:to>
    <xdr:cxnSp macro="">
      <xdr:nvCxnSpPr>
        <xdr:cNvPr id="450" name="直線コネクタ 449"/>
        <xdr:cNvCxnSpPr/>
      </xdr:nvCxnSpPr>
      <xdr:spPr>
        <a:xfrm flipV="1">
          <a:off x="14401800" y="3023785"/>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96266</xdr:rowOff>
    </xdr:from>
    <xdr:to>
      <xdr:col>22</xdr:col>
      <xdr:colOff>254000</xdr:colOff>
      <xdr:row>17</xdr:row>
      <xdr:rowOff>26416</xdr:rowOff>
    </xdr:to>
    <xdr:sp macro="" textlink="">
      <xdr:nvSpPr>
        <xdr:cNvPr id="451" name="フローチャート : 判断 450"/>
        <xdr:cNvSpPr/>
      </xdr:nvSpPr>
      <xdr:spPr>
        <a:xfrm>
          <a:off x="15240000" y="28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36593</xdr:rowOff>
    </xdr:from>
    <xdr:ext cx="762000" cy="259045"/>
    <xdr:sp macro="" textlink="">
      <xdr:nvSpPr>
        <xdr:cNvPr id="452" name="テキスト ボックス 451"/>
        <xdr:cNvSpPr txBox="1"/>
      </xdr:nvSpPr>
      <xdr:spPr>
        <a:xfrm>
          <a:off x="14909800" y="2608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5249</xdr:rowOff>
    </xdr:from>
    <xdr:to>
      <xdr:col>21</xdr:col>
      <xdr:colOff>0</xdr:colOff>
      <xdr:row>18</xdr:row>
      <xdr:rowOff>147616</xdr:rowOff>
    </xdr:to>
    <xdr:cxnSp macro="">
      <xdr:nvCxnSpPr>
        <xdr:cNvPr id="453" name="直線コネクタ 452"/>
        <xdr:cNvCxnSpPr/>
      </xdr:nvCxnSpPr>
      <xdr:spPr>
        <a:xfrm flipV="1">
          <a:off x="13512800" y="3091349"/>
          <a:ext cx="889000" cy="1423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15706</xdr:rowOff>
    </xdr:from>
    <xdr:to>
      <xdr:col>21</xdr:col>
      <xdr:colOff>50800</xdr:colOff>
      <xdr:row>17</xdr:row>
      <xdr:rowOff>117306</xdr:rowOff>
    </xdr:to>
    <xdr:sp macro="" textlink="">
      <xdr:nvSpPr>
        <xdr:cNvPr id="454" name="フローチャート : 判断 453"/>
        <xdr:cNvSpPr/>
      </xdr:nvSpPr>
      <xdr:spPr>
        <a:xfrm>
          <a:off x="14351000" y="2930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127483</xdr:rowOff>
    </xdr:from>
    <xdr:ext cx="762000" cy="259045"/>
    <xdr:sp macro="" textlink="">
      <xdr:nvSpPr>
        <xdr:cNvPr id="455" name="テキスト ボックス 454"/>
        <xdr:cNvSpPr txBox="1"/>
      </xdr:nvSpPr>
      <xdr:spPr>
        <a:xfrm>
          <a:off x="14020800" y="2699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75.9</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149225</xdr:rowOff>
    </xdr:from>
    <xdr:to>
      <xdr:col>19</xdr:col>
      <xdr:colOff>533400</xdr:colOff>
      <xdr:row>18</xdr:row>
      <xdr:rowOff>79375</xdr:rowOff>
    </xdr:to>
    <xdr:sp macro="" textlink="">
      <xdr:nvSpPr>
        <xdr:cNvPr id="456" name="フローチャート : 判断 455"/>
        <xdr:cNvSpPr/>
      </xdr:nvSpPr>
      <xdr:spPr>
        <a:xfrm>
          <a:off x="13462000" y="306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89552</xdr:rowOff>
    </xdr:from>
    <xdr:ext cx="762000" cy="259045"/>
    <xdr:sp macro="" textlink="">
      <xdr:nvSpPr>
        <xdr:cNvPr id="457" name="テキスト ボックス 456"/>
        <xdr:cNvSpPr txBox="1"/>
      </xdr:nvSpPr>
      <xdr:spPr>
        <a:xfrm>
          <a:off x="13131800" y="2832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8" name="テキスト ボックス 457"/>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9" name="テキスト ボックス 458"/>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0" name="テキスト ボックス 459"/>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1" name="テキスト ボックス 460"/>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2" name="テキスト ボックス 461"/>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15</xdr:row>
      <xdr:rowOff>90763</xdr:rowOff>
    </xdr:from>
    <xdr:to>
      <xdr:col>24</xdr:col>
      <xdr:colOff>609600</xdr:colOff>
      <xdr:row>16</xdr:row>
      <xdr:rowOff>20913</xdr:rowOff>
    </xdr:to>
    <xdr:sp macro="" textlink="">
      <xdr:nvSpPr>
        <xdr:cNvPr id="463" name="円/楕円 462"/>
        <xdr:cNvSpPr/>
      </xdr:nvSpPr>
      <xdr:spPr>
        <a:xfrm>
          <a:off x="16967200" y="2662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107290</xdr:rowOff>
    </xdr:from>
    <xdr:ext cx="762000" cy="259045"/>
    <xdr:sp macro="" textlink="">
      <xdr:nvSpPr>
        <xdr:cNvPr id="464" name="将来負担の状況該当値テキスト"/>
        <xdr:cNvSpPr txBox="1"/>
      </xdr:nvSpPr>
      <xdr:spPr>
        <a:xfrm>
          <a:off x="17106900" y="2507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42.6</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60875</xdr:rowOff>
    </xdr:from>
    <xdr:to>
      <xdr:col>23</xdr:col>
      <xdr:colOff>457200</xdr:colOff>
      <xdr:row>16</xdr:row>
      <xdr:rowOff>162475</xdr:rowOff>
    </xdr:to>
    <xdr:sp macro="" textlink="">
      <xdr:nvSpPr>
        <xdr:cNvPr id="465" name="円/楕円 464"/>
        <xdr:cNvSpPr/>
      </xdr:nvSpPr>
      <xdr:spPr>
        <a:xfrm>
          <a:off x="16129000" y="2804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16</xdr:row>
      <xdr:rowOff>147252</xdr:rowOff>
    </xdr:from>
    <xdr:ext cx="736600" cy="259045"/>
    <xdr:sp macro="" textlink="">
      <xdr:nvSpPr>
        <xdr:cNvPr id="466" name="テキスト ボックス 465"/>
        <xdr:cNvSpPr txBox="1"/>
      </xdr:nvSpPr>
      <xdr:spPr>
        <a:xfrm>
          <a:off x="15798800" y="28904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60.2</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58335</xdr:rowOff>
    </xdr:from>
    <xdr:to>
      <xdr:col>22</xdr:col>
      <xdr:colOff>254000</xdr:colOff>
      <xdr:row>17</xdr:row>
      <xdr:rowOff>159935</xdr:rowOff>
    </xdr:to>
    <xdr:sp macro="" textlink="">
      <xdr:nvSpPr>
        <xdr:cNvPr id="467" name="円/楕円 466"/>
        <xdr:cNvSpPr/>
      </xdr:nvSpPr>
      <xdr:spPr>
        <a:xfrm>
          <a:off x="15240000" y="2972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144712</xdr:rowOff>
    </xdr:from>
    <xdr:ext cx="762000" cy="259045"/>
    <xdr:sp macro="" textlink="">
      <xdr:nvSpPr>
        <xdr:cNvPr id="468" name="テキスト ボックス 467"/>
        <xdr:cNvSpPr txBox="1"/>
      </xdr:nvSpPr>
      <xdr:spPr>
        <a:xfrm>
          <a:off x="14909800" y="3059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81.2</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125899</xdr:rowOff>
    </xdr:from>
    <xdr:to>
      <xdr:col>21</xdr:col>
      <xdr:colOff>50800</xdr:colOff>
      <xdr:row>18</xdr:row>
      <xdr:rowOff>56049</xdr:rowOff>
    </xdr:to>
    <xdr:sp macro="" textlink="">
      <xdr:nvSpPr>
        <xdr:cNvPr id="469" name="円/楕円 468"/>
        <xdr:cNvSpPr/>
      </xdr:nvSpPr>
      <xdr:spPr>
        <a:xfrm>
          <a:off x="14351000" y="3040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40826</xdr:rowOff>
    </xdr:from>
    <xdr:ext cx="762000" cy="259045"/>
    <xdr:sp macro="" textlink="">
      <xdr:nvSpPr>
        <xdr:cNvPr id="470" name="テキスト ボックス 469"/>
        <xdr:cNvSpPr txBox="1"/>
      </xdr:nvSpPr>
      <xdr:spPr>
        <a:xfrm>
          <a:off x="14020800" y="31269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89.6</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96816</xdr:rowOff>
    </xdr:from>
    <xdr:to>
      <xdr:col>19</xdr:col>
      <xdr:colOff>533400</xdr:colOff>
      <xdr:row>19</xdr:row>
      <xdr:rowOff>26967</xdr:rowOff>
    </xdr:to>
    <xdr:sp macro="" textlink="">
      <xdr:nvSpPr>
        <xdr:cNvPr id="471" name="円/楕円 470"/>
        <xdr:cNvSpPr/>
      </xdr:nvSpPr>
      <xdr:spPr>
        <a:xfrm>
          <a:off x="13462000" y="3182916"/>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11743</xdr:rowOff>
    </xdr:from>
    <xdr:ext cx="762000" cy="259045"/>
    <xdr:sp macro="" textlink="">
      <xdr:nvSpPr>
        <xdr:cNvPr id="472" name="テキスト ボックス 471"/>
        <xdr:cNvSpPr txBox="1"/>
      </xdr:nvSpPr>
      <xdr:spPr>
        <a:xfrm>
          <a:off x="13131800" y="3269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静岡県牧之原市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47,754
46,592
111.69
19,716,156
18,747,468
861,148
12,248,133
18,968,416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14.8
42.6</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28/62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類似団体及び県下の平均とほぼ同じ比率になっている。平成</a:t>
          </a:r>
          <a:r>
            <a:rPr kumimoji="1" lang="en-US" altLang="ja-JP" sz="1300">
              <a:latin typeface="ＭＳ Ｐゴシック"/>
            </a:rPr>
            <a:t>25</a:t>
          </a:r>
          <a:r>
            <a:rPr kumimoji="1" lang="ja-JP" altLang="en-US" sz="1300">
              <a:latin typeface="ＭＳ Ｐゴシック"/>
            </a:rPr>
            <a:t>年度は消防業務（相良地区）が一部事務組合から市営になったため増加したが、今年度は大きな変動もなくほぼ同率である。</a:t>
          </a:r>
        </a:p>
        <a:p>
          <a:r>
            <a:rPr kumimoji="1" lang="ja-JP" altLang="en-US" sz="1300">
              <a:latin typeface="ＭＳ Ｐゴシック"/>
            </a:rPr>
            <a:t>　ごみ処理業務、し尿処理業務及び消防業務（榛原地区）などは一部事務組合で実施しているが、市営の保育所が他団体と比較して多いため、相殺された形となっている。民間でも実施可能な部分については、指定管理者制度の導入により委託化を進めているところであ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146050</xdr:rowOff>
    </xdr:from>
    <xdr:to>
      <xdr:col>7</xdr:col>
      <xdr:colOff>15875</xdr:colOff>
      <xdr:row>42</xdr:row>
      <xdr:rowOff>105228</xdr:rowOff>
    </xdr:to>
    <xdr:cxnSp macro="">
      <xdr:nvCxnSpPr>
        <xdr:cNvPr id="61" name="直線コネクタ 60"/>
        <xdr:cNvCxnSpPr/>
      </xdr:nvCxnSpPr>
      <xdr:spPr>
        <a:xfrm flipV="1">
          <a:off x="4826000" y="5803900"/>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77305</xdr:rowOff>
    </xdr:from>
    <xdr:ext cx="762000" cy="259045"/>
    <xdr:sp macro="" textlink="">
      <xdr:nvSpPr>
        <xdr:cNvPr id="62" name="人件費最小値テキスト"/>
        <xdr:cNvSpPr txBox="1"/>
      </xdr:nvSpPr>
      <xdr:spPr>
        <a:xfrm>
          <a:off x="4914900" y="727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30.7</a:t>
          </a:r>
          <a:endParaRPr kumimoji="1" lang="ja-JP" altLang="en-US" sz="1000" b="1">
            <a:latin typeface="ＭＳ Ｐゴシック"/>
          </a:endParaRPr>
        </a:p>
      </xdr:txBody>
    </xdr:sp>
    <xdr:clientData/>
  </xdr:oneCellAnchor>
  <xdr:twoCellAnchor>
    <xdr:from>
      <xdr:col>6</xdr:col>
      <xdr:colOff>612775</xdr:colOff>
      <xdr:row>42</xdr:row>
      <xdr:rowOff>105228</xdr:rowOff>
    </xdr:from>
    <xdr:to>
      <xdr:col>7</xdr:col>
      <xdr:colOff>104775</xdr:colOff>
      <xdr:row>42</xdr:row>
      <xdr:rowOff>105228</xdr:rowOff>
    </xdr:to>
    <xdr:cxnSp macro="">
      <xdr:nvCxnSpPr>
        <xdr:cNvPr id="63" name="直線コネクタ 62"/>
        <xdr:cNvCxnSpPr/>
      </xdr:nvCxnSpPr>
      <xdr:spPr>
        <a:xfrm>
          <a:off x="4737100" y="7306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60977</xdr:rowOff>
    </xdr:from>
    <xdr:ext cx="762000" cy="259045"/>
    <xdr:sp macro="" textlink="">
      <xdr:nvSpPr>
        <xdr:cNvPr id="64" name="人件費最大値テキスト"/>
        <xdr:cNvSpPr txBox="1"/>
      </xdr:nvSpPr>
      <xdr:spPr>
        <a:xfrm>
          <a:off x="4914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6</xdr:col>
      <xdr:colOff>612775</xdr:colOff>
      <xdr:row>33</xdr:row>
      <xdr:rowOff>146050</xdr:rowOff>
    </xdr:from>
    <xdr:to>
      <xdr:col>7</xdr:col>
      <xdr:colOff>104775</xdr:colOff>
      <xdr:row>33</xdr:row>
      <xdr:rowOff>146050</xdr:rowOff>
    </xdr:to>
    <xdr:cxnSp macro="">
      <xdr:nvCxnSpPr>
        <xdr:cNvPr id="65" name="直線コネクタ 64"/>
        <xdr:cNvCxnSpPr/>
      </xdr:nvCxnSpPr>
      <xdr:spPr>
        <a:xfrm>
          <a:off x="4737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135164</xdr:rowOff>
    </xdr:from>
    <xdr:to>
      <xdr:col>7</xdr:col>
      <xdr:colOff>15875</xdr:colOff>
      <xdr:row>37</xdr:row>
      <xdr:rowOff>146050</xdr:rowOff>
    </xdr:to>
    <xdr:cxnSp macro="">
      <xdr:nvCxnSpPr>
        <xdr:cNvPr id="66" name="直線コネクタ 65"/>
        <xdr:cNvCxnSpPr/>
      </xdr:nvCxnSpPr>
      <xdr:spPr>
        <a:xfrm flipV="1">
          <a:off x="3987800" y="6478814"/>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7"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8" name="フローチャート : 判断 67"/>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143328</xdr:rowOff>
    </xdr:from>
    <xdr:to>
      <xdr:col>5</xdr:col>
      <xdr:colOff>549275</xdr:colOff>
      <xdr:row>37</xdr:row>
      <xdr:rowOff>146050</xdr:rowOff>
    </xdr:to>
    <xdr:cxnSp macro="">
      <xdr:nvCxnSpPr>
        <xdr:cNvPr id="69" name="直線コネクタ 68"/>
        <xdr:cNvCxnSpPr/>
      </xdr:nvCxnSpPr>
      <xdr:spPr>
        <a:xfrm>
          <a:off x="3098800" y="6315528"/>
          <a:ext cx="889000" cy="174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106136</xdr:rowOff>
    </xdr:from>
    <xdr:to>
      <xdr:col>5</xdr:col>
      <xdr:colOff>600075</xdr:colOff>
      <xdr:row>38</xdr:row>
      <xdr:rowOff>36286</xdr:rowOff>
    </xdr:to>
    <xdr:sp macro="" textlink="">
      <xdr:nvSpPr>
        <xdr:cNvPr id="70" name="フローチャート : 判断 69"/>
        <xdr:cNvSpPr/>
      </xdr:nvSpPr>
      <xdr:spPr>
        <a:xfrm>
          <a:off x="3937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21062</xdr:rowOff>
    </xdr:from>
    <xdr:ext cx="736600" cy="259045"/>
    <xdr:sp macro="" textlink="">
      <xdr:nvSpPr>
        <xdr:cNvPr id="71" name="テキスト ボックス 70"/>
        <xdr:cNvSpPr txBox="1"/>
      </xdr:nvSpPr>
      <xdr:spPr>
        <a:xfrm>
          <a:off x="3606800" y="6536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88900</xdr:rowOff>
    </xdr:from>
    <xdr:to>
      <xdr:col>4</xdr:col>
      <xdr:colOff>346075</xdr:colOff>
      <xdr:row>36</xdr:row>
      <xdr:rowOff>143328</xdr:rowOff>
    </xdr:to>
    <xdr:cxnSp macro="">
      <xdr:nvCxnSpPr>
        <xdr:cNvPr id="72" name="直線コネクタ 71"/>
        <xdr:cNvCxnSpPr/>
      </xdr:nvCxnSpPr>
      <xdr:spPr>
        <a:xfrm>
          <a:off x="2209800" y="6261100"/>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21772</xdr:rowOff>
    </xdr:from>
    <xdr:to>
      <xdr:col>4</xdr:col>
      <xdr:colOff>396875</xdr:colOff>
      <xdr:row>38</xdr:row>
      <xdr:rowOff>123372</xdr:rowOff>
    </xdr:to>
    <xdr:sp macro="" textlink="">
      <xdr:nvSpPr>
        <xdr:cNvPr id="73" name="フローチャート : 判断 72"/>
        <xdr:cNvSpPr/>
      </xdr:nvSpPr>
      <xdr:spPr>
        <a:xfrm>
          <a:off x="3048000" y="6536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108149</xdr:rowOff>
    </xdr:from>
    <xdr:ext cx="762000" cy="259045"/>
    <xdr:sp macro="" textlink="">
      <xdr:nvSpPr>
        <xdr:cNvPr id="74" name="テキスト ボックス 73"/>
        <xdr:cNvSpPr txBox="1"/>
      </xdr:nvSpPr>
      <xdr:spPr>
        <a:xfrm>
          <a:off x="2717800" y="6623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88900</xdr:rowOff>
    </xdr:from>
    <xdr:to>
      <xdr:col>3</xdr:col>
      <xdr:colOff>142875</xdr:colOff>
      <xdr:row>36</xdr:row>
      <xdr:rowOff>88900</xdr:rowOff>
    </xdr:to>
    <xdr:cxnSp macro="">
      <xdr:nvCxnSpPr>
        <xdr:cNvPr id="75" name="直線コネクタ 74"/>
        <xdr:cNvCxnSpPr/>
      </xdr:nvCxnSpPr>
      <xdr:spPr>
        <a:xfrm>
          <a:off x="1320800" y="6261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65315</xdr:rowOff>
    </xdr:from>
    <xdr:to>
      <xdr:col>3</xdr:col>
      <xdr:colOff>193675</xdr:colOff>
      <xdr:row>38</xdr:row>
      <xdr:rowOff>166915</xdr:rowOff>
    </xdr:to>
    <xdr:sp macro="" textlink="">
      <xdr:nvSpPr>
        <xdr:cNvPr id="76" name="フローチャート : 判断 75"/>
        <xdr:cNvSpPr/>
      </xdr:nvSpPr>
      <xdr:spPr>
        <a:xfrm>
          <a:off x="2159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151692</xdr:rowOff>
    </xdr:from>
    <xdr:ext cx="762000" cy="259045"/>
    <xdr:sp macro="" textlink="">
      <xdr:nvSpPr>
        <xdr:cNvPr id="77" name="テキスト ボックス 76"/>
        <xdr:cNvSpPr txBox="1"/>
      </xdr:nvSpPr>
      <xdr:spPr>
        <a:xfrm>
          <a:off x="1828800" y="666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106136</xdr:rowOff>
    </xdr:from>
    <xdr:to>
      <xdr:col>1</xdr:col>
      <xdr:colOff>676275</xdr:colOff>
      <xdr:row>38</xdr:row>
      <xdr:rowOff>36286</xdr:rowOff>
    </xdr:to>
    <xdr:sp macro="" textlink="">
      <xdr:nvSpPr>
        <xdr:cNvPr id="78" name="フローチャート : 判断 77"/>
        <xdr:cNvSpPr/>
      </xdr:nvSpPr>
      <xdr:spPr>
        <a:xfrm>
          <a:off x="1270000" y="644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21062</xdr:rowOff>
    </xdr:from>
    <xdr:ext cx="762000" cy="259045"/>
    <xdr:sp macro="" textlink="">
      <xdr:nvSpPr>
        <xdr:cNvPr id="79" name="テキスト ボックス 78"/>
        <xdr:cNvSpPr txBox="1"/>
      </xdr:nvSpPr>
      <xdr:spPr>
        <a:xfrm>
          <a:off x="939800" y="6536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84364</xdr:rowOff>
    </xdr:from>
    <xdr:to>
      <xdr:col>7</xdr:col>
      <xdr:colOff>66675</xdr:colOff>
      <xdr:row>38</xdr:row>
      <xdr:rowOff>14514</xdr:rowOff>
    </xdr:to>
    <xdr:sp macro="" textlink="">
      <xdr:nvSpPr>
        <xdr:cNvPr id="85" name="円/楕円 84"/>
        <xdr:cNvSpPr/>
      </xdr:nvSpPr>
      <xdr:spPr>
        <a:xfrm>
          <a:off x="4775200" y="6428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100891</xdr:rowOff>
    </xdr:from>
    <xdr:ext cx="762000" cy="259045"/>
    <xdr:sp macro="" textlink="">
      <xdr:nvSpPr>
        <xdr:cNvPr id="86" name="人件費該当値テキスト"/>
        <xdr:cNvSpPr txBox="1"/>
      </xdr:nvSpPr>
      <xdr:spPr>
        <a:xfrm>
          <a:off x="4914900" y="6273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95250</xdr:rowOff>
    </xdr:from>
    <xdr:to>
      <xdr:col>5</xdr:col>
      <xdr:colOff>600075</xdr:colOff>
      <xdr:row>38</xdr:row>
      <xdr:rowOff>25400</xdr:rowOff>
    </xdr:to>
    <xdr:sp macro="" textlink="">
      <xdr:nvSpPr>
        <xdr:cNvPr id="87" name="円/楕円 86"/>
        <xdr:cNvSpPr/>
      </xdr:nvSpPr>
      <xdr:spPr>
        <a:xfrm>
          <a:off x="39370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35577</xdr:rowOff>
    </xdr:from>
    <xdr:ext cx="736600" cy="259045"/>
    <xdr:sp macro="" textlink="">
      <xdr:nvSpPr>
        <xdr:cNvPr id="88" name="テキスト ボックス 87"/>
        <xdr:cNvSpPr txBox="1"/>
      </xdr:nvSpPr>
      <xdr:spPr>
        <a:xfrm>
          <a:off x="3606800" y="6207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23.2</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92528</xdr:rowOff>
    </xdr:from>
    <xdr:to>
      <xdr:col>4</xdr:col>
      <xdr:colOff>396875</xdr:colOff>
      <xdr:row>37</xdr:row>
      <xdr:rowOff>22678</xdr:rowOff>
    </xdr:to>
    <xdr:sp macro="" textlink="">
      <xdr:nvSpPr>
        <xdr:cNvPr id="89" name="円/楕円 88"/>
        <xdr:cNvSpPr/>
      </xdr:nvSpPr>
      <xdr:spPr>
        <a:xfrm>
          <a:off x="3048000" y="6264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32855</xdr:rowOff>
    </xdr:from>
    <xdr:ext cx="762000" cy="259045"/>
    <xdr:sp macro="" textlink="">
      <xdr:nvSpPr>
        <xdr:cNvPr id="90" name="テキスト ボックス 89"/>
        <xdr:cNvSpPr txBox="1"/>
      </xdr:nvSpPr>
      <xdr:spPr>
        <a:xfrm>
          <a:off x="2717800" y="6033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38100</xdr:rowOff>
    </xdr:from>
    <xdr:to>
      <xdr:col>3</xdr:col>
      <xdr:colOff>193675</xdr:colOff>
      <xdr:row>36</xdr:row>
      <xdr:rowOff>139700</xdr:rowOff>
    </xdr:to>
    <xdr:sp macro="" textlink="">
      <xdr:nvSpPr>
        <xdr:cNvPr id="91" name="円/楕円 90"/>
        <xdr:cNvSpPr/>
      </xdr:nvSpPr>
      <xdr:spPr>
        <a:xfrm>
          <a:off x="2159000" y="621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34</xdr:row>
      <xdr:rowOff>149877</xdr:rowOff>
    </xdr:from>
    <xdr:ext cx="762000" cy="259045"/>
    <xdr:sp macro="" textlink="">
      <xdr:nvSpPr>
        <xdr:cNvPr id="92" name="テキスト ボックス 91"/>
        <xdr:cNvSpPr txBox="1"/>
      </xdr:nvSpPr>
      <xdr:spPr>
        <a:xfrm>
          <a:off x="1828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38100</xdr:rowOff>
    </xdr:from>
    <xdr:to>
      <xdr:col>1</xdr:col>
      <xdr:colOff>676275</xdr:colOff>
      <xdr:row>36</xdr:row>
      <xdr:rowOff>139700</xdr:rowOff>
    </xdr:to>
    <xdr:sp macro="" textlink="">
      <xdr:nvSpPr>
        <xdr:cNvPr id="93" name="円/楕円 92"/>
        <xdr:cNvSpPr/>
      </xdr:nvSpPr>
      <xdr:spPr>
        <a:xfrm>
          <a:off x="1270000" y="621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149877</xdr:rowOff>
    </xdr:from>
    <xdr:ext cx="762000" cy="259045"/>
    <xdr:sp macro="" textlink="">
      <xdr:nvSpPr>
        <xdr:cNvPr id="94" name="テキスト ボックス 93"/>
        <xdr:cNvSpPr txBox="1"/>
      </xdr:nvSpPr>
      <xdr:spPr>
        <a:xfrm>
          <a:off x="939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類似団体の中でもかなり低い数値となっているが、人件費と同様に一部事務組合でごみ処理業務、し尿処理業務及び消防業務（榛原地区）などを行っている影響が大きい。</a:t>
          </a:r>
        </a:p>
        <a:p>
          <a:r>
            <a:rPr kumimoji="1" lang="ja-JP" altLang="en-US" sz="1300">
              <a:latin typeface="ＭＳ Ｐゴシック"/>
            </a:rPr>
            <a:t>　厳しい財政状況の中、需用費をはじめとする物件費の削減を行っているが、保育園等の施設の管理運営を指定管理者制度に移行しており、今後、その比率はさらに高まるものと考えられる。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9" name="直線コネクタ 108"/>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0" name="テキスト ボックス 109"/>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1" name="直線コネクタ 110"/>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2" name="テキスト ボックス 111"/>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3" name="直線コネクタ 112"/>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4" name="テキスト ボックス 113"/>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5" name="直線コネクタ 114"/>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6" name="テキスト ボックス 115"/>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7" name="直線コネクタ 116"/>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8" name="テキスト ボックス 117"/>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9" name="直線コネクタ 118"/>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0" name="テキスト ボックス 119"/>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1" name="直線コネクタ 12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2" name="テキスト ボックス 121"/>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124279</xdr:rowOff>
    </xdr:from>
    <xdr:to>
      <xdr:col>24</xdr:col>
      <xdr:colOff>31750</xdr:colOff>
      <xdr:row>21</xdr:row>
      <xdr:rowOff>156936</xdr:rowOff>
    </xdr:to>
    <xdr:cxnSp macro="">
      <xdr:nvCxnSpPr>
        <xdr:cNvPr id="124" name="直線コネクタ 123"/>
        <xdr:cNvCxnSpPr/>
      </xdr:nvCxnSpPr>
      <xdr:spPr>
        <a:xfrm flipV="1">
          <a:off x="16510000" y="2353129"/>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129013</xdr:rowOff>
    </xdr:from>
    <xdr:ext cx="762000" cy="259045"/>
    <xdr:sp macro="" textlink="">
      <xdr:nvSpPr>
        <xdr:cNvPr id="125" name="物件費最小値テキスト"/>
        <xdr:cNvSpPr txBox="1"/>
      </xdr:nvSpPr>
      <xdr:spPr>
        <a:xfrm>
          <a:off x="16598900" y="3729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a:t>
          </a:r>
          <a:endParaRPr kumimoji="1" lang="ja-JP" altLang="en-US" sz="1000" b="1">
            <a:latin typeface="ＭＳ Ｐゴシック"/>
          </a:endParaRPr>
        </a:p>
      </xdr:txBody>
    </xdr:sp>
    <xdr:clientData/>
  </xdr:oneCellAnchor>
  <xdr:twoCellAnchor>
    <xdr:from>
      <xdr:col>23</xdr:col>
      <xdr:colOff>628650</xdr:colOff>
      <xdr:row>21</xdr:row>
      <xdr:rowOff>156936</xdr:rowOff>
    </xdr:from>
    <xdr:to>
      <xdr:col>24</xdr:col>
      <xdr:colOff>120650</xdr:colOff>
      <xdr:row>21</xdr:row>
      <xdr:rowOff>156936</xdr:rowOff>
    </xdr:to>
    <xdr:cxnSp macro="">
      <xdr:nvCxnSpPr>
        <xdr:cNvPr id="126" name="直線コネクタ 125"/>
        <xdr:cNvCxnSpPr/>
      </xdr:nvCxnSpPr>
      <xdr:spPr>
        <a:xfrm>
          <a:off x="16421100" y="37573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39206</xdr:rowOff>
    </xdr:from>
    <xdr:ext cx="762000" cy="259045"/>
    <xdr:sp macro="" textlink="">
      <xdr:nvSpPr>
        <xdr:cNvPr id="127" name="物件費最大値テキスト"/>
        <xdr:cNvSpPr txBox="1"/>
      </xdr:nvSpPr>
      <xdr:spPr>
        <a:xfrm>
          <a:off x="16598900" y="2096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23</xdr:col>
      <xdr:colOff>628650</xdr:colOff>
      <xdr:row>13</xdr:row>
      <xdr:rowOff>124279</xdr:rowOff>
    </xdr:from>
    <xdr:to>
      <xdr:col>24</xdr:col>
      <xdr:colOff>120650</xdr:colOff>
      <xdr:row>13</xdr:row>
      <xdr:rowOff>124279</xdr:rowOff>
    </xdr:to>
    <xdr:cxnSp macro="">
      <xdr:nvCxnSpPr>
        <xdr:cNvPr id="128" name="直線コネクタ 127"/>
        <xdr:cNvCxnSpPr/>
      </xdr:nvCxnSpPr>
      <xdr:spPr>
        <a:xfrm>
          <a:off x="16421100" y="23531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13</xdr:row>
      <xdr:rowOff>26307</xdr:rowOff>
    </xdr:from>
    <xdr:to>
      <xdr:col>24</xdr:col>
      <xdr:colOff>31750</xdr:colOff>
      <xdr:row>13</xdr:row>
      <xdr:rowOff>146050</xdr:rowOff>
    </xdr:to>
    <xdr:cxnSp macro="">
      <xdr:nvCxnSpPr>
        <xdr:cNvPr id="129" name="直線コネクタ 128"/>
        <xdr:cNvCxnSpPr/>
      </xdr:nvCxnSpPr>
      <xdr:spPr>
        <a:xfrm>
          <a:off x="15671800" y="2255157"/>
          <a:ext cx="838200" cy="119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97263</xdr:rowOff>
    </xdr:from>
    <xdr:ext cx="762000" cy="259045"/>
    <xdr:sp macro="" textlink="">
      <xdr:nvSpPr>
        <xdr:cNvPr id="130" name="物件費平均値テキスト"/>
        <xdr:cNvSpPr txBox="1"/>
      </xdr:nvSpPr>
      <xdr:spPr>
        <a:xfrm>
          <a:off x="16598900" y="28404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125186</xdr:rowOff>
    </xdr:from>
    <xdr:to>
      <xdr:col>24</xdr:col>
      <xdr:colOff>82550</xdr:colOff>
      <xdr:row>17</xdr:row>
      <xdr:rowOff>55336</xdr:rowOff>
    </xdr:to>
    <xdr:sp macro="" textlink="">
      <xdr:nvSpPr>
        <xdr:cNvPr id="131" name="フローチャート : 判断 130"/>
        <xdr:cNvSpPr/>
      </xdr:nvSpPr>
      <xdr:spPr>
        <a:xfrm>
          <a:off x="16459200" y="2868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13</xdr:row>
      <xdr:rowOff>26307</xdr:rowOff>
    </xdr:from>
    <xdr:to>
      <xdr:col>22</xdr:col>
      <xdr:colOff>565150</xdr:colOff>
      <xdr:row>13</xdr:row>
      <xdr:rowOff>26307</xdr:rowOff>
    </xdr:to>
    <xdr:cxnSp macro="">
      <xdr:nvCxnSpPr>
        <xdr:cNvPr id="132" name="直線コネクタ 131"/>
        <xdr:cNvCxnSpPr/>
      </xdr:nvCxnSpPr>
      <xdr:spPr>
        <a:xfrm>
          <a:off x="14782800" y="22551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59871</xdr:rowOff>
    </xdr:from>
    <xdr:to>
      <xdr:col>22</xdr:col>
      <xdr:colOff>615950</xdr:colOff>
      <xdr:row>16</xdr:row>
      <xdr:rowOff>161471</xdr:rowOff>
    </xdr:to>
    <xdr:sp macro="" textlink="">
      <xdr:nvSpPr>
        <xdr:cNvPr id="133" name="フローチャート : 判断 132"/>
        <xdr:cNvSpPr/>
      </xdr:nvSpPr>
      <xdr:spPr>
        <a:xfrm>
          <a:off x="15621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146248</xdr:rowOff>
    </xdr:from>
    <xdr:ext cx="736600" cy="259045"/>
    <xdr:sp macro="" textlink="">
      <xdr:nvSpPr>
        <xdr:cNvPr id="134" name="テキスト ボックス 133"/>
        <xdr:cNvSpPr txBox="1"/>
      </xdr:nvSpPr>
      <xdr:spPr>
        <a:xfrm>
          <a:off x="15290800" y="28894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4536</xdr:rowOff>
    </xdr:from>
    <xdr:to>
      <xdr:col>21</xdr:col>
      <xdr:colOff>361950</xdr:colOff>
      <xdr:row>13</xdr:row>
      <xdr:rowOff>26307</xdr:rowOff>
    </xdr:to>
    <xdr:cxnSp macro="">
      <xdr:nvCxnSpPr>
        <xdr:cNvPr id="135" name="直線コネクタ 134"/>
        <xdr:cNvCxnSpPr/>
      </xdr:nvCxnSpPr>
      <xdr:spPr>
        <a:xfrm>
          <a:off x="13893800" y="223338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16329</xdr:rowOff>
    </xdr:from>
    <xdr:to>
      <xdr:col>21</xdr:col>
      <xdr:colOff>412750</xdr:colOff>
      <xdr:row>16</xdr:row>
      <xdr:rowOff>117929</xdr:rowOff>
    </xdr:to>
    <xdr:sp macro="" textlink="">
      <xdr:nvSpPr>
        <xdr:cNvPr id="136" name="フローチャート : 判断 135"/>
        <xdr:cNvSpPr/>
      </xdr:nvSpPr>
      <xdr:spPr>
        <a:xfrm>
          <a:off x="14732000" y="2759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102706</xdr:rowOff>
    </xdr:from>
    <xdr:ext cx="762000" cy="259045"/>
    <xdr:sp macro="" textlink="">
      <xdr:nvSpPr>
        <xdr:cNvPr id="137" name="テキスト ボックス 136"/>
        <xdr:cNvSpPr txBox="1"/>
      </xdr:nvSpPr>
      <xdr:spPr>
        <a:xfrm>
          <a:off x="14401800" y="2845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12</xdr:row>
      <xdr:rowOff>132443</xdr:rowOff>
    </xdr:from>
    <xdr:to>
      <xdr:col>20</xdr:col>
      <xdr:colOff>158750</xdr:colOff>
      <xdr:row>13</xdr:row>
      <xdr:rowOff>4536</xdr:rowOff>
    </xdr:to>
    <xdr:cxnSp macro="">
      <xdr:nvCxnSpPr>
        <xdr:cNvPr id="138" name="直線コネクタ 137"/>
        <xdr:cNvCxnSpPr/>
      </xdr:nvCxnSpPr>
      <xdr:spPr>
        <a:xfrm>
          <a:off x="13004800" y="2189843"/>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122464</xdr:rowOff>
    </xdr:from>
    <xdr:to>
      <xdr:col>20</xdr:col>
      <xdr:colOff>209550</xdr:colOff>
      <xdr:row>16</xdr:row>
      <xdr:rowOff>52614</xdr:rowOff>
    </xdr:to>
    <xdr:sp macro="" textlink="">
      <xdr:nvSpPr>
        <xdr:cNvPr id="139" name="フローチャート : 判断 138"/>
        <xdr:cNvSpPr/>
      </xdr:nvSpPr>
      <xdr:spPr>
        <a:xfrm>
          <a:off x="13843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37391</xdr:rowOff>
    </xdr:from>
    <xdr:ext cx="762000" cy="259045"/>
    <xdr:sp macro="" textlink="">
      <xdr:nvSpPr>
        <xdr:cNvPr id="140" name="テキスト ボックス 139"/>
        <xdr:cNvSpPr txBox="1"/>
      </xdr:nvSpPr>
      <xdr:spPr>
        <a:xfrm>
          <a:off x="13512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27214</xdr:rowOff>
    </xdr:from>
    <xdr:to>
      <xdr:col>19</xdr:col>
      <xdr:colOff>6350</xdr:colOff>
      <xdr:row>16</xdr:row>
      <xdr:rowOff>128814</xdr:rowOff>
    </xdr:to>
    <xdr:sp macro="" textlink="">
      <xdr:nvSpPr>
        <xdr:cNvPr id="141" name="フローチャート : 判断 140"/>
        <xdr:cNvSpPr/>
      </xdr:nvSpPr>
      <xdr:spPr>
        <a:xfrm>
          <a:off x="12954000" y="2770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113591</xdr:rowOff>
    </xdr:from>
    <xdr:ext cx="762000" cy="259045"/>
    <xdr:sp macro="" textlink="">
      <xdr:nvSpPr>
        <xdr:cNvPr id="142" name="テキスト ボックス 141"/>
        <xdr:cNvSpPr txBox="1"/>
      </xdr:nvSpPr>
      <xdr:spPr>
        <a:xfrm>
          <a:off x="12623800" y="2856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3" name="テキスト ボックス 14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4" name="テキスト ボックス 14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5" name="テキスト ボックス 14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6" name="テキスト ボックス 14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7" name="テキスト ボックス 14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13</xdr:row>
      <xdr:rowOff>95250</xdr:rowOff>
    </xdr:from>
    <xdr:to>
      <xdr:col>24</xdr:col>
      <xdr:colOff>82550</xdr:colOff>
      <xdr:row>14</xdr:row>
      <xdr:rowOff>25400</xdr:rowOff>
    </xdr:to>
    <xdr:sp macro="" textlink="">
      <xdr:nvSpPr>
        <xdr:cNvPr id="148" name="円/楕円 147"/>
        <xdr:cNvSpPr/>
      </xdr:nvSpPr>
      <xdr:spPr>
        <a:xfrm>
          <a:off x="164592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3827</xdr:rowOff>
    </xdr:from>
    <xdr:ext cx="762000" cy="259045"/>
    <xdr:sp macro="" textlink="">
      <xdr:nvSpPr>
        <xdr:cNvPr id="149" name="物件費該当値テキスト"/>
        <xdr:cNvSpPr txBox="1"/>
      </xdr:nvSpPr>
      <xdr:spPr>
        <a:xfrm>
          <a:off x="16598900" y="2232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22</xdr:col>
      <xdr:colOff>514350</xdr:colOff>
      <xdr:row>12</xdr:row>
      <xdr:rowOff>146957</xdr:rowOff>
    </xdr:from>
    <xdr:to>
      <xdr:col>22</xdr:col>
      <xdr:colOff>615950</xdr:colOff>
      <xdr:row>13</xdr:row>
      <xdr:rowOff>77107</xdr:rowOff>
    </xdr:to>
    <xdr:sp macro="" textlink="">
      <xdr:nvSpPr>
        <xdr:cNvPr id="150" name="円/楕円 149"/>
        <xdr:cNvSpPr/>
      </xdr:nvSpPr>
      <xdr:spPr>
        <a:xfrm>
          <a:off x="15621000" y="2204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11</xdr:row>
      <xdr:rowOff>87284</xdr:rowOff>
    </xdr:from>
    <xdr:ext cx="736600" cy="259045"/>
    <xdr:sp macro="" textlink="">
      <xdr:nvSpPr>
        <xdr:cNvPr id="151" name="テキスト ボックス 150"/>
        <xdr:cNvSpPr txBox="1"/>
      </xdr:nvSpPr>
      <xdr:spPr>
        <a:xfrm>
          <a:off x="15290800" y="1973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21</xdr:col>
      <xdr:colOff>311150</xdr:colOff>
      <xdr:row>12</xdr:row>
      <xdr:rowOff>146957</xdr:rowOff>
    </xdr:from>
    <xdr:to>
      <xdr:col>21</xdr:col>
      <xdr:colOff>412750</xdr:colOff>
      <xdr:row>13</xdr:row>
      <xdr:rowOff>77107</xdr:rowOff>
    </xdr:to>
    <xdr:sp macro="" textlink="">
      <xdr:nvSpPr>
        <xdr:cNvPr id="152" name="円/楕円 151"/>
        <xdr:cNvSpPr/>
      </xdr:nvSpPr>
      <xdr:spPr>
        <a:xfrm>
          <a:off x="14732000" y="2204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11</xdr:row>
      <xdr:rowOff>87284</xdr:rowOff>
    </xdr:from>
    <xdr:ext cx="762000" cy="259045"/>
    <xdr:sp macro="" textlink="">
      <xdr:nvSpPr>
        <xdr:cNvPr id="153" name="テキスト ボックス 152"/>
        <xdr:cNvSpPr txBox="1"/>
      </xdr:nvSpPr>
      <xdr:spPr>
        <a:xfrm>
          <a:off x="14401800" y="1973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20</xdr:col>
      <xdr:colOff>107950</xdr:colOff>
      <xdr:row>12</xdr:row>
      <xdr:rowOff>125186</xdr:rowOff>
    </xdr:from>
    <xdr:to>
      <xdr:col>20</xdr:col>
      <xdr:colOff>209550</xdr:colOff>
      <xdr:row>13</xdr:row>
      <xdr:rowOff>55336</xdr:rowOff>
    </xdr:to>
    <xdr:sp macro="" textlink="">
      <xdr:nvSpPr>
        <xdr:cNvPr id="154" name="円/楕円 153"/>
        <xdr:cNvSpPr/>
      </xdr:nvSpPr>
      <xdr:spPr>
        <a:xfrm>
          <a:off x="13843000" y="2182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11</xdr:row>
      <xdr:rowOff>65513</xdr:rowOff>
    </xdr:from>
    <xdr:ext cx="762000" cy="259045"/>
    <xdr:sp macro="" textlink="">
      <xdr:nvSpPr>
        <xdr:cNvPr id="155" name="テキスト ボックス 154"/>
        <xdr:cNvSpPr txBox="1"/>
      </xdr:nvSpPr>
      <xdr:spPr>
        <a:xfrm>
          <a:off x="13512800" y="1951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a:t>
          </a:r>
          <a:endParaRPr kumimoji="1" lang="ja-JP" altLang="en-US" sz="1000" b="1">
            <a:solidFill>
              <a:srgbClr val="FF0000"/>
            </a:solidFill>
            <a:latin typeface="ＭＳ Ｐゴシック"/>
          </a:endParaRPr>
        </a:p>
      </xdr:txBody>
    </xdr:sp>
    <xdr:clientData/>
  </xdr:oneCellAnchor>
  <xdr:twoCellAnchor>
    <xdr:from>
      <xdr:col>18</xdr:col>
      <xdr:colOff>590550</xdr:colOff>
      <xdr:row>12</xdr:row>
      <xdr:rowOff>81643</xdr:rowOff>
    </xdr:from>
    <xdr:to>
      <xdr:col>19</xdr:col>
      <xdr:colOff>6350</xdr:colOff>
      <xdr:row>13</xdr:row>
      <xdr:rowOff>11793</xdr:rowOff>
    </xdr:to>
    <xdr:sp macro="" textlink="">
      <xdr:nvSpPr>
        <xdr:cNvPr id="156" name="円/楕円 155"/>
        <xdr:cNvSpPr/>
      </xdr:nvSpPr>
      <xdr:spPr>
        <a:xfrm>
          <a:off x="12954000" y="213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11</xdr:row>
      <xdr:rowOff>21970</xdr:rowOff>
    </xdr:from>
    <xdr:ext cx="762000" cy="259045"/>
    <xdr:sp macro="" textlink="">
      <xdr:nvSpPr>
        <xdr:cNvPr id="157" name="テキスト ボックス 156"/>
        <xdr:cNvSpPr txBox="1"/>
      </xdr:nvSpPr>
      <xdr:spPr>
        <a:xfrm>
          <a:off x="12623800" y="190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8" name="正方形/長方形 15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9" name="正方形/長方形 15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0" name="正方形/長方形 15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1" name="正方形/長方形 160"/>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2" name="正方形/長方形 161"/>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3" name="正方形/長方形 162"/>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4" name="正方形/長方形 163"/>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5" name="正方形/長方形 16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6" name="正方形/長方形 165"/>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7" name="正方形/長方形 16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8" name="テキスト ボックス 167"/>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前年度対比</a:t>
          </a:r>
          <a:r>
            <a:rPr kumimoji="1" lang="en-US" altLang="ja-JP" sz="1300">
              <a:latin typeface="ＭＳ Ｐゴシック"/>
            </a:rPr>
            <a:t>0.3</a:t>
          </a:r>
          <a:r>
            <a:rPr kumimoji="1" lang="ja-JP" altLang="en-US" sz="1300">
              <a:latin typeface="ＭＳ Ｐゴシック"/>
            </a:rPr>
            <a:t>ポイント増加し、上昇傾向であるが、類似団体と比較すると、その比率はかなり低く、県平均も下回っている。</a:t>
          </a:r>
        </a:p>
        <a:p>
          <a:r>
            <a:rPr kumimoji="1" lang="ja-JP" altLang="en-US" sz="1300">
              <a:latin typeface="ＭＳ Ｐゴシック"/>
            </a:rPr>
            <a:t>　増加の要因は、介護給付等の利用者の増が主たるものであるが、全国的に社会保障費がかなり増加している中、低率で推移しているため、今後もこの状態を維持できるように努める。</a:t>
          </a:r>
        </a:p>
      </xdr:txBody>
    </xdr:sp>
    <xdr:clientData/>
  </xdr:twoCellAnchor>
  <xdr:oneCellAnchor>
    <xdr:from>
      <xdr:col>1</xdr:col>
      <xdr:colOff>28575</xdr:colOff>
      <xdr:row>49</xdr:row>
      <xdr:rowOff>107950</xdr:rowOff>
    </xdr:from>
    <xdr:ext cx="298543" cy="225703"/>
    <xdr:sp macro="" textlink="">
      <xdr:nvSpPr>
        <xdr:cNvPr id="169" name="テキスト ボックス 16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0" name="直線コネクタ 16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1" name="テキスト ボックス 170"/>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2" name="直線コネクタ 171"/>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3" name="テキスト ボックス 172"/>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4" name="直線コネクタ 173"/>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5" name="テキスト ボックス 174"/>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6" name="直線コネクタ 175"/>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7" name="テキスト ボックス 176"/>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8" name="直線コネクタ 177"/>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9" name="テキスト ボックス 178"/>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80" name="直線コネクタ 179"/>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81" name="テキスト ボックス 180"/>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2" name="直線コネクタ 181"/>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3" name="テキスト ボックス 182"/>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4" name="直線コネクタ 183"/>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5" name="テキスト ボックス 184"/>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6"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20865</xdr:rowOff>
    </xdr:from>
    <xdr:to>
      <xdr:col>7</xdr:col>
      <xdr:colOff>15875</xdr:colOff>
      <xdr:row>61</xdr:row>
      <xdr:rowOff>167822</xdr:rowOff>
    </xdr:to>
    <xdr:cxnSp macro="">
      <xdr:nvCxnSpPr>
        <xdr:cNvPr id="187" name="直線コネクタ 186"/>
        <xdr:cNvCxnSpPr/>
      </xdr:nvCxnSpPr>
      <xdr:spPr>
        <a:xfrm flipV="1">
          <a:off x="4826000" y="9107715"/>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139899</xdr:rowOff>
    </xdr:from>
    <xdr:ext cx="762000" cy="259045"/>
    <xdr:sp macro="" textlink="">
      <xdr:nvSpPr>
        <xdr:cNvPr id="188" name="扶助費最小値テキスト"/>
        <xdr:cNvSpPr txBox="1"/>
      </xdr:nvSpPr>
      <xdr:spPr>
        <a:xfrm>
          <a:off x="4914900" y="10598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13.8</a:t>
          </a:r>
          <a:endParaRPr kumimoji="1" lang="ja-JP" altLang="en-US" sz="1000" b="1">
            <a:latin typeface="ＭＳ Ｐゴシック"/>
          </a:endParaRPr>
        </a:p>
      </xdr:txBody>
    </xdr:sp>
    <xdr:clientData/>
  </xdr:oneCellAnchor>
  <xdr:twoCellAnchor>
    <xdr:from>
      <xdr:col>6</xdr:col>
      <xdr:colOff>612775</xdr:colOff>
      <xdr:row>61</xdr:row>
      <xdr:rowOff>167822</xdr:rowOff>
    </xdr:from>
    <xdr:to>
      <xdr:col>7</xdr:col>
      <xdr:colOff>104775</xdr:colOff>
      <xdr:row>61</xdr:row>
      <xdr:rowOff>167822</xdr:rowOff>
    </xdr:to>
    <xdr:cxnSp macro="">
      <xdr:nvCxnSpPr>
        <xdr:cNvPr id="189" name="直線コネクタ 188"/>
        <xdr:cNvCxnSpPr/>
      </xdr:nvCxnSpPr>
      <xdr:spPr>
        <a:xfrm>
          <a:off x="4737100" y="106262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107242</xdr:rowOff>
    </xdr:from>
    <xdr:ext cx="762000" cy="259045"/>
    <xdr:sp macro="" textlink="">
      <xdr:nvSpPr>
        <xdr:cNvPr id="190" name="扶助費最大値テキスト"/>
        <xdr:cNvSpPr txBox="1"/>
      </xdr:nvSpPr>
      <xdr:spPr>
        <a:xfrm>
          <a:off x="4914900" y="8851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6</xdr:col>
      <xdr:colOff>612775</xdr:colOff>
      <xdr:row>53</xdr:row>
      <xdr:rowOff>20865</xdr:rowOff>
    </xdr:from>
    <xdr:to>
      <xdr:col>7</xdr:col>
      <xdr:colOff>104775</xdr:colOff>
      <xdr:row>53</xdr:row>
      <xdr:rowOff>20865</xdr:rowOff>
    </xdr:to>
    <xdr:cxnSp macro="">
      <xdr:nvCxnSpPr>
        <xdr:cNvPr id="191" name="直線コネクタ 190"/>
        <xdr:cNvCxnSpPr/>
      </xdr:nvCxnSpPr>
      <xdr:spPr>
        <a:xfrm>
          <a:off x="4737100" y="9107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29028</xdr:rowOff>
    </xdr:from>
    <xdr:to>
      <xdr:col>7</xdr:col>
      <xdr:colOff>15875</xdr:colOff>
      <xdr:row>54</xdr:row>
      <xdr:rowOff>78015</xdr:rowOff>
    </xdr:to>
    <xdr:cxnSp macro="">
      <xdr:nvCxnSpPr>
        <xdr:cNvPr id="192" name="直線コネクタ 191"/>
        <xdr:cNvCxnSpPr/>
      </xdr:nvCxnSpPr>
      <xdr:spPr>
        <a:xfrm>
          <a:off x="3987800" y="9287328"/>
          <a:ext cx="8382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72770</xdr:rowOff>
    </xdr:from>
    <xdr:ext cx="762000" cy="259045"/>
    <xdr:sp macro="" textlink="">
      <xdr:nvSpPr>
        <xdr:cNvPr id="193" name="扶助費平均値テキスト"/>
        <xdr:cNvSpPr txBox="1"/>
      </xdr:nvSpPr>
      <xdr:spPr>
        <a:xfrm>
          <a:off x="4914900" y="9502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7.4</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100693</xdr:rowOff>
    </xdr:from>
    <xdr:to>
      <xdr:col>7</xdr:col>
      <xdr:colOff>66675</xdr:colOff>
      <xdr:row>56</xdr:row>
      <xdr:rowOff>30843</xdr:rowOff>
    </xdr:to>
    <xdr:sp macro="" textlink="">
      <xdr:nvSpPr>
        <xdr:cNvPr id="194" name="フローチャート : 判断 193"/>
        <xdr:cNvSpPr/>
      </xdr:nvSpPr>
      <xdr:spPr>
        <a:xfrm>
          <a:off x="4775200" y="9530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118835</xdr:rowOff>
    </xdr:from>
    <xdr:to>
      <xdr:col>5</xdr:col>
      <xdr:colOff>549275</xdr:colOff>
      <xdr:row>54</xdr:row>
      <xdr:rowOff>29028</xdr:rowOff>
    </xdr:to>
    <xdr:cxnSp macro="">
      <xdr:nvCxnSpPr>
        <xdr:cNvPr id="195" name="直線コネクタ 194"/>
        <xdr:cNvCxnSpPr/>
      </xdr:nvCxnSpPr>
      <xdr:spPr>
        <a:xfrm>
          <a:off x="3098800" y="9205685"/>
          <a:ext cx="889000" cy="816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51707</xdr:rowOff>
    </xdr:from>
    <xdr:to>
      <xdr:col>5</xdr:col>
      <xdr:colOff>600075</xdr:colOff>
      <xdr:row>55</xdr:row>
      <xdr:rowOff>153307</xdr:rowOff>
    </xdr:to>
    <xdr:sp macro="" textlink="">
      <xdr:nvSpPr>
        <xdr:cNvPr id="196" name="フローチャート : 判断 195"/>
        <xdr:cNvSpPr/>
      </xdr:nvSpPr>
      <xdr:spPr>
        <a:xfrm>
          <a:off x="3937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138084</xdr:rowOff>
    </xdr:from>
    <xdr:ext cx="736600" cy="259045"/>
    <xdr:sp macro="" textlink="">
      <xdr:nvSpPr>
        <xdr:cNvPr id="197" name="テキスト ボックス 196"/>
        <xdr:cNvSpPr txBox="1"/>
      </xdr:nvSpPr>
      <xdr:spPr>
        <a:xfrm>
          <a:off x="3606800" y="9567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102507</xdr:rowOff>
    </xdr:from>
    <xdr:to>
      <xdr:col>4</xdr:col>
      <xdr:colOff>346075</xdr:colOff>
      <xdr:row>53</xdr:row>
      <xdr:rowOff>118835</xdr:rowOff>
    </xdr:to>
    <xdr:cxnSp macro="">
      <xdr:nvCxnSpPr>
        <xdr:cNvPr id="198" name="直線コネクタ 197"/>
        <xdr:cNvCxnSpPr/>
      </xdr:nvCxnSpPr>
      <xdr:spPr>
        <a:xfrm>
          <a:off x="2209800" y="9189357"/>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51707</xdr:rowOff>
    </xdr:from>
    <xdr:to>
      <xdr:col>4</xdr:col>
      <xdr:colOff>396875</xdr:colOff>
      <xdr:row>55</xdr:row>
      <xdr:rowOff>153307</xdr:rowOff>
    </xdr:to>
    <xdr:sp macro="" textlink="">
      <xdr:nvSpPr>
        <xdr:cNvPr id="199" name="フローチャート : 判断 198"/>
        <xdr:cNvSpPr/>
      </xdr:nvSpPr>
      <xdr:spPr>
        <a:xfrm>
          <a:off x="3048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138084</xdr:rowOff>
    </xdr:from>
    <xdr:ext cx="762000" cy="259045"/>
    <xdr:sp macro="" textlink="">
      <xdr:nvSpPr>
        <xdr:cNvPr id="200" name="テキスト ボックス 199"/>
        <xdr:cNvSpPr txBox="1"/>
      </xdr:nvSpPr>
      <xdr:spPr>
        <a:xfrm>
          <a:off x="2717800" y="9567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69850</xdr:rowOff>
    </xdr:from>
    <xdr:to>
      <xdr:col>3</xdr:col>
      <xdr:colOff>142875</xdr:colOff>
      <xdr:row>53</xdr:row>
      <xdr:rowOff>102507</xdr:rowOff>
    </xdr:to>
    <xdr:cxnSp macro="">
      <xdr:nvCxnSpPr>
        <xdr:cNvPr id="201" name="直線コネクタ 200"/>
        <xdr:cNvCxnSpPr/>
      </xdr:nvCxnSpPr>
      <xdr:spPr>
        <a:xfrm>
          <a:off x="1320800" y="91567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141515</xdr:rowOff>
    </xdr:from>
    <xdr:to>
      <xdr:col>3</xdr:col>
      <xdr:colOff>193675</xdr:colOff>
      <xdr:row>55</xdr:row>
      <xdr:rowOff>71665</xdr:rowOff>
    </xdr:to>
    <xdr:sp macro="" textlink="">
      <xdr:nvSpPr>
        <xdr:cNvPr id="202" name="フローチャート : 判断 201"/>
        <xdr:cNvSpPr/>
      </xdr:nvSpPr>
      <xdr:spPr>
        <a:xfrm>
          <a:off x="2159000" y="9399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56442</xdr:rowOff>
    </xdr:from>
    <xdr:ext cx="762000" cy="259045"/>
    <xdr:sp macro="" textlink="">
      <xdr:nvSpPr>
        <xdr:cNvPr id="203" name="テキスト ボックス 202"/>
        <xdr:cNvSpPr txBox="1"/>
      </xdr:nvSpPr>
      <xdr:spPr>
        <a:xfrm>
          <a:off x="1828800" y="9486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2722</xdr:rowOff>
    </xdr:from>
    <xdr:to>
      <xdr:col>1</xdr:col>
      <xdr:colOff>676275</xdr:colOff>
      <xdr:row>55</xdr:row>
      <xdr:rowOff>104322</xdr:rowOff>
    </xdr:to>
    <xdr:sp macro="" textlink="">
      <xdr:nvSpPr>
        <xdr:cNvPr id="204" name="フローチャート : 判断 203"/>
        <xdr:cNvSpPr/>
      </xdr:nvSpPr>
      <xdr:spPr>
        <a:xfrm>
          <a:off x="1270000" y="9432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89099</xdr:rowOff>
    </xdr:from>
    <xdr:ext cx="762000" cy="259045"/>
    <xdr:sp macro="" textlink="">
      <xdr:nvSpPr>
        <xdr:cNvPr id="205" name="テキスト ボックス 204"/>
        <xdr:cNvSpPr txBox="1"/>
      </xdr:nvSpPr>
      <xdr:spPr>
        <a:xfrm>
          <a:off x="939800" y="951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6" name="テキスト ボックス 205"/>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7" name="テキスト ボックス 206"/>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8" name="テキスト ボックス 207"/>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9" name="テキスト ボックス 208"/>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10" name="テキスト ボックス 209"/>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54</xdr:row>
      <xdr:rowOff>27215</xdr:rowOff>
    </xdr:from>
    <xdr:to>
      <xdr:col>7</xdr:col>
      <xdr:colOff>66675</xdr:colOff>
      <xdr:row>54</xdr:row>
      <xdr:rowOff>128815</xdr:rowOff>
    </xdr:to>
    <xdr:sp macro="" textlink="">
      <xdr:nvSpPr>
        <xdr:cNvPr id="211" name="円/楕円 210"/>
        <xdr:cNvSpPr/>
      </xdr:nvSpPr>
      <xdr:spPr>
        <a:xfrm>
          <a:off x="4775200" y="92855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43742</xdr:rowOff>
    </xdr:from>
    <xdr:ext cx="762000" cy="259045"/>
    <xdr:sp macro="" textlink="">
      <xdr:nvSpPr>
        <xdr:cNvPr id="212" name="扶助費該当値テキスト"/>
        <xdr:cNvSpPr txBox="1"/>
      </xdr:nvSpPr>
      <xdr:spPr>
        <a:xfrm>
          <a:off x="4914900" y="9130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149678</xdr:rowOff>
    </xdr:from>
    <xdr:to>
      <xdr:col>5</xdr:col>
      <xdr:colOff>600075</xdr:colOff>
      <xdr:row>54</xdr:row>
      <xdr:rowOff>79828</xdr:rowOff>
    </xdr:to>
    <xdr:sp macro="" textlink="">
      <xdr:nvSpPr>
        <xdr:cNvPr id="213" name="円/楕円 212"/>
        <xdr:cNvSpPr/>
      </xdr:nvSpPr>
      <xdr:spPr>
        <a:xfrm>
          <a:off x="3937000" y="9236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90005</xdr:rowOff>
    </xdr:from>
    <xdr:ext cx="736600" cy="259045"/>
    <xdr:sp macro="" textlink="">
      <xdr:nvSpPr>
        <xdr:cNvPr id="214" name="テキスト ボックス 213"/>
        <xdr:cNvSpPr txBox="1"/>
      </xdr:nvSpPr>
      <xdr:spPr>
        <a:xfrm>
          <a:off x="3606800" y="90054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68035</xdr:rowOff>
    </xdr:from>
    <xdr:to>
      <xdr:col>4</xdr:col>
      <xdr:colOff>396875</xdr:colOff>
      <xdr:row>53</xdr:row>
      <xdr:rowOff>169635</xdr:rowOff>
    </xdr:to>
    <xdr:sp macro="" textlink="">
      <xdr:nvSpPr>
        <xdr:cNvPr id="215" name="円/楕円 214"/>
        <xdr:cNvSpPr/>
      </xdr:nvSpPr>
      <xdr:spPr>
        <a:xfrm>
          <a:off x="3048000" y="9154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8362</xdr:rowOff>
    </xdr:from>
    <xdr:ext cx="762000" cy="259045"/>
    <xdr:sp macro="" textlink="">
      <xdr:nvSpPr>
        <xdr:cNvPr id="216" name="テキスト ボックス 215"/>
        <xdr:cNvSpPr txBox="1"/>
      </xdr:nvSpPr>
      <xdr:spPr>
        <a:xfrm>
          <a:off x="2717800" y="8923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51707</xdr:rowOff>
    </xdr:from>
    <xdr:to>
      <xdr:col>3</xdr:col>
      <xdr:colOff>193675</xdr:colOff>
      <xdr:row>53</xdr:row>
      <xdr:rowOff>153307</xdr:rowOff>
    </xdr:to>
    <xdr:sp macro="" textlink="">
      <xdr:nvSpPr>
        <xdr:cNvPr id="217" name="円/楕円 216"/>
        <xdr:cNvSpPr/>
      </xdr:nvSpPr>
      <xdr:spPr>
        <a:xfrm>
          <a:off x="2159000" y="9138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163484</xdr:rowOff>
    </xdr:from>
    <xdr:ext cx="762000" cy="259045"/>
    <xdr:sp macro="" textlink="">
      <xdr:nvSpPr>
        <xdr:cNvPr id="218" name="テキスト ボックス 217"/>
        <xdr:cNvSpPr txBox="1"/>
      </xdr:nvSpPr>
      <xdr:spPr>
        <a:xfrm>
          <a:off x="1828800" y="8907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19050</xdr:rowOff>
    </xdr:from>
    <xdr:to>
      <xdr:col>1</xdr:col>
      <xdr:colOff>676275</xdr:colOff>
      <xdr:row>53</xdr:row>
      <xdr:rowOff>120650</xdr:rowOff>
    </xdr:to>
    <xdr:sp macro="" textlink="">
      <xdr:nvSpPr>
        <xdr:cNvPr id="219" name="円/楕円 218"/>
        <xdr:cNvSpPr/>
      </xdr:nvSpPr>
      <xdr:spPr>
        <a:xfrm>
          <a:off x="12700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130827</xdr:rowOff>
    </xdr:from>
    <xdr:ext cx="762000" cy="259045"/>
    <xdr:sp macro="" textlink="">
      <xdr:nvSpPr>
        <xdr:cNvPr id="220" name="テキスト ボックス 219"/>
        <xdr:cNvSpPr txBox="1"/>
      </xdr:nvSpPr>
      <xdr:spPr>
        <a:xfrm>
          <a:off x="939800" y="887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21" name="正方形/長方形 220"/>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2" name="正方形/長方形 221"/>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3" name="正方形/長方形 222"/>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4" name="正方形/長方形 223"/>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5" name="正方形/長方形 224"/>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6" name="正方形/長方形 225"/>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7" name="正方形/長方形 226"/>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8" name="正方形/長方形 227"/>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9" name="正方形/長方形 228"/>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30" name="正方形/長方形 229"/>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31" name="テキスト ボックス 230"/>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厳しい財政状況の中で、維持補修費等も類似団体及び県下の平均より低く推移しているが、上昇傾向にあることは全国の市町村と同様である。介護サービスの利用者の増加や後期高齢者医療費の伸びによる繰出金の増加が主たる要因である。また、今後は、道路、橋梁、公営住宅、小中学校などの公共施設の長寿命化対策に要する経費とともに維持管理経費の増加が予想されている。</a:t>
          </a:r>
        </a:p>
      </xdr:txBody>
    </xdr:sp>
    <xdr:clientData/>
  </xdr:twoCellAnchor>
  <xdr:oneCellAnchor>
    <xdr:from>
      <xdr:col>18</xdr:col>
      <xdr:colOff>44450</xdr:colOff>
      <xdr:row>49</xdr:row>
      <xdr:rowOff>107950</xdr:rowOff>
    </xdr:from>
    <xdr:ext cx="298543" cy="225703"/>
    <xdr:sp macro="" textlink="">
      <xdr:nvSpPr>
        <xdr:cNvPr id="232" name="テキスト ボックス 231"/>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3" name="直線コネクタ 232"/>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4" name="テキスト ボックス 233"/>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5" name="直線コネクタ 234"/>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6" name="テキスト ボックス 235"/>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7" name="直線コネクタ 236"/>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8" name="テキスト ボックス 237"/>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9" name="直線コネクタ 238"/>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40" name="テキスト ボックス 239"/>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41" name="直線コネクタ 240"/>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2" name="テキスト ボックス 241"/>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3" name="直線コネクタ 242"/>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4" name="テキスト ボックス 243"/>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5" name="直線コネクタ 244"/>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6" name="テキスト ボックス 245"/>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7"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157480</xdr:rowOff>
    </xdr:from>
    <xdr:to>
      <xdr:col>24</xdr:col>
      <xdr:colOff>31750</xdr:colOff>
      <xdr:row>60</xdr:row>
      <xdr:rowOff>157480</xdr:rowOff>
    </xdr:to>
    <xdr:cxnSp macro="">
      <xdr:nvCxnSpPr>
        <xdr:cNvPr id="248" name="直線コネクタ 247"/>
        <xdr:cNvCxnSpPr/>
      </xdr:nvCxnSpPr>
      <xdr:spPr>
        <a:xfrm flipV="1">
          <a:off x="16510000" y="907288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129557</xdr:rowOff>
    </xdr:from>
    <xdr:ext cx="762000" cy="259045"/>
    <xdr:sp macro="" textlink="">
      <xdr:nvSpPr>
        <xdr:cNvPr id="249" name="その他最小値テキスト"/>
        <xdr:cNvSpPr txBox="1"/>
      </xdr:nvSpPr>
      <xdr:spPr>
        <a:xfrm>
          <a:off x="16598900" y="1041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22.9</a:t>
          </a:r>
          <a:endParaRPr kumimoji="1" lang="ja-JP" altLang="en-US" sz="1000" b="1">
            <a:latin typeface="ＭＳ Ｐゴシック"/>
          </a:endParaRPr>
        </a:p>
      </xdr:txBody>
    </xdr:sp>
    <xdr:clientData/>
  </xdr:oneCellAnchor>
  <xdr:twoCellAnchor>
    <xdr:from>
      <xdr:col>23</xdr:col>
      <xdr:colOff>628650</xdr:colOff>
      <xdr:row>60</xdr:row>
      <xdr:rowOff>157480</xdr:rowOff>
    </xdr:from>
    <xdr:to>
      <xdr:col>24</xdr:col>
      <xdr:colOff>120650</xdr:colOff>
      <xdr:row>60</xdr:row>
      <xdr:rowOff>157480</xdr:rowOff>
    </xdr:to>
    <xdr:cxnSp macro="">
      <xdr:nvCxnSpPr>
        <xdr:cNvPr id="250" name="直線コネクタ 249"/>
        <xdr:cNvCxnSpPr/>
      </xdr:nvCxnSpPr>
      <xdr:spPr>
        <a:xfrm>
          <a:off x="16421100" y="10444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72407</xdr:rowOff>
    </xdr:from>
    <xdr:ext cx="762000" cy="259045"/>
    <xdr:sp macro="" textlink="">
      <xdr:nvSpPr>
        <xdr:cNvPr id="251" name="その他最大値テキスト"/>
        <xdr:cNvSpPr txBox="1"/>
      </xdr:nvSpPr>
      <xdr:spPr>
        <a:xfrm>
          <a:off x="16598900" y="881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a:t>
          </a:r>
          <a:endParaRPr kumimoji="1" lang="ja-JP" altLang="en-US" sz="1000" b="1">
            <a:latin typeface="ＭＳ Ｐゴシック"/>
          </a:endParaRPr>
        </a:p>
      </xdr:txBody>
    </xdr:sp>
    <xdr:clientData/>
  </xdr:oneCellAnchor>
  <xdr:twoCellAnchor>
    <xdr:from>
      <xdr:col>23</xdr:col>
      <xdr:colOff>628650</xdr:colOff>
      <xdr:row>52</xdr:row>
      <xdr:rowOff>157480</xdr:rowOff>
    </xdr:from>
    <xdr:to>
      <xdr:col>24</xdr:col>
      <xdr:colOff>120650</xdr:colOff>
      <xdr:row>52</xdr:row>
      <xdr:rowOff>157480</xdr:rowOff>
    </xdr:to>
    <xdr:cxnSp macro="">
      <xdr:nvCxnSpPr>
        <xdr:cNvPr id="252" name="直線コネクタ 251"/>
        <xdr:cNvCxnSpPr/>
      </xdr:nvCxnSpPr>
      <xdr:spPr>
        <a:xfrm>
          <a:off x="16421100" y="9072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77470</xdr:rowOff>
    </xdr:from>
    <xdr:to>
      <xdr:col>24</xdr:col>
      <xdr:colOff>31750</xdr:colOff>
      <xdr:row>55</xdr:row>
      <xdr:rowOff>107950</xdr:rowOff>
    </xdr:to>
    <xdr:cxnSp macro="">
      <xdr:nvCxnSpPr>
        <xdr:cNvPr id="253" name="直線コネクタ 252"/>
        <xdr:cNvCxnSpPr/>
      </xdr:nvCxnSpPr>
      <xdr:spPr>
        <a:xfrm>
          <a:off x="15671800" y="95072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124477</xdr:rowOff>
    </xdr:from>
    <xdr:ext cx="762000" cy="259045"/>
    <xdr:sp macro="" textlink="">
      <xdr:nvSpPr>
        <xdr:cNvPr id="254" name="その他平均値テキスト"/>
        <xdr:cNvSpPr txBox="1"/>
      </xdr:nvSpPr>
      <xdr:spPr>
        <a:xfrm>
          <a:off x="16598900" y="9725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152400</xdr:rowOff>
    </xdr:from>
    <xdr:to>
      <xdr:col>24</xdr:col>
      <xdr:colOff>82550</xdr:colOff>
      <xdr:row>57</xdr:row>
      <xdr:rowOff>82550</xdr:rowOff>
    </xdr:to>
    <xdr:sp macro="" textlink="">
      <xdr:nvSpPr>
        <xdr:cNvPr id="255" name="フローチャート : 判断 254"/>
        <xdr:cNvSpPr/>
      </xdr:nvSpPr>
      <xdr:spPr>
        <a:xfrm>
          <a:off x="164592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77470</xdr:rowOff>
    </xdr:from>
    <xdr:to>
      <xdr:col>22</xdr:col>
      <xdr:colOff>565150</xdr:colOff>
      <xdr:row>55</xdr:row>
      <xdr:rowOff>85090</xdr:rowOff>
    </xdr:to>
    <xdr:cxnSp macro="">
      <xdr:nvCxnSpPr>
        <xdr:cNvPr id="256" name="直線コネクタ 255"/>
        <xdr:cNvCxnSpPr/>
      </xdr:nvCxnSpPr>
      <xdr:spPr>
        <a:xfrm flipV="1">
          <a:off x="14782800" y="95072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144780</xdr:rowOff>
    </xdr:from>
    <xdr:to>
      <xdr:col>22</xdr:col>
      <xdr:colOff>615950</xdr:colOff>
      <xdr:row>57</xdr:row>
      <xdr:rowOff>74930</xdr:rowOff>
    </xdr:to>
    <xdr:sp macro="" textlink="">
      <xdr:nvSpPr>
        <xdr:cNvPr id="257" name="フローチャート : 判断 256"/>
        <xdr:cNvSpPr/>
      </xdr:nvSpPr>
      <xdr:spPr>
        <a:xfrm>
          <a:off x="15621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59707</xdr:rowOff>
    </xdr:from>
    <xdr:ext cx="736600" cy="259045"/>
    <xdr:sp macro="" textlink="">
      <xdr:nvSpPr>
        <xdr:cNvPr id="258" name="テキスト ボックス 257"/>
        <xdr:cNvSpPr txBox="1"/>
      </xdr:nvSpPr>
      <xdr:spPr>
        <a:xfrm>
          <a:off x="15290800" y="9832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46990</xdr:rowOff>
    </xdr:from>
    <xdr:to>
      <xdr:col>21</xdr:col>
      <xdr:colOff>361950</xdr:colOff>
      <xdr:row>55</xdr:row>
      <xdr:rowOff>85090</xdr:rowOff>
    </xdr:to>
    <xdr:cxnSp macro="">
      <xdr:nvCxnSpPr>
        <xdr:cNvPr id="259" name="直線コネクタ 258"/>
        <xdr:cNvCxnSpPr/>
      </xdr:nvCxnSpPr>
      <xdr:spPr>
        <a:xfrm>
          <a:off x="13893800" y="947674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137160</xdr:rowOff>
    </xdr:from>
    <xdr:to>
      <xdr:col>21</xdr:col>
      <xdr:colOff>412750</xdr:colOff>
      <xdr:row>57</xdr:row>
      <xdr:rowOff>67310</xdr:rowOff>
    </xdr:to>
    <xdr:sp macro="" textlink="">
      <xdr:nvSpPr>
        <xdr:cNvPr id="260" name="フローチャート : 判断 259"/>
        <xdr:cNvSpPr/>
      </xdr:nvSpPr>
      <xdr:spPr>
        <a:xfrm>
          <a:off x="14732000" y="9738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52087</xdr:rowOff>
    </xdr:from>
    <xdr:ext cx="762000" cy="259045"/>
    <xdr:sp macro="" textlink="">
      <xdr:nvSpPr>
        <xdr:cNvPr id="261" name="テキスト ボックス 260"/>
        <xdr:cNvSpPr txBox="1"/>
      </xdr:nvSpPr>
      <xdr:spPr>
        <a:xfrm>
          <a:off x="14401800" y="9824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24130</xdr:rowOff>
    </xdr:from>
    <xdr:to>
      <xdr:col>20</xdr:col>
      <xdr:colOff>158750</xdr:colOff>
      <xdr:row>55</xdr:row>
      <xdr:rowOff>46990</xdr:rowOff>
    </xdr:to>
    <xdr:cxnSp macro="">
      <xdr:nvCxnSpPr>
        <xdr:cNvPr id="262" name="直線コネクタ 261"/>
        <xdr:cNvCxnSpPr/>
      </xdr:nvCxnSpPr>
      <xdr:spPr>
        <a:xfrm>
          <a:off x="13004800" y="94538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99060</xdr:rowOff>
    </xdr:from>
    <xdr:to>
      <xdr:col>20</xdr:col>
      <xdr:colOff>209550</xdr:colOff>
      <xdr:row>57</xdr:row>
      <xdr:rowOff>29210</xdr:rowOff>
    </xdr:to>
    <xdr:sp macro="" textlink="">
      <xdr:nvSpPr>
        <xdr:cNvPr id="263" name="フローチャート : 判断 262"/>
        <xdr:cNvSpPr/>
      </xdr:nvSpPr>
      <xdr:spPr>
        <a:xfrm>
          <a:off x="13843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13987</xdr:rowOff>
    </xdr:from>
    <xdr:ext cx="762000" cy="259045"/>
    <xdr:sp macro="" textlink="">
      <xdr:nvSpPr>
        <xdr:cNvPr id="264" name="テキスト ボックス 263"/>
        <xdr:cNvSpPr txBox="1"/>
      </xdr:nvSpPr>
      <xdr:spPr>
        <a:xfrm>
          <a:off x="13512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65" name="フローチャート : 判断 264"/>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86377</xdr:rowOff>
    </xdr:from>
    <xdr:ext cx="762000" cy="259045"/>
    <xdr:sp macro="" textlink="">
      <xdr:nvSpPr>
        <xdr:cNvPr id="266" name="テキスト ボックス 265"/>
        <xdr:cNvSpPr txBox="1"/>
      </xdr:nvSpPr>
      <xdr:spPr>
        <a:xfrm>
          <a:off x="12623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7" name="テキスト ボックス 266"/>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8" name="テキスト ボックス 267"/>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9" name="テキスト ボックス 268"/>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70" name="テキスト ボックス 269"/>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71" name="テキスト ボックス 270"/>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57150</xdr:rowOff>
    </xdr:from>
    <xdr:to>
      <xdr:col>24</xdr:col>
      <xdr:colOff>82550</xdr:colOff>
      <xdr:row>55</xdr:row>
      <xdr:rowOff>158750</xdr:rowOff>
    </xdr:to>
    <xdr:sp macro="" textlink="">
      <xdr:nvSpPr>
        <xdr:cNvPr id="272" name="円/楕円 271"/>
        <xdr:cNvSpPr/>
      </xdr:nvSpPr>
      <xdr:spPr>
        <a:xfrm>
          <a:off x="16459200" y="948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73677</xdr:rowOff>
    </xdr:from>
    <xdr:ext cx="762000" cy="259045"/>
    <xdr:sp macro="" textlink="">
      <xdr:nvSpPr>
        <xdr:cNvPr id="273" name="その他該当値テキスト"/>
        <xdr:cNvSpPr txBox="1"/>
      </xdr:nvSpPr>
      <xdr:spPr>
        <a:xfrm>
          <a:off x="165989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26670</xdr:rowOff>
    </xdr:from>
    <xdr:to>
      <xdr:col>22</xdr:col>
      <xdr:colOff>615950</xdr:colOff>
      <xdr:row>55</xdr:row>
      <xdr:rowOff>128270</xdr:rowOff>
    </xdr:to>
    <xdr:sp macro="" textlink="">
      <xdr:nvSpPr>
        <xdr:cNvPr id="274" name="円/楕円 273"/>
        <xdr:cNvSpPr/>
      </xdr:nvSpPr>
      <xdr:spPr>
        <a:xfrm>
          <a:off x="15621000" y="9456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138447</xdr:rowOff>
    </xdr:from>
    <xdr:ext cx="736600" cy="259045"/>
    <xdr:sp macro="" textlink="">
      <xdr:nvSpPr>
        <xdr:cNvPr id="275" name="テキスト ボックス 274"/>
        <xdr:cNvSpPr txBox="1"/>
      </xdr:nvSpPr>
      <xdr:spPr>
        <a:xfrm>
          <a:off x="15290800" y="9225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34290</xdr:rowOff>
    </xdr:from>
    <xdr:to>
      <xdr:col>21</xdr:col>
      <xdr:colOff>412750</xdr:colOff>
      <xdr:row>55</xdr:row>
      <xdr:rowOff>135890</xdr:rowOff>
    </xdr:to>
    <xdr:sp macro="" textlink="">
      <xdr:nvSpPr>
        <xdr:cNvPr id="276" name="円/楕円 275"/>
        <xdr:cNvSpPr/>
      </xdr:nvSpPr>
      <xdr:spPr>
        <a:xfrm>
          <a:off x="14732000" y="9464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146067</xdr:rowOff>
    </xdr:from>
    <xdr:ext cx="762000" cy="259045"/>
    <xdr:sp macro="" textlink="">
      <xdr:nvSpPr>
        <xdr:cNvPr id="277" name="テキスト ボックス 276"/>
        <xdr:cNvSpPr txBox="1"/>
      </xdr:nvSpPr>
      <xdr:spPr>
        <a:xfrm>
          <a:off x="14401800" y="923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167640</xdr:rowOff>
    </xdr:from>
    <xdr:to>
      <xdr:col>20</xdr:col>
      <xdr:colOff>209550</xdr:colOff>
      <xdr:row>55</xdr:row>
      <xdr:rowOff>97790</xdr:rowOff>
    </xdr:to>
    <xdr:sp macro="" textlink="">
      <xdr:nvSpPr>
        <xdr:cNvPr id="278" name="円/楕円 277"/>
        <xdr:cNvSpPr/>
      </xdr:nvSpPr>
      <xdr:spPr>
        <a:xfrm>
          <a:off x="13843000" y="942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107967</xdr:rowOff>
    </xdr:from>
    <xdr:ext cx="762000" cy="259045"/>
    <xdr:sp macro="" textlink="">
      <xdr:nvSpPr>
        <xdr:cNvPr id="279" name="テキスト ボックス 278"/>
        <xdr:cNvSpPr txBox="1"/>
      </xdr:nvSpPr>
      <xdr:spPr>
        <a:xfrm>
          <a:off x="13512800" y="9194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144780</xdr:rowOff>
    </xdr:from>
    <xdr:to>
      <xdr:col>19</xdr:col>
      <xdr:colOff>6350</xdr:colOff>
      <xdr:row>55</xdr:row>
      <xdr:rowOff>74930</xdr:rowOff>
    </xdr:to>
    <xdr:sp macro="" textlink="">
      <xdr:nvSpPr>
        <xdr:cNvPr id="280" name="円/楕円 279"/>
        <xdr:cNvSpPr/>
      </xdr:nvSpPr>
      <xdr:spPr>
        <a:xfrm>
          <a:off x="12954000" y="9403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85107</xdr:rowOff>
    </xdr:from>
    <xdr:ext cx="762000" cy="259045"/>
    <xdr:sp macro="" textlink="">
      <xdr:nvSpPr>
        <xdr:cNvPr id="281" name="テキスト ボックス 280"/>
        <xdr:cNvSpPr txBox="1"/>
      </xdr:nvSpPr>
      <xdr:spPr>
        <a:xfrm>
          <a:off x="12623800" y="917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2" name="正方形/長方形 281"/>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3" name="正方形/長方形 282"/>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4" name="正方形/長方形 283"/>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57/62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5" name="正方形/長方形 284"/>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6" name="正方形/長方形 285"/>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7" name="正方形/長方形 286"/>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8" name="正方形/長方形 287"/>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9" name="正方形/長方形 288"/>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90" name="正方形/長方形 289"/>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91" name="正方形/長方形 290"/>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2" name="テキスト ボックス 291"/>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中で６番目に高い数値を示しているが、これは人件費及び物件費と同様にごみ処理業務、し尿処理業務及び消防業務などを一部事務組合で実施している影響が大きい。一部事務組合に係る経費を除くと</a:t>
          </a:r>
          <a:r>
            <a:rPr kumimoji="1" lang="en-US" altLang="ja-JP" sz="1300">
              <a:latin typeface="ＭＳ Ｐゴシック"/>
            </a:rPr>
            <a:t>7.4</a:t>
          </a:r>
          <a:r>
            <a:rPr kumimoji="1" lang="ja-JP" altLang="en-US" sz="1300">
              <a:latin typeface="ＭＳ Ｐゴシック"/>
            </a:rPr>
            <a:t>％になり、類似団体の平均を下回っている。</a:t>
          </a:r>
        </a:p>
      </xdr:txBody>
    </xdr:sp>
    <xdr:clientData/>
  </xdr:twoCellAnchor>
  <xdr:oneCellAnchor>
    <xdr:from>
      <xdr:col>18</xdr:col>
      <xdr:colOff>44450</xdr:colOff>
      <xdr:row>29</xdr:row>
      <xdr:rowOff>107950</xdr:rowOff>
    </xdr:from>
    <xdr:ext cx="298543" cy="225703"/>
    <xdr:sp macro="" textlink="">
      <xdr:nvSpPr>
        <xdr:cNvPr id="293" name="テキスト ボックス 292"/>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4" name="直線コネクタ 293"/>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5" name="テキスト ボックス 294"/>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96" name="直線コネクタ 295"/>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7" name="テキスト ボックス 296"/>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8" name="直線コネクタ 297"/>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9" name="テキスト ボックス 298"/>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300" name="直線コネクタ 299"/>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301" name="テキスト ボックス 300"/>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302" name="直線コネクタ 301"/>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303" name="テキスト ボックス 302"/>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104140</xdr:rowOff>
    </xdr:from>
    <xdr:to>
      <xdr:col>24</xdr:col>
      <xdr:colOff>31750</xdr:colOff>
      <xdr:row>39</xdr:row>
      <xdr:rowOff>97282</xdr:rowOff>
    </xdr:to>
    <xdr:cxnSp macro="">
      <xdr:nvCxnSpPr>
        <xdr:cNvPr id="306" name="直線コネクタ 305"/>
        <xdr:cNvCxnSpPr/>
      </xdr:nvCxnSpPr>
      <xdr:spPr>
        <a:xfrm flipV="1">
          <a:off x="16510000" y="5933440"/>
          <a:ext cx="0" cy="8503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69359</xdr:rowOff>
    </xdr:from>
    <xdr:ext cx="762000" cy="259045"/>
    <xdr:sp macro="" textlink="">
      <xdr:nvSpPr>
        <xdr:cNvPr id="307" name="補助費等最小値テキスト"/>
        <xdr:cNvSpPr txBox="1"/>
      </xdr:nvSpPr>
      <xdr:spPr>
        <a:xfrm>
          <a:off x="16598900" y="6755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a:t>
          </a:r>
          <a:endParaRPr kumimoji="1" lang="ja-JP" altLang="en-US" sz="1000" b="1">
            <a:latin typeface="ＭＳ Ｐゴシック"/>
          </a:endParaRPr>
        </a:p>
      </xdr:txBody>
    </xdr:sp>
    <xdr:clientData/>
  </xdr:oneCellAnchor>
  <xdr:twoCellAnchor>
    <xdr:from>
      <xdr:col>23</xdr:col>
      <xdr:colOff>628650</xdr:colOff>
      <xdr:row>39</xdr:row>
      <xdr:rowOff>97282</xdr:rowOff>
    </xdr:from>
    <xdr:to>
      <xdr:col>24</xdr:col>
      <xdr:colOff>120650</xdr:colOff>
      <xdr:row>39</xdr:row>
      <xdr:rowOff>97282</xdr:rowOff>
    </xdr:to>
    <xdr:cxnSp macro="">
      <xdr:nvCxnSpPr>
        <xdr:cNvPr id="308" name="直線コネクタ 307"/>
        <xdr:cNvCxnSpPr/>
      </xdr:nvCxnSpPr>
      <xdr:spPr>
        <a:xfrm>
          <a:off x="16421100" y="67838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33</xdr:row>
      <xdr:rowOff>19067</xdr:rowOff>
    </xdr:from>
    <xdr:ext cx="762000" cy="259045"/>
    <xdr:sp macro="" textlink="">
      <xdr:nvSpPr>
        <xdr:cNvPr id="309" name="補助費等最大値テキスト"/>
        <xdr:cNvSpPr txBox="1"/>
      </xdr:nvSpPr>
      <xdr:spPr>
        <a:xfrm>
          <a:off x="16598900" y="5676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4.5</a:t>
          </a:r>
          <a:endParaRPr kumimoji="1" lang="ja-JP" altLang="en-US" sz="1000" b="1">
            <a:latin typeface="ＭＳ Ｐゴシック"/>
          </a:endParaRPr>
        </a:p>
      </xdr:txBody>
    </xdr:sp>
    <xdr:clientData/>
  </xdr:oneCellAnchor>
  <xdr:twoCellAnchor>
    <xdr:from>
      <xdr:col>23</xdr:col>
      <xdr:colOff>628650</xdr:colOff>
      <xdr:row>34</xdr:row>
      <xdr:rowOff>104140</xdr:rowOff>
    </xdr:from>
    <xdr:to>
      <xdr:col>24</xdr:col>
      <xdr:colOff>120650</xdr:colOff>
      <xdr:row>34</xdr:row>
      <xdr:rowOff>104140</xdr:rowOff>
    </xdr:to>
    <xdr:cxnSp macro="">
      <xdr:nvCxnSpPr>
        <xdr:cNvPr id="310" name="直線コネクタ 309"/>
        <xdr:cNvCxnSpPr/>
      </xdr:nvCxnSpPr>
      <xdr:spPr>
        <a:xfrm>
          <a:off x="16421100" y="5933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38</xdr:row>
      <xdr:rowOff>40132</xdr:rowOff>
    </xdr:from>
    <xdr:to>
      <xdr:col>24</xdr:col>
      <xdr:colOff>31750</xdr:colOff>
      <xdr:row>38</xdr:row>
      <xdr:rowOff>81280</xdr:rowOff>
    </xdr:to>
    <xdr:cxnSp macro="">
      <xdr:nvCxnSpPr>
        <xdr:cNvPr id="311" name="直線コネクタ 310"/>
        <xdr:cNvCxnSpPr/>
      </xdr:nvCxnSpPr>
      <xdr:spPr>
        <a:xfrm flipV="1">
          <a:off x="15671800" y="6555232"/>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42435</xdr:rowOff>
    </xdr:from>
    <xdr:ext cx="762000" cy="259045"/>
    <xdr:sp macro="" textlink="">
      <xdr:nvSpPr>
        <xdr:cNvPr id="312" name="補助費等平均値テキスト"/>
        <xdr:cNvSpPr txBox="1"/>
      </xdr:nvSpPr>
      <xdr:spPr>
        <a:xfrm>
          <a:off x="16598900" y="60431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25908</xdr:rowOff>
    </xdr:from>
    <xdr:to>
      <xdr:col>24</xdr:col>
      <xdr:colOff>82550</xdr:colOff>
      <xdr:row>36</xdr:row>
      <xdr:rowOff>127508</xdr:rowOff>
    </xdr:to>
    <xdr:sp macro="" textlink="">
      <xdr:nvSpPr>
        <xdr:cNvPr id="313" name="フローチャート : 判断 312"/>
        <xdr:cNvSpPr/>
      </xdr:nvSpPr>
      <xdr:spPr>
        <a:xfrm>
          <a:off x="16459200" y="6198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81280</xdr:rowOff>
    </xdr:from>
    <xdr:to>
      <xdr:col>22</xdr:col>
      <xdr:colOff>565150</xdr:colOff>
      <xdr:row>39</xdr:row>
      <xdr:rowOff>42418</xdr:rowOff>
    </xdr:to>
    <xdr:cxnSp macro="">
      <xdr:nvCxnSpPr>
        <xdr:cNvPr id="314" name="直線コネクタ 313"/>
        <xdr:cNvCxnSpPr/>
      </xdr:nvCxnSpPr>
      <xdr:spPr>
        <a:xfrm flipV="1">
          <a:off x="14782800" y="6596380"/>
          <a:ext cx="889000" cy="132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15" name="フローチャート : 判断 314"/>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142257</xdr:rowOff>
    </xdr:from>
    <xdr:ext cx="736600" cy="259045"/>
    <xdr:sp macro="" textlink="">
      <xdr:nvSpPr>
        <xdr:cNvPr id="316" name="テキスト ボックス 315"/>
        <xdr:cNvSpPr txBox="1"/>
      </xdr:nvSpPr>
      <xdr:spPr>
        <a:xfrm>
          <a:off x="15290800" y="5971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39</xdr:row>
      <xdr:rowOff>42418</xdr:rowOff>
    </xdr:from>
    <xdr:to>
      <xdr:col>21</xdr:col>
      <xdr:colOff>361950</xdr:colOff>
      <xdr:row>39</xdr:row>
      <xdr:rowOff>88138</xdr:rowOff>
    </xdr:to>
    <xdr:cxnSp macro="">
      <xdr:nvCxnSpPr>
        <xdr:cNvPr id="317" name="直線コネクタ 316"/>
        <xdr:cNvCxnSpPr/>
      </xdr:nvCxnSpPr>
      <xdr:spPr>
        <a:xfrm flipV="1">
          <a:off x="13893800" y="672896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35052</xdr:rowOff>
    </xdr:from>
    <xdr:to>
      <xdr:col>21</xdr:col>
      <xdr:colOff>412750</xdr:colOff>
      <xdr:row>36</xdr:row>
      <xdr:rowOff>136652</xdr:rowOff>
    </xdr:to>
    <xdr:sp macro="" textlink="">
      <xdr:nvSpPr>
        <xdr:cNvPr id="318" name="フローチャート : 判断 317"/>
        <xdr:cNvSpPr/>
      </xdr:nvSpPr>
      <xdr:spPr>
        <a:xfrm>
          <a:off x="14732000" y="6207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146829</xdr:rowOff>
    </xdr:from>
    <xdr:ext cx="762000" cy="259045"/>
    <xdr:sp macro="" textlink="">
      <xdr:nvSpPr>
        <xdr:cNvPr id="319" name="テキスト ボックス 318"/>
        <xdr:cNvSpPr txBox="1"/>
      </xdr:nvSpPr>
      <xdr:spPr>
        <a:xfrm>
          <a:off x="14401800" y="5976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88138</xdr:rowOff>
    </xdr:from>
    <xdr:to>
      <xdr:col>20</xdr:col>
      <xdr:colOff>158750</xdr:colOff>
      <xdr:row>40</xdr:row>
      <xdr:rowOff>26416</xdr:rowOff>
    </xdr:to>
    <xdr:cxnSp macro="">
      <xdr:nvCxnSpPr>
        <xdr:cNvPr id="320" name="直線コネクタ 319"/>
        <xdr:cNvCxnSpPr/>
      </xdr:nvCxnSpPr>
      <xdr:spPr>
        <a:xfrm flipV="1">
          <a:off x="13004800" y="6774688"/>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39624</xdr:rowOff>
    </xdr:from>
    <xdr:to>
      <xdr:col>20</xdr:col>
      <xdr:colOff>209550</xdr:colOff>
      <xdr:row>36</xdr:row>
      <xdr:rowOff>141224</xdr:rowOff>
    </xdr:to>
    <xdr:sp macro="" textlink="">
      <xdr:nvSpPr>
        <xdr:cNvPr id="321" name="フローチャート : 判断 320"/>
        <xdr:cNvSpPr/>
      </xdr:nvSpPr>
      <xdr:spPr>
        <a:xfrm>
          <a:off x="13843000" y="6211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151401</xdr:rowOff>
    </xdr:from>
    <xdr:ext cx="762000" cy="259045"/>
    <xdr:sp macro="" textlink="">
      <xdr:nvSpPr>
        <xdr:cNvPr id="322" name="テキスト ボックス 321"/>
        <xdr:cNvSpPr txBox="1"/>
      </xdr:nvSpPr>
      <xdr:spPr>
        <a:xfrm>
          <a:off x="13512800" y="5980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16764</xdr:rowOff>
    </xdr:from>
    <xdr:to>
      <xdr:col>19</xdr:col>
      <xdr:colOff>6350</xdr:colOff>
      <xdr:row>36</xdr:row>
      <xdr:rowOff>118364</xdr:rowOff>
    </xdr:to>
    <xdr:sp macro="" textlink="">
      <xdr:nvSpPr>
        <xdr:cNvPr id="323" name="フローチャート : 判断 322"/>
        <xdr:cNvSpPr/>
      </xdr:nvSpPr>
      <xdr:spPr>
        <a:xfrm>
          <a:off x="12954000" y="6188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128541</xdr:rowOff>
    </xdr:from>
    <xdr:ext cx="762000" cy="259045"/>
    <xdr:sp macro="" textlink="">
      <xdr:nvSpPr>
        <xdr:cNvPr id="324" name="テキスト ボックス 323"/>
        <xdr:cNvSpPr txBox="1"/>
      </xdr:nvSpPr>
      <xdr:spPr>
        <a:xfrm>
          <a:off x="12623800" y="59578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160782</xdr:rowOff>
    </xdr:from>
    <xdr:to>
      <xdr:col>24</xdr:col>
      <xdr:colOff>82550</xdr:colOff>
      <xdr:row>38</xdr:row>
      <xdr:rowOff>90932</xdr:rowOff>
    </xdr:to>
    <xdr:sp macro="" textlink="">
      <xdr:nvSpPr>
        <xdr:cNvPr id="330" name="円/楕円 329"/>
        <xdr:cNvSpPr/>
      </xdr:nvSpPr>
      <xdr:spPr>
        <a:xfrm>
          <a:off x="16459200" y="6504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132859</xdr:rowOff>
    </xdr:from>
    <xdr:ext cx="762000" cy="259045"/>
    <xdr:sp macro="" textlink="">
      <xdr:nvSpPr>
        <xdr:cNvPr id="331" name="補助費等該当値テキスト"/>
        <xdr:cNvSpPr txBox="1"/>
      </xdr:nvSpPr>
      <xdr:spPr>
        <a:xfrm>
          <a:off x="165989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22</xdr:col>
      <xdr:colOff>514350</xdr:colOff>
      <xdr:row>38</xdr:row>
      <xdr:rowOff>30480</xdr:rowOff>
    </xdr:from>
    <xdr:to>
      <xdr:col>22</xdr:col>
      <xdr:colOff>615950</xdr:colOff>
      <xdr:row>38</xdr:row>
      <xdr:rowOff>132080</xdr:rowOff>
    </xdr:to>
    <xdr:sp macro="" textlink="">
      <xdr:nvSpPr>
        <xdr:cNvPr id="332" name="円/楕円 331"/>
        <xdr:cNvSpPr/>
      </xdr:nvSpPr>
      <xdr:spPr>
        <a:xfrm>
          <a:off x="15621000" y="654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116857</xdr:rowOff>
    </xdr:from>
    <xdr:ext cx="736600" cy="259045"/>
    <xdr:sp macro="" textlink="">
      <xdr:nvSpPr>
        <xdr:cNvPr id="333" name="テキスト ボックス 332"/>
        <xdr:cNvSpPr txBox="1"/>
      </xdr:nvSpPr>
      <xdr:spPr>
        <a:xfrm>
          <a:off x="15290800" y="6631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163068</xdr:rowOff>
    </xdr:from>
    <xdr:to>
      <xdr:col>21</xdr:col>
      <xdr:colOff>412750</xdr:colOff>
      <xdr:row>39</xdr:row>
      <xdr:rowOff>93218</xdr:rowOff>
    </xdr:to>
    <xdr:sp macro="" textlink="">
      <xdr:nvSpPr>
        <xdr:cNvPr id="334" name="円/楕円 333"/>
        <xdr:cNvSpPr/>
      </xdr:nvSpPr>
      <xdr:spPr>
        <a:xfrm>
          <a:off x="14732000" y="6678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39</xdr:row>
      <xdr:rowOff>77995</xdr:rowOff>
    </xdr:from>
    <xdr:ext cx="762000" cy="259045"/>
    <xdr:sp macro="" textlink="">
      <xdr:nvSpPr>
        <xdr:cNvPr id="335" name="テキスト ボックス 334"/>
        <xdr:cNvSpPr txBox="1"/>
      </xdr:nvSpPr>
      <xdr:spPr>
        <a:xfrm>
          <a:off x="14401800" y="6764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20</xdr:col>
      <xdr:colOff>107950</xdr:colOff>
      <xdr:row>39</xdr:row>
      <xdr:rowOff>37338</xdr:rowOff>
    </xdr:from>
    <xdr:to>
      <xdr:col>20</xdr:col>
      <xdr:colOff>209550</xdr:colOff>
      <xdr:row>39</xdr:row>
      <xdr:rowOff>138938</xdr:rowOff>
    </xdr:to>
    <xdr:sp macro="" textlink="">
      <xdr:nvSpPr>
        <xdr:cNvPr id="336" name="円/楕円 335"/>
        <xdr:cNvSpPr/>
      </xdr:nvSpPr>
      <xdr:spPr>
        <a:xfrm>
          <a:off x="13843000" y="6723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39</xdr:row>
      <xdr:rowOff>123715</xdr:rowOff>
    </xdr:from>
    <xdr:ext cx="762000" cy="259045"/>
    <xdr:sp macro="" textlink="">
      <xdr:nvSpPr>
        <xdr:cNvPr id="337" name="テキスト ボックス 336"/>
        <xdr:cNvSpPr txBox="1"/>
      </xdr:nvSpPr>
      <xdr:spPr>
        <a:xfrm>
          <a:off x="13512800" y="6810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22.9</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147066</xdr:rowOff>
    </xdr:from>
    <xdr:to>
      <xdr:col>19</xdr:col>
      <xdr:colOff>6350</xdr:colOff>
      <xdr:row>40</xdr:row>
      <xdr:rowOff>77216</xdr:rowOff>
    </xdr:to>
    <xdr:sp macro="" textlink="">
      <xdr:nvSpPr>
        <xdr:cNvPr id="338" name="円/楕円 337"/>
        <xdr:cNvSpPr/>
      </xdr:nvSpPr>
      <xdr:spPr>
        <a:xfrm>
          <a:off x="12954000" y="6833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40</xdr:row>
      <xdr:rowOff>61993</xdr:rowOff>
    </xdr:from>
    <xdr:ext cx="762000" cy="259045"/>
    <xdr:sp macro="" textlink="">
      <xdr:nvSpPr>
        <xdr:cNvPr id="339" name="テキスト ボックス 338"/>
        <xdr:cNvSpPr txBox="1"/>
      </xdr:nvSpPr>
      <xdr:spPr>
        <a:xfrm>
          <a:off x="12623800" y="6919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30/62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類似団体及び県下の平均とほぼ同じ比率になっている。以前は、起債制限比率の指標を基に借り入れを行ってきたため、これに係る公債費も平均的な数値となったと考えられる。</a:t>
          </a:r>
        </a:p>
        <a:p>
          <a:r>
            <a:rPr kumimoji="1" lang="ja-JP" altLang="en-US" sz="1300">
              <a:latin typeface="ＭＳ Ｐゴシック"/>
            </a:rPr>
            <a:t>　しかし、当市は準公債費である一部事務組合の公債費相当分や国・県の牧之原畑地総合整備事業負担金なども多額であることから、実質公債費比率が県下でワースト１位となっている。今後は、これらを含めた実質的な公債費全体について、抑制していく。</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4" name="直線コネクタ 353"/>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5" name="テキスト ボックス 354"/>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6" name="直線コネクタ 355"/>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7" name="テキスト ボックス 356"/>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8" name="直線コネクタ 357"/>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9" name="テキスト ボックス 358"/>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60" name="直線コネクタ 359"/>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61" name="テキスト ボックス 360"/>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2" name="直線コネクタ 361"/>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3"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136144</xdr:rowOff>
    </xdr:from>
    <xdr:to>
      <xdr:col>7</xdr:col>
      <xdr:colOff>15875</xdr:colOff>
      <xdr:row>81</xdr:row>
      <xdr:rowOff>19558</xdr:rowOff>
    </xdr:to>
    <xdr:cxnSp macro="">
      <xdr:nvCxnSpPr>
        <xdr:cNvPr id="364" name="直線コネクタ 363"/>
        <xdr:cNvCxnSpPr/>
      </xdr:nvCxnSpPr>
      <xdr:spPr>
        <a:xfrm flipV="1">
          <a:off x="4826000" y="1282344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163085</xdr:rowOff>
    </xdr:from>
    <xdr:ext cx="762000" cy="259045"/>
    <xdr:sp macro="" textlink="">
      <xdr:nvSpPr>
        <xdr:cNvPr id="365" name="公債費最小値テキスト"/>
        <xdr:cNvSpPr txBox="1"/>
      </xdr:nvSpPr>
      <xdr:spPr>
        <a:xfrm>
          <a:off x="4914900" y="13879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28.9</a:t>
          </a:r>
          <a:endParaRPr kumimoji="1" lang="ja-JP" altLang="en-US" sz="1000" b="1">
            <a:latin typeface="ＭＳ Ｐゴシック"/>
          </a:endParaRPr>
        </a:p>
      </xdr:txBody>
    </xdr:sp>
    <xdr:clientData/>
  </xdr:oneCellAnchor>
  <xdr:twoCellAnchor>
    <xdr:from>
      <xdr:col>6</xdr:col>
      <xdr:colOff>612775</xdr:colOff>
      <xdr:row>81</xdr:row>
      <xdr:rowOff>19558</xdr:rowOff>
    </xdr:from>
    <xdr:to>
      <xdr:col>7</xdr:col>
      <xdr:colOff>104775</xdr:colOff>
      <xdr:row>81</xdr:row>
      <xdr:rowOff>19558</xdr:rowOff>
    </xdr:to>
    <xdr:cxnSp macro="">
      <xdr:nvCxnSpPr>
        <xdr:cNvPr id="366" name="直線コネクタ 365"/>
        <xdr:cNvCxnSpPr/>
      </xdr:nvCxnSpPr>
      <xdr:spPr>
        <a:xfrm>
          <a:off x="4737100" y="139070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51071</xdr:rowOff>
    </xdr:from>
    <xdr:ext cx="762000" cy="259045"/>
    <xdr:sp macro="" textlink="">
      <xdr:nvSpPr>
        <xdr:cNvPr id="367" name="公債費最大値テキスト"/>
        <xdr:cNvSpPr txBox="1"/>
      </xdr:nvSpPr>
      <xdr:spPr>
        <a:xfrm>
          <a:off x="4914900" y="12566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a:t>
          </a:r>
          <a:endParaRPr kumimoji="1" lang="ja-JP" altLang="en-US" sz="1000" b="1">
            <a:latin typeface="ＭＳ Ｐゴシック"/>
          </a:endParaRPr>
        </a:p>
      </xdr:txBody>
    </xdr:sp>
    <xdr:clientData/>
  </xdr:oneCellAnchor>
  <xdr:twoCellAnchor>
    <xdr:from>
      <xdr:col>6</xdr:col>
      <xdr:colOff>612775</xdr:colOff>
      <xdr:row>74</xdr:row>
      <xdr:rowOff>136144</xdr:rowOff>
    </xdr:from>
    <xdr:to>
      <xdr:col>7</xdr:col>
      <xdr:colOff>104775</xdr:colOff>
      <xdr:row>74</xdr:row>
      <xdr:rowOff>136144</xdr:rowOff>
    </xdr:to>
    <xdr:cxnSp macro="">
      <xdr:nvCxnSpPr>
        <xdr:cNvPr id="368" name="直線コネクタ 367"/>
        <xdr:cNvCxnSpPr/>
      </xdr:nvCxnSpPr>
      <xdr:spPr>
        <a:xfrm>
          <a:off x="4737100" y="1282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40132</xdr:rowOff>
    </xdr:from>
    <xdr:to>
      <xdr:col>7</xdr:col>
      <xdr:colOff>15875</xdr:colOff>
      <xdr:row>78</xdr:row>
      <xdr:rowOff>58420</xdr:rowOff>
    </xdr:to>
    <xdr:cxnSp macro="">
      <xdr:nvCxnSpPr>
        <xdr:cNvPr id="369" name="直線コネクタ 368"/>
        <xdr:cNvCxnSpPr/>
      </xdr:nvCxnSpPr>
      <xdr:spPr>
        <a:xfrm flipV="1">
          <a:off x="3987800" y="13413232"/>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160290</xdr:rowOff>
    </xdr:from>
    <xdr:ext cx="762000" cy="259045"/>
    <xdr:sp macro="" textlink="">
      <xdr:nvSpPr>
        <xdr:cNvPr id="370" name="公債費平均値テキスト"/>
        <xdr:cNvSpPr txBox="1"/>
      </xdr:nvSpPr>
      <xdr:spPr>
        <a:xfrm>
          <a:off x="4914900" y="133619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16763</xdr:rowOff>
    </xdr:from>
    <xdr:to>
      <xdr:col>7</xdr:col>
      <xdr:colOff>66675</xdr:colOff>
      <xdr:row>78</xdr:row>
      <xdr:rowOff>118363</xdr:rowOff>
    </xdr:to>
    <xdr:sp macro="" textlink="">
      <xdr:nvSpPr>
        <xdr:cNvPr id="371" name="フローチャート : 判断 370"/>
        <xdr:cNvSpPr/>
      </xdr:nvSpPr>
      <xdr:spPr>
        <a:xfrm>
          <a:off x="47752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58420</xdr:rowOff>
    </xdr:from>
    <xdr:to>
      <xdr:col>5</xdr:col>
      <xdr:colOff>549275</xdr:colOff>
      <xdr:row>78</xdr:row>
      <xdr:rowOff>90424</xdr:rowOff>
    </xdr:to>
    <xdr:cxnSp macro="">
      <xdr:nvCxnSpPr>
        <xdr:cNvPr id="372" name="直線コネクタ 371"/>
        <xdr:cNvCxnSpPr/>
      </xdr:nvCxnSpPr>
      <xdr:spPr>
        <a:xfrm flipV="1">
          <a:off x="3098800" y="134315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21337</xdr:rowOff>
    </xdr:from>
    <xdr:to>
      <xdr:col>5</xdr:col>
      <xdr:colOff>600075</xdr:colOff>
      <xdr:row>78</xdr:row>
      <xdr:rowOff>122937</xdr:rowOff>
    </xdr:to>
    <xdr:sp macro="" textlink="">
      <xdr:nvSpPr>
        <xdr:cNvPr id="373" name="フローチャート : 判断 372"/>
        <xdr:cNvSpPr/>
      </xdr:nvSpPr>
      <xdr:spPr>
        <a:xfrm>
          <a:off x="3937000" y="1339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107714</xdr:rowOff>
    </xdr:from>
    <xdr:ext cx="736600" cy="259045"/>
    <xdr:sp macro="" textlink="">
      <xdr:nvSpPr>
        <xdr:cNvPr id="374" name="テキスト ボックス 373"/>
        <xdr:cNvSpPr txBox="1"/>
      </xdr:nvSpPr>
      <xdr:spPr>
        <a:xfrm>
          <a:off x="3606800" y="134808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18.8</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30987</xdr:rowOff>
    </xdr:from>
    <xdr:to>
      <xdr:col>4</xdr:col>
      <xdr:colOff>346075</xdr:colOff>
      <xdr:row>78</xdr:row>
      <xdr:rowOff>90424</xdr:rowOff>
    </xdr:to>
    <xdr:cxnSp macro="">
      <xdr:nvCxnSpPr>
        <xdr:cNvPr id="375" name="直線コネクタ 374"/>
        <xdr:cNvCxnSpPr/>
      </xdr:nvCxnSpPr>
      <xdr:spPr>
        <a:xfrm>
          <a:off x="2209800" y="13404087"/>
          <a:ext cx="889000" cy="594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30480</xdr:rowOff>
    </xdr:from>
    <xdr:to>
      <xdr:col>4</xdr:col>
      <xdr:colOff>396875</xdr:colOff>
      <xdr:row>78</xdr:row>
      <xdr:rowOff>132080</xdr:rowOff>
    </xdr:to>
    <xdr:sp macro="" textlink="">
      <xdr:nvSpPr>
        <xdr:cNvPr id="376" name="フローチャート : 判断 375"/>
        <xdr:cNvSpPr/>
      </xdr:nvSpPr>
      <xdr:spPr>
        <a:xfrm>
          <a:off x="3048000" y="1340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142257</xdr:rowOff>
    </xdr:from>
    <xdr:ext cx="762000" cy="259045"/>
    <xdr:sp macro="" textlink="">
      <xdr:nvSpPr>
        <xdr:cNvPr id="377" name="テキスト ボックス 376"/>
        <xdr:cNvSpPr txBox="1"/>
      </xdr:nvSpPr>
      <xdr:spPr>
        <a:xfrm>
          <a:off x="2717800" y="1317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19.0</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8128</xdr:rowOff>
    </xdr:from>
    <xdr:to>
      <xdr:col>3</xdr:col>
      <xdr:colOff>142875</xdr:colOff>
      <xdr:row>78</xdr:row>
      <xdr:rowOff>30987</xdr:rowOff>
    </xdr:to>
    <xdr:cxnSp macro="">
      <xdr:nvCxnSpPr>
        <xdr:cNvPr id="378" name="直線コネクタ 377"/>
        <xdr:cNvCxnSpPr/>
      </xdr:nvCxnSpPr>
      <xdr:spPr>
        <a:xfrm>
          <a:off x="1320800" y="13381228"/>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53339</xdr:rowOff>
    </xdr:from>
    <xdr:to>
      <xdr:col>3</xdr:col>
      <xdr:colOff>193675</xdr:colOff>
      <xdr:row>78</xdr:row>
      <xdr:rowOff>154939</xdr:rowOff>
    </xdr:to>
    <xdr:sp macro="" textlink="">
      <xdr:nvSpPr>
        <xdr:cNvPr id="379" name="フローチャート : 判断 378"/>
        <xdr:cNvSpPr/>
      </xdr:nvSpPr>
      <xdr:spPr>
        <a:xfrm>
          <a:off x="2159000" y="13426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139716</xdr:rowOff>
    </xdr:from>
    <xdr:ext cx="762000" cy="259045"/>
    <xdr:sp macro="" textlink="">
      <xdr:nvSpPr>
        <xdr:cNvPr id="380" name="テキスト ボックス 379"/>
        <xdr:cNvSpPr txBox="1"/>
      </xdr:nvSpPr>
      <xdr:spPr>
        <a:xfrm>
          <a:off x="1828800" y="13512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7620</xdr:rowOff>
    </xdr:from>
    <xdr:to>
      <xdr:col>1</xdr:col>
      <xdr:colOff>676275</xdr:colOff>
      <xdr:row>78</xdr:row>
      <xdr:rowOff>109220</xdr:rowOff>
    </xdr:to>
    <xdr:sp macro="" textlink="">
      <xdr:nvSpPr>
        <xdr:cNvPr id="381" name="フローチャート : 判断 380"/>
        <xdr:cNvSpPr/>
      </xdr:nvSpPr>
      <xdr:spPr>
        <a:xfrm>
          <a:off x="1270000" y="1338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93997</xdr:rowOff>
    </xdr:from>
    <xdr:ext cx="762000" cy="259045"/>
    <xdr:sp macro="" textlink="">
      <xdr:nvSpPr>
        <xdr:cNvPr id="382" name="テキスト ボックス 381"/>
        <xdr:cNvSpPr txBox="1"/>
      </xdr:nvSpPr>
      <xdr:spPr>
        <a:xfrm>
          <a:off x="9398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3" name="テキスト ボックス 382"/>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4" name="テキスト ボックス 383"/>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5" name="テキスト ボックス 384"/>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6" name="テキスト ボックス 385"/>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7" name="テキスト ボックス 386"/>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160782</xdr:rowOff>
    </xdr:from>
    <xdr:to>
      <xdr:col>7</xdr:col>
      <xdr:colOff>66675</xdr:colOff>
      <xdr:row>78</xdr:row>
      <xdr:rowOff>90932</xdr:rowOff>
    </xdr:to>
    <xdr:sp macro="" textlink="">
      <xdr:nvSpPr>
        <xdr:cNvPr id="388" name="円/楕円 387"/>
        <xdr:cNvSpPr/>
      </xdr:nvSpPr>
      <xdr:spPr>
        <a:xfrm>
          <a:off x="4775200" y="13362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5859</xdr:rowOff>
    </xdr:from>
    <xdr:ext cx="762000" cy="259045"/>
    <xdr:sp macro="" textlink="">
      <xdr:nvSpPr>
        <xdr:cNvPr id="389" name="公債費該当値テキスト"/>
        <xdr:cNvSpPr txBox="1"/>
      </xdr:nvSpPr>
      <xdr:spPr>
        <a:xfrm>
          <a:off x="4914900" y="13207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18.1</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7620</xdr:rowOff>
    </xdr:from>
    <xdr:to>
      <xdr:col>5</xdr:col>
      <xdr:colOff>600075</xdr:colOff>
      <xdr:row>78</xdr:row>
      <xdr:rowOff>109220</xdr:rowOff>
    </xdr:to>
    <xdr:sp macro="" textlink="">
      <xdr:nvSpPr>
        <xdr:cNvPr id="390" name="円/楕円 389"/>
        <xdr:cNvSpPr/>
      </xdr:nvSpPr>
      <xdr:spPr>
        <a:xfrm>
          <a:off x="39370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119397</xdr:rowOff>
    </xdr:from>
    <xdr:ext cx="736600" cy="259045"/>
    <xdr:sp macro="" textlink="">
      <xdr:nvSpPr>
        <xdr:cNvPr id="391" name="テキスト ボックス 390"/>
        <xdr:cNvSpPr txBox="1"/>
      </xdr:nvSpPr>
      <xdr:spPr>
        <a:xfrm>
          <a:off x="3606800" y="13149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39624</xdr:rowOff>
    </xdr:from>
    <xdr:to>
      <xdr:col>4</xdr:col>
      <xdr:colOff>396875</xdr:colOff>
      <xdr:row>78</xdr:row>
      <xdr:rowOff>141224</xdr:rowOff>
    </xdr:to>
    <xdr:sp macro="" textlink="">
      <xdr:nvSpPr>
        <xdr:cNvPr id="392" name="円/楕円 391"/>
        <xdr:cNvSpPr/>
      </xdr:nvSpPr>
      <xdr:spPr>
        <a:xfrm>
          <a:off x="3048000" y="13412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126001</xdr:rowOff>
    </xdr:from>
    <xdr:ext cx="762000" cy="259045"/>
    <xdr:sp macro="" textlink="">
      <xdr:nvSpPr>
        <xdr:cNvPr id="393" name="テキスト ボックス 392"/>
        <xdr:cNvSpPr txBox="1"/>
      </xdr:nvSpPr>
      <xdr:spPr>
        <a:xfrm>
          <a:off x="2717800" y="1349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151637</xdr:rowOff>
    </xdr:from>
    <xdr:to>
      <xdr:col>3</xdr:col>
      <xdr:colOff>193675</xdr:colOff>
      <xdr:row>78</xdr:row>
      <xdr:rowOff>81787</xdr:rowOff>
    </xdr:to>
    <xdr:sp macro="" textlink="">
      <xdr:nvSpPr>
        <xdr:cNvPr id="394" name="円/楕円 393"/>
        <xdr:cNvSpPr/>
      </xdr:nvSpPr>
      <xdr:spPr>
        <a:xfrm>
          <a:off x="2159000" y="13353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91964</xdr:rowOff>
    </xdr:from>
    <xdr:ext cx="762000" cy="259045"/>
    <xdr:sp macro="" textlink="">
      <xdr:nvSpPr>
        <xdr:cNvPr id="395" name="テキスト ボックス 394"/>
        <xdr:cNvSpPr txBox="1"/>
      </xdr:nvSpPr>
      <xdr:spPr>
        <a:xfrm>
          <a:off x="1828800" y="13122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128778</xdr:rowOff>
    </xdr:from>
    <xdr:to>
      <xdr:col>1</xdr:col>
      <xdr:colOff>676275</xdr:colOff>
      <xdr:row>78</xdr:row>
      <xdr:rowOff>58928</xdr:rowOff>
    </xdr:to>
    <xdr:sp macro="" textlink="">
      <xdr:nvSpPr>
        <xdr:cNvPr id="396" name="円/楕円 395"/>
        <xdr:cNvSpPr/>
      </xdr:nvSpPr>
      <xdr:spPr>
        <a:xfrm>
          <a:off x="1270000" y="13330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69105</xdr:rowOff>
    </xdr:from>
    <xdr:ext cx="762000" cy="259045"/>
    <xdr:sp macro="" textlink="">
      <xdr:nvSpPr>
        <xdr:cNvPr id="397" name="テキスト ボックス 396"/>
        <xdr:cNvSpPr txBox="1"/>
      </xdr:nvSpPr>
      <xdr:spPr>
        <a:xfrm>
          <a:off x="939800" y="1309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8" name="正方形/長方形 397"/>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9" name="正方形/長方形 398"/>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0" name="正方形/長方形 399"/>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1" name="正方形/長方形 400"/>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2" name="正方形/長方形 401"/>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3" name="正方形/長方形 402"/>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静岡県平均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4" name="正方形/長方形 403"/>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5" name="正方形/長方形 404"/>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6" name="正方形/長方形 405"/>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7" name="正方形/長方形 406"/>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8" name="テキスト ボックス 407"/>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類似団体の平均より低く、県下の平均も下回っている。個別の性質別区分による比較の場合には、一部事務組合の影響により特徴的な差異を生じるが、全体的には、県下の平均と近い比率となっている。</a:t>
          </a:r>
        </a:p>
        <a:p>
          <a:r>
            <a:rPr kumimoji="1" lang="ja-JP" altLang="en-US" sz="1300">
              <a:latin typeface="ＭＳ Ｐゴシック"/>
            </a:rPr>
            <a:t>　しかし、物件費や繰出金は増加傾向であるため、より一層の改善を図り現状を維持できるように努める。</a:t>
          </a:r>
        </a:p>
      </xdr:txBody>
    </xdr:sp>
    <xdr:clientData/>
  </xdr:twoCellAnchor>
  <xdr:oneCellAnchor>
    <xdr:from>
      <xdr:col>18</xdr:col>
      <xdr:colOff>44450</xdr:colOff>
      <xdr:row>69</xdr:row>
      <xdr:rowOff>107950</xdr:rowOff>
    </xdr:from>
    <xdr:ext cx="298543" cy="225703"/>
    <xdr:sp macro="" textlink="">
      <xdr:nvSpPr>
        <xdr:cNvPr id="409" name="テキスト ボックス 408"/>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0" name="直線コネクタ 409"/>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1" name="テキスト ボックス 410"/>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2" name="直線コネクタ 411"/>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3" name="テキスト ボックス 412"/>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4" name="直線コネクタ 413"/>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5" name="テキスト ボックス 414"/>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6" name="直線コネクタ 415"/>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7" name="テキスト ボックス 416"/>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8" name="直線コネクタ 417"/>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9" name="テキスト ボックス 418"/>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0" name="直線コネクタ 419"/>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1" name="テキスト ボックス 420"/>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2" name="直線コネクタ 42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3" name="テキスト ボックス 42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58420</xdr:rowOff>
    </xdr:from>
    <xdr:to>
      <xdr:col>24</xdr:col>
      <xdr:colOff>31750</xdr:colOff>
      <xdr:row>80</xdr:row>
      <xdr:rowOff>54611</xdr:rowOff>
    </xdr:to>
    <xdr:cxnSp macro="">
      <xdr:nvCxnSpPr>
        <xdr:cNvPr id="425" name="直線コネクタ 424"/>
        <xdr:cNvCxnSpPr/>
      </xdr:nvCxnSpPr>
      <xdr:spPr>
        <a:xfrm flipV="1">
          <a:off x="16510000" y="12745720"/>
          <a:ext cx="0" cy="1024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26688</xdr:rowOff>
    </xdr:from>
    <xdr:ext cx="762000" cy="259045"/>
    <xdr:sp macro="" textlink="">
      <xdr:nvSpPr>
        <xdr:cNvPr id="426" name="公債費以外最小値テキスト"/>
        <xdr:cNvSpPr txBox="1"/>
      </xdr:nvSpPr>
      <xdr:spPr>
        <a:xfrm>
          <a:off x="16598900" y="13742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83.1</a:t>
          </a:r>
          <a:endParaRPr kumimoji="1" lang="ja-JP" altLang="en-US" sz="1000" b="1">
            <a:latin typeface="ＭＳ Ｐゴシック"/>
          </a:endParaRPr>
        </a:p>
      </xdr:txBody>
    </xdr:sp>
    <xdr:clientData/>
  </xdr:oneCellAnchor>
  <xdr:twoCellAnchor>
    <xdr:from>
      <xdr:col>23</xdr:col>
      <xdr:colOff>628650</xdr:colOff>
      <xdr:row>80</xdr:row>
      <xdr:rowOff>54611</xdr:rowOff>
    </xdr:from>
    <xdr:to>
      <xdr:col>24</xdr:col>
      <xdr:colOff>120650</xdr:colOff>
      <xdr:row>80</xdr:row>
      <xdr:rowOff>54611</xdr:rowOff>
    </xdr:to>
    <xdr:cxnSp macro="">
      <xdr:nvCxnSpPr>
        <xdr:cNvPr id="427" name="直線コネクタ 426"/>
        <xdr:cNvCxnSpPr/>
      </xdr:nvCxnSpPr>
      <xdr:spPr>
        <a:xfrm>
          <a:off x="16421100" y="13770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144797</xdr:rowOff>
    </xdr:from>
    <xdr:ext cx="762000" cy="259045"/>
    <xdr:sp macro="" textlink="">
      <xdr:nvSpPr>
        <xdr:cNvPr id="428" name="公債費以外最大値テキスト"/>
        <xdr:cNvSpPr txBox="1"/>
      </xdr:nvSpPr>
      <xdr:spPr>
        <a:xfrm>
          <a:off x="16598900" y="12489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56.2</a:t>
          </a:r>
          <a:endParaRPr kumimoji="1" lang="ja-JP" altLang="en-US" sz="1000" b="1">
            <a:latin typeface="ＭＳ Ｐゴシック"/>
          </a:endParaRPr>
        </a:p>
      </xdr:txBody>
    </xdr:sp>
    <xdr:clientData/>
  </xdr:oneCellAnchor>
  <xdr:twoCellAnchor>
    <xdr:from>
      <xdr:col>23</xdr:col>
      <xdr:colOff>628650</xdr:colOff>
      <xdr:row>74</xdr:row>
      <xdr:rowOff>58420</xdr:rowOff>
    </xdr:from>
    <xdr:to>
      <xdr:col>24</xdr:col>
      <xdr:colOff>120650</xdr:colOff>
      <xdr:row>74</xdr:row>
      <xdr:rowOff>58420</xdr:rowOff>
    </xdr:to>
    <xdr:cxnSp macro="">
      <xdr:nvCxnSpPr>
        <xdr:cNvPr id="429" name="直線コネクタ 428"/>
        <xdr:cNvCxnSpPr/>
      </xdr:nvCxnSpPr>
      <xdr:spPr>
        <a:xfrm>
          <a:off x="16421100" y="12745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58420</xdr:rowOff>
    </xdr:from>
    <xdr:to>
      <xdr:col>24</xdr:col>
      <xdr:colOff>31750</xdr:colOff>
      <xdr:row>76</xdr:row>
      <xdr:rowOff>88900</xdr:rowOff>
    </xdr:to>
    <xdr:cxnSp macro="">
      <xdr:nvCxnSpPr>
        <xdr:cNvPr id="430" name="直線コネクタ 429"/>
        <xdr:cNvCxnSpPr/>
      </xdr:nvCxnSpPr>
      <xdr:spPr>
        <a:xfrm>
          <a:off x="15671800" y="130886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147338</xdr:rowOff>
    </xdr:from>
    <xdr:ext cx="762000" cy="259045"/>
    <xdr:sp macro="" textlink="">
      <xdr:nvSpPr>
        <xdr:cNvPr id="431" name="公債費以外平均値テキスト"/>
        <xdr:cNvSpPr txBox="1"/>
      </xdr:nvSpPr>
      <xdr:spPr>
        <a:xfrm>
          <a:off x="16598900" y="131775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69.6</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3811</xdr:rowOff>
    </xdr:from>
    <xdr:to>
      <xdr:col>24</xdr:col>
      <xdr:colOff>82550</xdr:colOff>
      <xdr:row>77</xdr:row>
      <xdr:rowOff>105411</xdr:rowOff>
    </xdr:to>
    <xdr:sp macro="" textlink="">
      <xdr:nvSpPr>
        <xdr:cNvPr id="432" name="フローチャート : 判断 431"/>
        <xdr:cNvSpPr/>
      </xdr:nvSpPr>
      <xdr:spPr>
        <a:xfrm>
          <a:off x="16459200" y="13205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58420</xdr:rowOff>
    </xdr:from>
    <xdr:to>
      <xdr:col>22</xdr:col>
      <xdr:colOff>565150</xdr:colOff>
      <xdr:row>76</xdr:row>
      <xdr:rowOff>92711</xdr:rowOff>
    </xdr:to>
    <xdr:cxnSp macro="">
      <xdr:nvCxnSpPr>
        <xdr:cNvPr id="433" name="直線コネクタ 432"/>
        <xdr:cNvCxnSpPr/>
      </xdr:nvCxnSpPr>
      <xdr:spPr>
        <a:xfrm flipV="1">
          <a:off x="14782800" y="13088620"/>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137161</xdr:rowOff>
    </xdr:from>
    <xdr:to>
      <xdr:col>22</xdr:col>
      <xdr:colOff>615950</xdr:colOff>
      <xdr:row>77</xdr:row>
      <xdr:rowOff>67311</xdr:rowOff>
    </xdr:to>
    <xdr:sp macro="" textlink="">
      <xdr:nvSpPr>
        <xdr:cNvPr id="434" name="フローチャート : 判断 433"/>
        <xdr:cNvSpPr/>
      </xdr:nvSpPr>
      <xdr:spPr>
        <a:xfrm>
          <a:off x="15621000" y="13167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52088</xdr:rowOff>
    </xdr:from>
    <xdr:ext cx="736600" cy="259045"/>
    <xdr:sp macro="" textlink="">
      <xdr:nvSpPr>
        <xdr:cNvPr id="435" name="テキスト ボックス 434"/>
        <xdr:cNvSpPr txBox="1"/>
      </xdr:nvSpPr>
      <xdr:spPr>
        <a:xfrm>
          <a:off x="15290800" y="13253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68.6</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81280</xdr:rowOff>
    </xdr:from>
    <xdr:to>
      <xdr:col>21</xdr:col>
      <xdr:colOff>361950</xdr:colOff>
      <xdr:row>76</xdr:row>
      <xdr:rowOff>92711</xdr:rowOff>
    </xdr:to>
    <xdr:cxnSp macro="">
      <xdr:nvCxnSpPr>
        <xdr:cNvPr id="436" name="直線コネクタ 435"/>
        <xdr:cNvCxnSpPr/>
      </xdr:nvCxnSpPr>
      <xdr:spPr>
        <a:xfrm>
          <a:off x="13893800" y="13111480"/>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152400</xdr:rowOff>
    </xdr:from>
    <xdr:to>
      <xdr:col>21</xdr:col>
      <xdr:colOff>412750</xdr:colOff>
      <xdr:row>77</xdr:row>
      <xdr:rowOff>82550</xdr:rowOff>
    </xdr:to>
    <xdr:sp macro="" textlink="">
      <xdr:nvSpPr>
        <xdr:cNvPr id="437" name="フローチャート : 判断 436"/>
        <xdr:cNvSpPr/>
      </xdr:nvSpPr>
      <xdr:spPr>
        <a:xfrm>
          <a:off x="14732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67327</xdr:rowOff>
    </xdr:from>
    <xdr:ext cx="762000" cy="259045"/>
    <xdr:sp macro="" textlink="">
      <xdr:nvSpPr>
        <xdr:cNvPr id="438" name="テキスト ボックス 437"/>
        <xdr:cNvSpPr txBox="1"/>
      </xdr:nvSpPr>
      <xdr:spPr>
        <a:xfrm>
          <a:off x="14401800" y="1326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69.0</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81280</xdr:rowOff>
    </xdr:from>
    <xdr:to>
      <xdr:col>20</xdr:col>
      <xdr:colOff>158750</xdr:colOff>
      <xdr:row>76</xdr:row>
      <xdr:rowOff>138430</xdr:rowOff>
    </xdr:to>
    <xdr:cxnSp macro="">
      <xdr:nvCxnSpPr>
        <xdr:cNvPr id="439" name="直線コネクタ 438"/>
        <xdr:cNvCxnSpPr/>
      </xdr:nvCxnSpPr>
      <xdr:spPr>
        <a:xfrm flipV="1">
          <a:off x="13004800" y="1311148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110489</xdr:rowOff>
    </xdr:from>
    <xdr:to>
      <xdr:col>20</xdr:col>
      <xdr:colOff>209550</xdr:colOff>
      <xdr:row>77</xdr:row>
      <xdr:rowOff>40639</xdr:rowOff>
    </xdr:to>
    <xdr:sp macro="" textlink="">
      <xdr:nvSpPr>
        <xdr:cNvPr id="440" name="フローチャート : 判断 439"/>
        <xdr:cNvSpPr/>
      </xdr:nvSpPr>
      <xdr:spPr>
        <a:xfrm>
          <a:off x="13843000" y="13140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25416</xdr:rowOff>
    </xdr:from>
    <xdr:ext cx="762000" cy="259045"/>
    <xdr:sp macro="" textlink="">
      <xdr:nvSpPr>
        <xdr:cNvPr id="441" name="テキスト ボックス 440"/>
        <xdr:cNvSpPr txBox="1"/>
      </xdr:nvSpPr>
      <xdr:spPr>
        <a:xfrm>
          <a:off x="13512800" y="13227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42" name="フローチャート : 判断 441"/>
        <xdr:cNvSpPr/>
      </xdr:nvSpPr>
      <xdr:spPr>
        <a:xfrm>
          <a:off x="12954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142257</xdr:rowOff>
    </xdr:from>
    <xdr:ext cx="762000" cy="259045"/>
    <xdr:sp macro="" textlink="">
      <xdr:nvSpPr>
        <xdr:cNvPr id="443" name="テキスト ボックス 442"/>
        <xdr:cNvSpPr txBox="1"/>
      </xdr:nvSpPr>
      <xdr:spPr>
        <a:xfrm>
          <a:off x="12623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4" name="テキスト ボックス 44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5" name="テキスト ボックス 44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6" name="テキスト ボックス 44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7" name="テキスト ボックス 44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8" name="テキスト ボックス 44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38100</xdr:rowOff>
    </xdr:from>
    <xdr:to>
      <xdr:col>24</xdr:col>
      <xdr:colOff>82550</xdr:colOff>
      <xdr:row>76</xdr:row>
      <xdr:rowOff>139700</xdr:rowOff>
    </xdr:to>
    <xdr:sp macro="" textlink="">
      <xdr:nvSpPr>
        <xdr:cNvPr id="449" name="円/楕円 448"/>
        <xdr:cNvSpPr/>
      </xdr:nvSpPr>
      <xdr:spPr>
        <a:xfrm>
          <a:off x="164592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54627</xdr:rowOff>
    </xdr:from>
    <xdr:ext cx="762000" cy="259045"/>
    <xdr:sp macro="" textlink="">
      <xdr:nvSpPr>
        <xdr:cNvPr id="450" name="公債費以外該当値テキスト"/>
        <xdr:cNvSpPr txBox="1"/>
      </xdr:nvSpPr>
      <xdr:spPr>
        <a:xfrm>
          <a:off x="16598900" y="1291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66.0</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7620</xdr:rowOff>
    </xdr:from>
    <xdr:to>
      <xdr:col>22</xdr:col>
      <xdr:colOff>615950</xdr:colOff>
      <xdr:row>76</xdr:row>
      <xdr:rowOff>109220</xdr:rowOff>
    </xdr:to>
    <xdr:sp macro="" textlink="">
      <xdr:nvSpPr>
        <xdr:cNvPr id="451" name="円/楕円 450"/>
        <xdr:cNvSpPr/>
      </xdr:nvSpPr>
      <xdr:spPr>
        <a:xfrm>
          <a:off x="15621000" y="1303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119397</xdr:rowOff>
    </xdr:from>
    <xdr:ext cx="736600" cy="259045"/>
    <xdr:sp macro="" textlink="">
      <xdr:nvSpPr>
        <xdr:cNvPr id="452" name="テキスト ボックス 451"/>
        <xdr:cNvSpPr txBox="1"/>
      </xdr:nvSpPr>
      <xdr:spPr>
        <a:xfrm>
          <a:off x="15290800" y="12806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65.2</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41911</xdr:rowOff>
    </xdr:from>
    <xdr:to>
      <xdr:col>21</xdr:col>
      <xdr:colOff>412750</xdr:colOff>
      <xdr:row>76</xdr:row>
      <xdr:rowOff>143511</xdr:rowOff>
    </xdr:to>
    <xdr:sp macro="" textlink="">
      <xdr:nvSpPr>
        <xdr:cNvPr id="453" name="円/楕円 452"/>
        <xdr:cNvSpPr/>
      </xdr:nvSpPr>
      <xdr:spPr>
        <a:xfrm>
          <a:off x="14732000" y="13072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153687</xdr:rowOff>
    </xdr:from>
    <xdr:ext cx="762000" cy="259045"/>
    <xdr:sp macro="" textlink="">
      <xdr:nvSpPr>
        <xdr:cNvPr id="454" name="テキスト ボックス 453"/>
        <xdr:cNvSpPr txBox="1"/>
      </xdr:nvSpPr>
      <xdr:spPr>
        <a:xfrm>
          <a:off x="14401800" y="12840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66.1</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30480</xdr:rowOff>
    </xdr:from>
    <xdr:to>
      <xdr:col>20</xdr:col>
      <xdr:colOff>209550</xdr:colOff>
      <xdr:row>76</xdr:row>
      <xdr:rowOff>132080</xdr:rowOff>
    </xdr:to>
    <xdr:sp macro="" textlink="">
      <xdr:nvSpPr>
        <xdr:cNvPr id="455" name="円/楕円 454"/>
        <xdr:cNvSpPr/>
      </xdr:nvSpPr>
      <xdr:spPr>
        <a:xfrm>
          <a:off x="13843000" y="1306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142257</xdr:rowOff>
    </xdr:from>
    <xdr:ext cx="762000" cy="259045"/>
    <xdr:sp macro="" textlink="">
      <xdr:nvSpPr>
        <xdr:cNvPr id="456" name="テキスト ボックス 455"/>
        <xdr:cNvSpPr txBox="1"/>
      </xdr:nvSpPr>
      <xdr:spPr>
        <a:xfrm>
          <a:off x="13512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87630</xdr:rowOff>
    </xdr:from>
    <xdr:to>
      <xdr:col>19</xdr:col>
      <xdr:colOff>6350</xdr:colOff>
      <xdr:row>77</xdr:row>
      <xdr:rowOff>17780</xdr:rowOff>
    </xdr:to>
    <xdr:sp macro="" textlink="">
      <xdr:nvSpPr>
        <xdr:cNvPr id="457" name="円/楕円 456"/>
        <xdr:cNvSpPr/>
      </xdr:nvSpPr>
      <xdr:spPr>
        <a:xfrm>
          <a:off x="12954000" y="13117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2557</xdr:rowOff>
    </xdr:from>
    <xdr:ext cx="762000" cy="259045"/>
    <xdr:sp macro="" textlink="">
      <xdr:nvSpPr>
        <xdr:cNvPr id="458" name="テキスト ボックス 457"/>
        <xdr:cNvSpPr txBox="1"/>
      </xdr:nvSpPr>
      <xdr:spPr>
        <a:xfrm>
          <a:off x="12623800" y="13204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静岡県牧之原市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135935</xdr:rowOff>
    </xdr:from>
    <xdr:to>
      <xdr:col>4</xdr:col>
      <xdr:colOff>1117600</xdr:colOff>
      <xdr:row>19</xdr:row>
      <xdr:rowOff>157023</xdr:rowOff>
    </xdr:to>
    <xdr:cxnSp macro="">
      <xdr:nvCxnSpPr>
        <xdr:cNvPr id="49" name="直線コネクタ 48"/>
        <xdr:cNvCxnSpPr/>
      </xdr:nvCxnSpPr>
      <xdr:spPr bwMode="auto">
        <a:xfrm flipV="1">
          <a:off x="5651500" y="2069510"/>
          <a:ext cx="0" cy="139268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129100</xdr:rowOff>
    </xdr:from>
    <xdr:ext cx="762000" cy="259045"/>
    <xdr:sp macro="" textlink="">
      <xdr:nvSpPr>
        <xdr:cNvPr id="50" name="人口1人当たり決算額の推移最小値テキスト130"/>
        <xdr:cNvSpPr txBox="1"/>
      </xdr:nvSpPr>
      <xdr:spPr>
        <a:xfrm>
          <a:off x="5740400" y="3434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53,232</a:t>
          </a:r>
          <a:endParaRPr kumimoji="1" lang="ja-JP" altLang="en-US" sz="1000" b="1">
            <a:latin typeface="ＭＳ Ｐゴシック"/>
          </a:endParaRPr>
        </a:p>
      </xdr:txBody>
    </xdr:sp>
    <xdr:clientData/>
  </xdr:oneCellAnchor>
  <xdr:twoCellAnchor>
    <xdr:from>
      <xdr:col>4</xdr:col>
      <xdr:colOff>1028700</xdr:colOff>
      <xdr:row>19</xdr:row>
      <xdr:rowOff>157023</xdr:rowOff>
    </xdr:from>
    <xdr:to>
      <xdr:col>5</xdr:col>
      <xdr:colOff>73025</xdr:colOff>
      <xdr:row>19</xdr:row>
      <xdr:rowOff>157023</xdr:rowOff>
    </xdr:to>
    <xdr:cxnSp macro="">
      <xdr:nvCxnSpPr>
        <xdr:cNvPr id="51" name="直線コネクタ 50"/>
        <xdr:cNvCxnSpPr/>
      </xdr:nvCxnSpPr>
      <xdr:spPr bwMode="auto">
        <a:xfrm>
          <a:off x="5562600" y="34621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50862</xdr:rowOff>
    </xdr:from>
    <xdr:ext cx="762000" cy="259045"/>
    <xdr:sp macro="" textlink="">
      <xdr:nvSpPr>
        <xdr:cNvPr id="52" name="人口1人当たり決算額の推移最大値テキスト130"/>
        <xdr:cNvSpPr txBox="1"/>
      </xdr:nvSpPr>
      <xdr:spPr>
        <a:xfrm>
          <a:off x="5740400" y="18129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150,708</a:t>
          </a:r>
          <a:endParaRPr kumimoji="1" lang="ja-JP" altLang="en-US" sz="1000" b="1">
            <a:latin typeface="ＭＳ Ｐゴシック"/>
          </a:endParaRPr>
        </a:p>
      </xdr:txBody>
    </xdr:sp>
    <xdr:clientData/>
  </xdr:oneCellAnchor>
  <xdr:twoCellAnchor>
    <xdr:from>
      <xdr:col>4</xdr:col>
      <xdr:colOff>1028700</xdr:colOff>
      <xdr:row>11</xdr:row>
      <xdr:rowOff>135935</xdr:rowOff>
    </xdr:from>
    <xdr:to>
      <xdr:col>5</xdr:col>
      <xdr:colOff>73025</xdr:colOff>
      <xdr:row>11</xdr:row>
      <xdr:rowOff>135935</xdr:rowOff>
    </xdr:to>
    <xdr:cxnSp macro="">
      <xdr:nvCxnSpPr>
        <xdr:cNvPr id="53" name="直線コネクタ 52"/>
        <xdr:cNvCxnSpPr/>
      </xdr:nvCxnSpPr>
      <xdr:spPr bwMode="auto">
        <a:xfrm>
          <a:off x="5562600" y="20695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143993</xdr:rowOff>
    </xdr:from>
    <xdr:to>
      <xdr:col>4</xdr:col>
      <xdr:colOff>1117600</xdr:colOff>
      <xdr:row>17</xdr:row>
      <xdr:rowOff>169582</xdr:rowOff>
    </xdr:to>
    <xdr:cxnSp macro="">
      <xdr:nvCxnSpPr>
        <xdr:cNvPr id="54" name="直線コネクタ 53"/>
        <xdr:cNvCxnSpPr/>
      </xdr:nvCxnSpPr>
      <xdr:spPr bwMode="auto">
        <a:xfrm flipV="1">
          <a:off x="5003800" y="3106268"/>
          <a:ext cx="647700" cy="255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60413</xdr:rowOff>
    </xdr:from>
    <xdr:ext cx="762000" cy="259045"/>
    <xdr:sp macro="" textlink="">
      <xdr:nvSpPr>
        <xdr:cNvPr id="55" name="人口1人当たり決算額の推移平均値テキスト130"/>
        <xdr:cNvSpPr txBox="1"/>
      </xdr:nvSpPr>
      <xdr:spPr>
        <a:xfrm>
          <a:off x="5740400" y="267978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93,595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43886</xdr:rowOff>
    </xdr:from>
    <xdr:to>
      <xdr:col>5</xdr:col>
      <xdr:colOff>34925</xdr:colOff>
      <xdr:row>16</xdr:row>
      <xdr:rowOff>145486</xdr:rowOff>
    </xdr:to>
    <xdr:sp macro="" textlink="">
      <xdr:nvSpPr>
        <xdr:cNvPr id="56" name="フローチャート : 判断 55"/>
        <xdr:cNvSpPr/>
      </xdr:nvSpPr>
      <xdr:spPr bwMode="auto">
        <a:xfrm>
          <a:off x="5600700" y="283471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169582</xdr:rowOff>
    </xdr:from>
    <xdr:to>
      <xdr:col>4</xdr:col>
      <xdr:colOff>469900</xdr:colOff>
      <xdr:row>18</xdr:row>
      <xdr:rowOff>72712</xdr:rowOff>
    </xdr:to>
    <xdr:cxnSp macro="">
      <xdr:nvCxnSpPr>
        <xdr:cNvPr id="57" name="直線コネクタ 56"/>
        <xdr:cNvCxnSpPr/>
      </xdr:nvCxnSpPr>
      <xdr:spPr bwMode="auto">
        <a:xfrm flipV="1">
          <a:off x="4305300" y="3131857"/>
          <a:ext cx="698500" cy="745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82491</xdr:rowOff>
    </xdr:from>
    <xdr:to>
      <xdr:col>4</xdr:col>
      <xdr:colOff>520700</xdr:colOff>
      <xdr:row>17</xdr:row>
      <xdr:rowOff>12641</xdr:rowOff>
    </xdr:to>
    <xdr:sp macro="" textlink="">
      <xdr:nvSpPr>
        <xdr:cNvPr id="58" name="フローチャート : 判断 57"/>
        <xdr:cNvSpPr/>
      </xdr:nvSpPr>
      <xdr:spPr bwMode="auto">
        <a:xfrm>
          <a:off x="4953000" y="28733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22818</xdr:rowOff>
    </xdr:from>
    <xdr:ext cx="736600" cy="259045"/>
    <xdr:sp macro="" textlink="">
      <xdr:nvSpPr>
        <xdr:cNvPr id="59" name="テキスト ボックス 58"/>
        <xdr:cNvSpPr txBox="1"/>
      </xdr:nvSpPr>
      <xdr:spPr>
        <a:xfrm>
          <a:off x="4622800" y="2642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90,893</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32736</xdr:rowOff>
    </xdr:from>
    <xdr:to>
      <xdr:col>3</xdr:col>
      <xdr:colOff>904875</xdr:colOff>
      <xdr:row>18</xdr:row>
      <xdr:rowOff>72712</xdr:rowOff>
    </xdr:to>
    <xdr:cxnSp macro="">
      <xdr:nvCxnSpPr>
        <xdr:cNvPr id="60" name="直線コネクタ 59"/>
        <xdr:cNvCxnSpPr/>
      </xdr:nvCxnSpPr>
      <xdr:spPr bwMode="auto">
        <a:xfrm>
          <a:off x="3606800" y="3166461"/>
          <a:ext cx="698500" cy="399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49487</xdr:rowOff>
    </xdr:from>
    <xdr:to>
      <xdr:col>3</xdr:col>
      <xdr:colOff>955675</xdr:colOff>
      <xdr:row>16</xdr:row>
      <xdr:rowOff>151087</xdr:rowOff>
    </xdr:to>
    <xdr:sp macro="" textlink="">
      <xdr:nvSpPr>
        <xdr:cNvPr id="61" name="フローチャート : 判断 60"/>
        <xdr:cNvSpPr/>
      </xdr:nvSpPr>
      <xdr:spPr bwMode="auto">
        <a:xfrm>
          <a:off x="4254500" y="28403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161264</xdr:rowOff>
    </xdr:from>
    <xdr:ext cx="762000" cy="259045"/>
    <xdr:sp macro="" textlink="">
      <xdr:nvSpPr>
        <xdr:cNvPr id="62" name="テキスト ボックス 61"/>
        <xdr:cNvSpPr txBox="1"/>
      </xdr:nvSpPr>
      <xdr:spPr>
        <a:xfrm>
          <a:off x="3924300" y="2609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93,203</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165510</xdr:rowOff>
    </xdr:from>
    <xdr:to>
      <xdr:col>3</xdr:col>
      <xdr:colOff>206375</xdr:colOff>
      <xdr:row>18</xdr:row>
      <xdr:rowOff>32736</xdr:rowOff>
    </xdr:to>
    <xdr:cxnSp macro="">
      <xdr:nvCxnSpPr>
        <xdr:cNvPr id="63" name="直線コネクタ 62"/>
        <xdr:cNvCxnSpPr/>
      </xdr:nvCxnSpPr>
      <xdr:spPr bwMode="auto">
        <a:xfrm>
          <a:off x="2908300" y="3127785"/>
          <a:ext cx="698500" cy="386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19841</xdr:rowOff>
    </xdr:from>
    <xdr:to>
      <xdr:col>3</xdr:col>
      <xdr:colOff>257175</xdr:colOff>
      <xdr:row>16</xdr:row>
      <xdr:rowOff>121441</xdr:rowOff>
    </xdr:to>
    <xdr:sp macro="" textlink="">
      <xdr:nvSpPr>
        <xdr:cNvPr id="64" name="フローチャート : 判断 63"/>
        <xdr:cNvSpPr/>
      </xdr:nvSpPr>
      <xdr:spPr bwMode="auto">
        <a:xfrm>
          <a:off x="3556000" y="28106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131618</xdr:rowOff>
    </xdr:from>
    <xdr:ext cx="762000" cy="259045"/>
    <xdr:sp macro="" textlink="">
      <xdr:nvSpPr>
        <xdr:cNvPr id="65" name="テキスト ボックス 64"/>
        <xdr:cNvSpPr txBox="1"/>
      </xdr:nvSpPr>
      <xdr:spPr>
        <a:xfrm>
          <a:off x="3225800" y="25795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95,278</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142813</xdr:rowOff>
    </xdr:from>
    <xdr:to>
      <xdr:col>2</xdr:col>
      <xdr:colOff>692150</xdr:colOff>
      <xdr:row>17</xdr:row>
      <xdr:rowOff>72963</xdr:rowOff>
    </xdr:to>
    <xdr:sp macro="" textlink="">
      <xdr:nvSpPr>
        <xdr:cNvPr id="66" name="フローチャート : 判断 65"/>
        <xdr:cNvSpPr/>
      </xdr:nvSpPr>
      <xdr:spPr bwMode="auto">
        <a:xfrm>
          <a:off x="2857500" y="29336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83140</xdr:rowOff>
    </xdr:from>
    <xdr:ext cx="762000" cy="259045"/>
    <xdr:sp macro="" textlink="">
      <xdr:nvSpPr>
        <xdr:cNvPr id="67" name="テキスト ボックス 66"/>
        <xdr:cNvSpPr txBox="1"/>
      </xdr:nvSpPr>
      <xdr:spPr>
        <a:xfrm>
          <a:off x="2527300" y="2702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86,671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93193</xdr:rowOff>
    </xdr:from>
    <xdr:to>
      <xdr:col>5</xdr:col>
      <xdr:colOff>34925</xdr:colOff>
      <xdr:row>18</xdr:row>
      <xdr:rowOff>23343</xdr:rowOff>
    </xdr:to>
    <xdr:sp macro="" textlink="">
      <xdr:nvSpPr>
        <xdr:cNvPr id="73" name="円/楕円 72"/>
        <xdr:cNvSpPr/>
      </xdr:nvSpPr>
      <xdr:spPr bwMode="auto">
        <a:xfrm>
          <a:off x="5600700" y="30554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65270</xdr:rowOff>
    </xdr:from>
    <xdr:ext cx="762000" cy="259045"/>
    <xdr:sp macro="" textlink="">
      <xdr:nvSpPr>
        <xdr:cNvPr id="74" name="人口1人当たり決算額の推移該当値テキスト130"/>
        <xdr:cNvSpPr txBox="1"/>
      </xdr:nvSpPr>
      <xdr:spPr>
        <a:xfrm>
          <a:off x="5740400" y="3027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78,144</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118782</xdr:rowOff>
    </xdr:from>
    <xdr:to>
      <xdr:col>4</xdr:col>
      <xdr:colOff>520700</xdr:colOff>
      <xdr:row>18</xdr:row>
      <xdr:rowOff>48932</xdr:rowOff>
    </xdr:to>
    <xdr:sp macro="" textlink="">
      <xdr:nvSpPr>
        <xdr:cNvPr id="75" name="円/楕円 74"/>
        <xdr:cNvSpPr/>
      </xdr:nvSpPr>
      <xdr:spPr bwMode="auto">
        <a:xfrm>
          <a:off x="4953000" y="30810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33709</xdr:rowOff>
    </xdr:from>
    <xdr:ext cx="736600" cy="259045"/>
    <xdr:sp macro="" textlink="">
      <xdr:nvSpPr>
        <xdr:cNvPr id="76" name="テキスト ボックス 75"/>
        <xdr:cNvSpPr txBox="1"/>
      </xdr:nvSpPr>
      <xdr:spPr>
        <a:xfrm>
          <a:off x="4622800" y="31674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76,353</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21912</xdr:rowOff>
    </xdr:from>
    <xdr:to>
      <xdr:col>3</xdr:col>
      <xdr:colOff>955675</xdr:colOff>
      <xdr:row>18</xdr:row>
      <xdr:rowOff>123512</xdr:rowOff>
    </xdr:to>
    <xdr:sp macro="" textlink="">
      <xdr:nvSpPr>
        <xdr:cNvPr id="77" name="円/楕円 76"/>
        <xdr:cNvSpPr/>
      </xdr:nvSpPr>
      <xdr:spPr bwMode="auto">
        <a:xfrm>
          <a:off x="4254500" y="31556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108289</xdr:rowOff>
    </xdr:from>
    <xdr:ext cx="762000" cy="259045"/>
    <xdr:sp macro="" textlink="">
      <xdr:nvSpPr>
        <xdr:cNvPr id="78" name="テキスト ボックス 77"/>
        <xdr:cNvSpPr txBox="1"/>
      </xdr:nvSpPr>
      <xdr:spPr>
        <a:xfrm>
          <a:off x="3924300" y="3242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71,133</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153386</xdr:rowOff>
    </xdr:from>
    <xdr:to>
      <xdr:col>3</xdr:col>
      <xdr:colOff>257175</xdr:colOff>
      <xdr:row>18</xdr:row>
      <xdr:rowOff>83536</xdr:rowOff>
    </xdr:to>
    <xdr:sp macro="" textlink="">
      <xdr:nvSpPr>
        <xdr:cNvPr id="79" name="円/楕円 78"/>
        <xdr:cNvSpPr/>
      </xdr:nvSpPr>
      <xdr:spPr bwMode="auto">
        <a:xfrm>
          <a:off x="3556000" y="311566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68313</xdr:rowOff>
    </xdr:from>
    <xdr:ext cx="762000" cy="259045"/>
    <xdr:sp macro="" textlink="">
      <xdr:nvSpPr>
        <xdr:cNvPr id="80" name="テキスト ボックス 79"/>
        <xdr:cNvSpPr txBox="1"/>
      </xdr:nvSpPr>
      <xdr:spPr>
        <a:xfrm>
          <a:off x="3225800" y="3202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73,931</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114710</xdr:rowOff>
    </xdr:from>
    <xdr:to>
      <xdr:col>2</xdr:col>
      <xdr:colOff>692150</xdr:colOff>
      <xdr:row>18</xdr:row>
      <xdr:rowOff>44860</xdr:rowOff>
    </xdr:to>
    <xdr:sp macro="" textlink="">
      <xdr:nvSpPr>
        <xdr:cNvPr id="81" name="円/楕円 80"/>
        <xdr:cNvSpPr/>
      </xdr:nvSpPr>
      <xdr:spPr bwMode="auto">
        <a:xfrm>
          <a:off x="2857500" y="307698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29637</xdr:rowOff>
    </xdr:from>
    <xdr:ext cx="762000" cy="259045"/>
    <xdr:sp macro="" textlink="">
      <xdr:nvSpPr>
        <xdr:cNvPr id="82" name="テキスト ボックス 81"/>
        <xdr:cNvSpPr txBox="1"/>
      </xdr:nvSpPr>
      <xdr:spPr>
        <a:xfrm>
          <a:off x="2527300" y="3163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76,638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8" name="直線コネクタ 97"/>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38</xdr:row>
      <xdr:rowOff>1105</xdr:rowOff>
    </xdr:from>
    <xdr:ext cx="762000" cy="259045"/>
    <xdr:sp macro="" textlink="">
      <xdr:nvSpPr>
        <xdr:cNvPr id="99" name="テキスト ボックス 98"/>
        <xdr:cNvSpPr txBox="1"/>
      </xdr:nvSpPr>
      <xdr:spPr>
        <a:xfrm>
          <a:off x="14097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159657</xdr:rowOff>
    </xdr:from>
    <xdr:to>
      <xdr:col>5</xdr:col>
      <xdr:colOff>733425</xdr:colOff>
      <xdr:row>37</xdr:row>
      <xdr:rowOff>159657</xdr:rowOff>
    </xdr:to>
    <xdr:cxnSp macro="">
      <xdr:nvCxnSpPr>
        <xdr:cNvPr id="100" name="直線コネクタ 99"/>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101" name="テキスト ボックス 100"/>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102" name="直線コネクタ 101"/>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3" name="テキスト ボックス 102"/>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4" name="直線コネクタ 103"/>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5" name="テキスト ボックス 104"/>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6" name="直線コネクタ 105"/>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7" name="テキスト ボックス 106"/>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8" name="直線コネクタ 107"/>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9" name="テキスト ボックス 108"/>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10" name="直線コネクタ 109"/>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11" name="テキスト ボックス 110"/>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2"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220694</xdr:rowOff>
    </xdr:from>
    <xdr:to>
      <xdr:col>4</xdr:col>
      <xdr:colOff>1117600</xdr:colOff>
      <xdr:row>38</xdr:row>
      <xdr:rowOff>161976</xdr:rowOff>
    </xdr:to>
    <xdr:cxnSp macro="">
      <xdr:nvCxnSpPr>
        <xdr:cNvPr id="113" name="直線コネクタ 112"/>
        <xdr:cNvCxnSpPr/>
      </xdr:nvCxnSpPr>
      <xdr:spPr bwMode="auto">
        <a:xfrm flipV="1">
          <a:off x="5651500" y="6145244"/>
          <a:ext cx="0" cy="148433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134053</xdr:rowOff>
    </xdr:from>
    <xdr:ext cx="762000" cy="259045"/>
    <xdr:sp macro="" textlink="">
      <xdr:nvSpPr>
        <xdr:cNvPr id="114" name="人口1人当たり決算額の推移最小値テキスト445"/>
        <xdr:cNvSpPr txBox="1"/>
      </xdr:nvSpPr>
      <xdr:spPr>
        <a:xfrm>
          <a:off x="5740400" y="7601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-571</a:t>
          </a:r>
          <a:endParaRPr kumimoji="1" lang="ja-JP" altLang="en-US" sz="1000" b="1">
            <a:latin typeface="ＭＳ Ｐゴシック"/>
          </a:endParaRPr>
        </a:p>
      </xdr:txBody>
    </xdr:sp>
    <xdr:clientData/>
  </xdr:oneCellAnchor>
  <xdr:twoCellAnchor>
    <xdr:from>
      <xdr:col>4</xdr:col>
      <xdr:colOff>1028700</xdr:colOff>
      <xdr:row>38</xdr:row>
      <xdr:rowOff>161976</xdr:rowOff>
    </xdr:from>
    <xdr:to>
      <xdr:col>5</xdr:col>
      <xdr:colOff>73025</xdr:colOff>
      <xdr:row>38</xdr:row>
      <xdr:rowOff>161976</xdr:rowOff>
    </xdr:to>
    <xdr:cxnSp macro="">
      <xdr:nvCxnSpPr>
        <xdr:cNvPr id="115" name="直線コネクタ 114"/>
        <xdr:cNvCxnSpPr/>
      </xdr:nvCxnSpPr>
      <xdr:spPr bwMode="auto">
        <a:xfrm>
          <a:off x="5562600" y="76295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135621</xdr:rowOff>
    </xdr:from>
    <xdr:ext cx="762000" cy="259045"/>
    <xdr:sp macro="" textlink="">
      <xdr:nvSpPr>
        <xdr:cNvPr id="116" name="人口1人当たり決算額の推移最大値テキスト445"/>
        <xdr:cNvSpPr txBox="1"/>
      </xdr:nvSpPr>
      <xdr:spPr>
        <a:xfrm>
          <a:off x="5740400" y="588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44,881</a:t>
          </a:r>
          <a:endParaRPr kumimoji="1" lang="ja-JP" altLang="en-US" sz="1000" b="1">
            <a:latin typeface="ＭＳ Ｐゴシック"/>
          </a:endParaRPr>
        </a:p>
      </xdr:txBody>
    </xdr:sp>
    <xdr:clientData/>
  </xdr:oneCellAnchor>
  <xdr:twoCellAnchor>
    <xdr:from>
      <xdr:col>4</xdr:col>
      <xdr:colOff>1028700</xdr:colOff>
      <xdr:row>33</xdr:row>
      <xdr:rowOff>220694</xdr:rowOff>
    </xdr:from>
    <xdr:to>
      <xdr:col>5</xdr:col>
      <xdr:colOff>73025</xdr:colOff>
      <xdr:row>33</xdr:row>
      <xdr:rowOff>220694</xdr:rowOff>
    </xdr:to>
    <xdr:cxnSp macro="">
      <xdr:nvCxnSpPr>
        <xdr:cNvPr id="117" name="直線コネクタ 116"/>
        <xdr:cNvCxnSpPr/>
      </xdr:nvCxnSpPr>
      <xdr:spPr bwMode="auto">
        <a:xfrm>
          <a:off x="5562600" y="614524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312885</xdr:rowOff>
    </xdr:from>
    <xdr:to>
      <xdr:col>4</xdr:col>
      <xdr:colOff>1117600</xdr:colOff>
      <xdr:row>35</xdr:row>
      <xdr:rowOff>120599</xdr:rowOff>
    </xdr:to>
    <xdr:cxnSp macro="">
      <xdr:nvCxnSpPr>
        <xdr:cNvPr id="118" name="直線コネクタ 117"/>
        <xdr:cNvCxnSpPr/>
      </xdr:nvCxnSpPr>
      <xdr:spPr bwMode="auto">
        <a:xfrm>
          <a:off x="5003800" y="6580335"/>
          <a:ext cx="647700" cy="1506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143897</xdr:rowOff>
    </xdr:from>
    <xdr:ext cx="762000" cy="259045"/>
    <xdr:sp macro="" textlink="">
      <xdr:nvSpPr>
        <xdr:cNvPr id="119" name="人口1人当たり決算額の推移平均値テキスト445"/>
        <xdr:cNvSpPr txBox="1"/>
      </xdr:nvSpPr>
      <xdr:spPr>
        <a:xfrm>
          <a:off x="5740400" y="67542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23,822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171820</xdr:rowOff>
    </xdr:from>
    <xdr:to>
      <xdr:col>5</xdr:col>
      <xdr:colOff>34925</xdr:colOff>
      <xdr:row>35</xdr:row>
      <xdr:rowOff>273420</xdr:rowOff>
    </xdr:to>
    <xdr:sp macro="" textlink="">
      <xdr:nvSpPr>
        <xdr:cNvPr id="120" name="フローチャート : 判断 119"/>
        <xdr:cNvSpPr/>
      </xdr:nvSpPr>
      <xdr:spPr bwMode="auto">
        <a:xfrm>
          <a:off x="5600700" y="678217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88301</xdr:rowOff>
    </xdr:from>
    <xdr:to>
      <xdr:col>4</xdr:col>
      <xdr:colOff>469900</xdr:colOff>
      <xdr:row>34</xdr:row>
      <xdr:rowOff>312885</xdr:rowOff>
    </xdr:to>
    <xdr:cxnSp macro="">
      <xdr:nvCxnSpPr>
        <xdr:cNvPr id="121" name="直線コネクタ 120"/>
        <xdr:cNvCxnSpPr/>
      </xdr:nvCxnSpPr>
      <xdr:spPr bwMode="auto">
        <a:xfrm>
          <a:off x="4305300" y="6355751"/>
          <a:ext cx="698500" cy="22458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73228</xdr:rowOff>
    </xdr:from>
    <xdr:to>
      <xdr:col>4</xdr:col>
      <xdr:colOff>520700</xdr:colOff>
      <xdr:row>35</xdr:row>
      <xdr:rowOff>174828</xdr:rowOff>
    </xdr:to>
    <xdr:sp macro="" textlink="">
      <xdr:nvSpPr>
        <xdr:cNvPr id="122" name="フローチャート : 判断 121"/>
        <xdr:cNvSpPr/>
      </xdr:nvSpPr>
      <xdr:spPr bwMode="auto">
        <a:xfrm>
          <a:off x="4953000" y="66835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159605</xdr:rowOff>
    </xdr:from>
    <xdr:ext cx="736600" cy="259045"/>
    <xdr:sp macro="" textlink="">
      <xdr:nvSpPr>
        <xdr:cNvPr id="123" name="テキスト ボックス 122"/>
        <xdr:cNvSpPr txBox="1"/>
      </xdr:nvSpPr>
      <xdr:spPr>
        <a:xfrm>
          <a:off x="4622800" y="67699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26,841</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336234</xdr:rowOff>
    </xdr:from>
    <xdr:to>
      <xdr:col>3</xdr:col>
      <xdr:colOff>904875</xdr:colOff>
      <xdr:row>34</xdr:row>
      <xdr:rowOff>88301</xdr:rowOff>
    </xdr:to>
    <xdr:cxnSp macro="">
      <xdr:nvCxnSpPr>
        <xdr:cNvPr id="124" name="直線コネクタ 123"/>
        <xdr:cNvCxnSpPr/>
      </xdr:nvCxnSpPr>
      <xdr:spPr bwMode="auto">
        <a:xfrm>
          <a:off x="3606800" y="6260784"/>
          <a:ext cx="698500" cy="9496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325145</xdr:rowOff>
    </xdr:from>
    <xdr:to>
      <xdr:col>3</xdr:col>
      <xdr:colOff>955675</xdr:colOff>
      <xdr:row>35</xdr:row>
      <xdr:rowOff>83845</xdr:rowOff>
    </xdr:to>
    <xdr:sp macro="" textlink="">
      <xdr:nvSpPr>
        <xdr:cNvPr id="125" name="フローチャート : 判断 124"/>
        <xdr:cNvSpPr/>
      </xdr:nvSpPr>
      <xdr:spPr bwMode="auto">
        <a:xfrm>
          <a:off x="4254500" y="659259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68622</xdr:rowOff>
    </xdr:from>
    <xdr:ext cx="762000" cy="259045"/>
    <xdr:sp macro="" textlink="">
      <xdr:nvSpPr>
        <xdr:cNvPr id="126" name="テキスト ボックス 125"/>
        <xdr:cNvSpPr txBox="1"/>
      </xdr:nvSpPr>
      <xdr:spPr>
        <a:xfrm>
          <a:off x="3924300" y="6678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29,627</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312689</xdr:rowOff>
    </xdr:from>
    <xdr:to>
      <xdr:col>3</xdr:col>
      <xdr:colOff>206375</xdr:colOff>
      <xdr:row>33</xdr:row>
      <xdr:rowOff>336234</xdr:rowOff>
    </xdr:to>
    <xdr:cxnSp macro="">
      <xdr:nvCxnSpPr>
        <xdr:cNvPr id="127" name="直線コネクタ 126"/>
        <xdr:cNvCxnSpPr/>
      </xdr:nvCxnSpPr>
      <xdr:spPr bwMode="auto">
        <a:xfrm>
          <a:off x="2908300" y="6237239"/>
          <a:ext cx="698500" cy="235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227435</xdr:rowOff>
    </xdr:from>
    <xdr:to>
      <xdr:col>3</xdr:col>
      <xdr:colOff>257175</xdr:colOff>
      <xdr:row>34</xdr:row>
      <xdr:rowOff>329036</xdr:rowOff>
    </xdr:to>
    <xdr:sp macro="" textlink="">
      <xdr:nvSpPr>
        <xdr:cNvPr id="128" name="フローチャート : 判断 127"/>
        <xdr:cNvSpPr/>
      </xdr:nvSpPr>
      <xdr:spPr bwMode="auto">
        <a:xfrm>
          <a:off x="3556000" y="649488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313812</xdr:rowOff>
    </xdr:from>
    <xdr:ext cx="762000" cy="259045"/>
    <xdr:sp macro="" textlink="">
      <xdr:nvSpPr>
        <xdr:cNvPr id="129" name="テキスト ボックス 128"/>
        <xdr:cNvSpPr txBox="1"/>
      </xdr:nvSpPr>
      <xdr:spPr>
        <a:xfrm>
          <a:off x="3225800" y="6581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32,619</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295297</xdr:rowOff>
    </xdr:from>
    <xdr:to>
      <xdr:col>2</xdr:col>
      <xdr:colOff>692150</xdr:colOff>
      <xdr:row>35</xdr:row>
      <xdr:rowOff>53997</xdr:rowOff>
    </xdr:to>
    <xdr:sp macro="" textlink="">
      <xdr:nvSpPr>
        <xdr:cNvPr id="130" name="フローチャート : 判断 129"/>
        <xdr:cNvSpPr/>
      </xdr:nvSpPr>
      <xdr:spPr bwMode="auto">
        <a:xfrm>
          <a:off x="2857500" y="65627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38774</xdr:rowOff>
    </xdr:from>
    <xdr:ext cx="762000" cy="259045"/>
    <xdr:sp macro="" textlink="">
      <xdr:nvSpPr>
        <xdr:cNvPr id="131" name="テキスト ボックス 130"/>
        <xdr:cNvSpPr txBox="1"/>
      </xdr:nvSpPr>
      <xdr:spPr>
        <a:xfrm>
          <a:off x="2527300" y="6649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30,541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2" name="テキスト ボックス 131"/>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3" name="テキスト ボックス 132"/>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4" name="テキスト ボックス 133"/>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5" name="テキスト ボックス 134"/>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6" name="テキスト ボックス 135"/>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69799</xdr:rowOff>
    </xdr:from>
    <xdr:to>
      <xdr:col>5</xdr:col>
      <xdr:colOff>34925</xdr:colOff>
      <xdr:row>35</xdr:row>
      <xdr:rowOff>171399</xdr:rowOff>
    </xdr:to>
    <xdr:sp macro="" textlink="">
      <xdr:nvSpPr>
        <xdr:cNvPr id="137" name="円/楕円 136"/>
        <xdr:cNvSpPr/>
      </xdr:nvSpPr>
      <xdr:spPr bwMode="auto">
        <a:xfrm>
          <a:off x="5600700" y="668014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257776</xdr:rowOff>
    </xdr:from>
    <xdr:ext cx="762000" cy="259045"/>
    <xdr:sp macro="" textlink="">
      <xdr:nvSpPr>
        <xdr:cNvPr id="138" name="人口1人当たり決算額の推移該当値テキスト445"/>
        <xdr:cNvSpPr txBox="1"/>
      </xdr:nvSpPr>
      <xdr:spPr>
        <a:xfrm>
          <a:off x="5740400" y="65252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26,946</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262085</xdr:rowOff>
    </xdr:from>
    <xdr:to>
      <xdr:col>4</xdr:col>
      <xdr:colOff>520700</xdr:colOff>
      <xdr:row>35</xdr:row>
      <xdr:rowOff>20785</xdr:rowOff>
    </xdr:to>
    <xdr:sp macro="" textlink="">
      <xdr:nvSpPr>
        <xdr:cNvPr id="139" name="円/楕円 138"/>
        <xdr:cNvSpPr/>
      </xdr:nvSpPr>
      <xdr:spPr bwMode="auto">
        <a:xfrm>
          <a:off x="4953000" y="65295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30961</xdr:rowOff>
    </xdr:from>
    <xdr:ext cx="736600" cy="259045"/>
    <xdr:sp macro="" textlink="">
      <xdr:nvSpPr>
        <xdr:cNvPr id="140" name="テキスト ボックス 139"/>
        <xdr:cNvSpPr txBox="1"/>
      </xdr:nvSpPr>
      <xdr:spPr>
        <a:xfrm>
          <a:off x="4622800" y="62984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31,558</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37501</xdr:rowOff>
    </xdr:from>
    <xdr:to>
      <xdr:col>3</xdr:col>
      <xdr:colOff>955675</xdr:colOff>
      <xdr:row>34</xdr:row>
      <xdr:rowOff>139101</xdr:rowOff>
    </xdr:to>
    <xdr:sp macro="" textlink="">
      <xdr:nvSpPr>
        <xdr:cNvPr id="141" name="円/楕円 140"/>
        <xdr:cNvSpPr/>
      </xdr:nvSpPr>
      <xdr:spPr bwMode="auto">
        <a:xfrm>
          <a:off x="4254500" y="63049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149278</xdr:rowOff>
    </xdr:from>
    <xdr:ext cx="762000" cy="259045"/>
    <xdr:sp macro="" textlink="">
      <xdr:nvSpPr>
        <xdr:cNvPr id="142" name="テキスト ボックス 141"/>
        <xdr:cNvSpPr txBox="1"/>
      </xdr:nvSpPr>
      <xdr:spPr>
        <a:xfrm>
          <a:off x="3924300" y="60738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38,435</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285434</xdr:rowOff>
    </xdr:from>
    <xdr:to>
      <xdr:col>3</xdr:col>
      <xdr:colOff>257175</xdr:colOff>
      <xdr:row>34</xdr:row>
      <xdr:rowOff>44134</xdr:rowOff>
    </xdr:to>
    <xdr:sp macro="" textlink="">
      <xdr:nvSpPr>
        <xdr:cNvPr id="143" name="円/楕円 142"/>
        <xdr:cNvSpPr/>
      </xdr:nvSpPr>
      <xdr:spPr bwMode="auto">
        <a:xfrm>
          <a:off x="3556000" y="62099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54311</xdr:rowOff>
    </xdr:from>
    <xdr:ext cx="762000" cy="259045"/>
    <xdr:sp macro="" textlink="">
      <xdr:nvSpPr>
        <xdr:cNvPr id="144" name="テキスト ボックス 143"/>
        <xdr:cNvSpPr txBox="1"/>
      </xdr:nvSpPr>
      <xdr:spPr>
        <a:xfrm>
          <a:off x="3225800" y="5978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41,343</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261889</xdr:rowOff>
    </xdr:from>
    <xdr:to>
      <xdr:col>2</xdr:col>
      <xdr:colOff>692150</xdr:colOff>
      <xdr:row>34</xdr:row>
      <xdr:rowOff>20589</xdr:rowOff>
    </xdr:to>
    <xdr:sp macro="" textlink="">
      <xdr:nvSpPr>
        <xdr:cNvPr id="145" name="円/楕円 144"/>
        <xdr:cNvSpPr/>
      </xdr:nvSpPr>
      <xdr:spPr bwMode="auto">
        <a:xfrm>
          <a:off x="2857500" y="618643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30766</xdr:rowOff>
    </xdr:from>
    <xdr:ext cx="762000" cy="259045"/>
    <xdr:sp macro="" textlink="">
      <xdr:nvSpPr>
        <xdr:cNvPr id="146" name="テキスト ボックス 145"/>
        <xdr:cNvSpPr txBox="1"/>
      </xdr:nvSpPr>
      <xdr:spPr>
        <a:xfrm>
          <a:off x="2527300" y="5955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42,064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静岡県牧之原市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ゴシック" pitchFamily="49" charset="-128"/>
              <a:ea typeface="ＭＳ ゴシック" pitchFamily="49" charset="-128"/>
            </a:rPr>
            <a:t>○財政調整基金残高</a:t>
          </a:r>
        </a:p>
        <a:p>
          <a:r>
            <a:rPr kumimoji="1" lang="ja-JP" altLang="en-US" sz="800">
              <a:latin typeface="ＭＳ ゴシック" pitchFamily="49" charset="-128"/>
              <a:ea typeface="ＭＳ ゴシック" pitchFamily="49" charset="-128"/>
            </a:rPr>
            <a:t>　平成</a:t>
          </a:r>
          <a:r>
            <a:rPr kumimoji="1" lang="en-US" altLang="ja-JP" sz="800">
              <a:latin typeface="ＭＳ ゴシック" pitchFamily="49" charset="-128"/>
              <a:ea typeface="ＭＳ ゴシック" pitchFamily="49" charset="-128"/>
            </a:rPr>
            <a:t>17</a:t>
          </a:r>
          <a:r>
            <a:rPr kumimoji="1" lang="ja-JP" altLang="en-US" sz="800">
              <a:latin typeface="ＭＳ ゴシック" pitchFamily="49" charset="-128"/>
              <a:ea typeface="ＭＳ ゴシック" pitchFamily="49" charset="-128"/>
            </a:rPr>
            <a:t>年度の合併以降</a:t>
          </a:r>
          <a:r>
            <a:rPr kumimoji="1" lang="en-US" altLang="ja-JP" sz="800">
              <a:latin typeface="ＭＳ ゴシック" pitchFamily="49" charset="-128"/>
              <a:ea typeface="ＭＳ ゴシック" pitchFamily="49" charset="-128"/>
            </a:rPr>
            <a:t>10</a:t>
          </a:r>
          <a:r>
            <a:rPr kumimoji="1" lang="ja-JP" altLang="en-US" sz="800">
              <a:latin typeface="ＭＳ ゴシック" pitchFamily="49" charset="-128"/>
              <a:ea typeface="ＭＳ ゴシック" pitchFamily="49" charset="-128"/>
            </a:rPr>
            <a:t>億円前後を推移してきたが、平成</a:t>
          </a:r>
          <a:r>
            <a:rPr kumimoji="1" lang="en-US" altLang="ja-JP" sz="800">
              <a:latin typeface="ＭＳ ゴシック" pitchFamily="49" charset="-128"/>
              <a:ea typeface="ＭＳ ゴシック" pitchFamily="49" charset="-128"/>
            </a:rPr>
            <a:t>22</a:t>
          </a:r>
          <a:r>
            <a:rPr kumimoji="1" lang="ja-JP" altLang="en-US" sz="800">
              <a:latin typeface="ＭＳ ゴシック" pitchFamily="49" charset="-128"/>
              <a:ea typeface="ＭＳ ゴシック" pitchFamily="49" charset="-128"/>
            </a:rPr>
            <a:t>年３月に一部事務組合で運営する総合病院を指定管理者へ移行してからは</a:t>
          </a:r>
          <a:r>
            <a:rPr kumimoji="1" lang="en-US" altLang="ja-JP" sz="800">
              <a:latin typeface="ＭＳ ゴシック" pitchFamily="49" charset="-128"/>
              <a:ea typeface="ＭＳ ゴシック" pitchFamily="49" charset="-128"/>
            </a:rPr>
            <a:t>20</a:t>
          </a:r>
          <a:r>
            <a:rPr kumimoji="1" lang="ja-JP" altLang="en-US" sz="800">
              <a:latin typeface="ＭＳ ゴシック" pitchFamily="49" charset="-128"/>
              <a:ea typeface="ＭＳ ゴシック" pitchFamily="49" charset="-128"/>
            </a:rPr>
            <a:t>億円程の残高となっている。しかしながら、毎年度、当初予算は財源不足のため基金を取り崩す編成となっている。</a:t>
          </a:r>
        </a:p>
        <a:p>
          <a:r>
            <a:rPr kumimoji="1" lang="ja-JP" altLang="en-US" sz="800">
              <a:latin typeface="ＭＳ ゴシック" pitchFamily="49" charset="-128"/>
              <a:ea typeface="ＭＳ ゴシック" pitchFamily="49" charset="-128"/>
            </a:rPr>
            <a:t>○実質収支額</a:t>
          </a:r>
        </a:p>
        <a:p>
          <a:r>
            <a:rPr kumimoji="1" lang="ja-JP" altLang="en-US" sz="800">
              <a:latin typeface="ＭＳ ゴシック" pitchFamily="49" charset="-128"/>
              <a:ea typeface="ＭＳ ゴシック" pitchFamily="49" charset="-128"/>
            </a:rPr>
            <a:t>　標準財政規模比８％前後と非常に高い比率を推移しているため、不用額の把握に努め４～５％台を推移するような改善の必要がある。</a:t>
          </a:r>
        </a:p>
        <a:p>
          <a:r>
            <a:rPr kumimoji="1" lang="ja-JP" altLang="en-US" sz="800">
              <a:latin typeface="ＭＳ ゴシック" pitchFamily="49" charset="-128"/>
              <a:ea typeface="ＭＳ ゴシック" pitchFamily="49" charset="-128"/>
            </a:rPr>
            <a:t>○実質単年度収支</a:t>
          </a:r>
        </a:p>
        <a:p>
          <a:r>
            <a:rPr kumimoji="1" lang="ja-JP" altLang="en-US" sz="800">
              <a:latin typeface="ＭＳ ゴシック" pitchFamily="49" charset="-128"/>
              <a:ea typeface="ＭＳ ゴシック" pitchFamily="49" charset="-128"/>
            </a:rPr>
            <a:t>　大手企業の業績回復、配当割や地方消費税などの交付金の増収により２年連続のプラスとなった。今後も、標準財政規模比で３～５％程度となるような財政運営に努める。</a:t>
          </a:r>
        </a:p>
        <a:p>
          <a:r>
            <a:rPr kumimoji="1" lang="ja-JP" altLang="en-US" sz="800">
              <a:latin typeface="ＭＳ ゴシック" pitchFamily="49" charset="-128"/>
              <a:ea typeface="ＭＳ ゴシック" pitchFamily="49" charset="-128"/>
            </a:rPr>
            <a:t>○今後の対応</a:t>
          </a:r>
        </a:p>
        <a:p>
          <a:r>
            <a:rPr kumimoji="1" lang="ja-JP" altLang="en-US" sz="800">
              <a:latin typeface="ＭＳ ゴシック" pitchFamily="49" charset="-128"/>
              <a:ea typeface="ＭＳ ゴシック" pitchFamily="49" charset="-128"/>
            </a:rPr>
            <a:t>　税収の大幅な伸びが期待できないことから、財政調整基金を活用しながらの財政運営となることが予想される。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静岡県牧之原市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○現状</a:t>
          </a:r>
        </a:p>
        <a:p>
          <a:r>
            <a:rPr kumimoji="1" lang="ja-JP" altLang="en-US" sz="1400">
              <a:latin typeface="ＭＳ ゴシック" pitchFamily="49" charset="-128"/>
              <a:ea typeface="ＭＳ ゴシック" pitchFamily="49" charset="-128"/>
            </a:rPr>
            <a:t>　一般会計及びすべての特別会計で赤字が生じていない。</a:t>
          </a:r>
        </a:p>
        <a:p>
          <a:r>
            <a:rPr kumimoji="1" lang="ja-JP" altLang="en-US" sz="1400">
              <a:latin typeface="ＭＳ ゴシック" pitchFamily="49" charset="-128"/>
              <a:ea typeface="ＭＳ ゴシック" pitchFamily="49" charset="-128"/>
            </a:rPr>
            <a:t>○今後の対応</a:t>
          </a:r>
        </a:p>
        <a:p>
          <a:r>
            <a:rPr kumimoji="1" lang="ja-JP" altLang="en-US" sz="1400">
              <a:latin typeface="ＭＳ ゴシック" pitchFamily="49" charset="-128"/>
              <a:ea typeface="ＭＳ ゴシック" pitchFamily="49" charset="-128"/>
            </a:rPr>
            <a:t>　各会計で適正な財政運営、企業経営を行っていく。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9"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0"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静岡県牧之原市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itchFamily="49" charset="-128"/>
              <a:ea typeface="ＭＳ ゴシック" pitchFamily="49" charset="-128"/>
            </a:rPr>
            <a:t>○元利償還金</a:t>
          </a:r>
        </a:p>
        <a:p>
          <a:r>
            <a:rPr kumimoji="1" lang="ja-JP" altLang="en-US" sz="1000">
              <a:latin typeface="ＭＳ ゴシック" pitchFamily="49" charset="-128"/>
              <a:ea typeface="ＭＳ ゴシック" pitchFamily="49" charset="-128"/>
            </a:rPr>
            <a:t>　元金償還額と同額程度を毎年度借り入れているため、暫くは</a:t>
          </a:r>
          <a:r>
            <a:rPr kumimoji="1" lang="en-US" altLang="ja-JP" sz="1000">
              <a:latin typeface="ＭＳ ゴシック" pitchFamily="49" charset="-128"/>
              <a:ea typeface="ＭＳ ゴシック" pitchFamily="49" charset="-128"/>
            </a:rPr>
            <a:t>20</a:t>
          </a:r>
          <a:r>
            <a:rPr kumimoji="1" lang="ja-JP" altLang="en-US" sz="1000">
              <a:latin typeface="ＭＳ ゴシック" pitchFamily="49" charset="-128"/>
              <a:ea typeface="ＭＳ ゴシック" pitchFamily="49" charset="-128"/>
            </a:rPr>
            <a:t>億円を超える状態が続くと予想される。</a:t>
          </a:r>
        </a:p>
        <a:p>
          <a:r>
            <a:rPr kumimoji="1" lang="ja-JP" altLang="en-US" sz="1000">
              <a:latin typeface="ＭＳ ゴシック" pitchFamily="49" charset="-128"/>
              <a:ea typeface="ＭＳ ゴシック" pitchFamily="49" charset="-128"/>
            </a:rPr>
            <a:t>○組合等が起こした地方債の元利償還金に対する負担金等</a:t>
          </a:r>
        </a:p>
        <a:p>
          <a:r>
            <a:rPr kumimoji="1" lang="ja-JP" altLang="en-US" sz="1000">
              <a:latin typeface="ＭＳ ゴシック" pitchFamily="49" charset="-128"/>
              <a:ea typeface="ＭＳ ゴシック" pitchFamily="49" charset="-128"/>
            </a:rPr>
            <a:t>　</a:t>
          </a:r>
          <a:r>
            <a:rPr kumimoji="1" lang="en-US" altLang="ja-JP" sz="1000">
              <a:latin typeface="ＭＳ ゴシック" pitchFamily="49" charset="-128"/>
              <a:ea typeface="ＭＳ ゴシック" pitchFamily="49" charset="-128"/>
            </a:rPr>
            <a:t>14</a:t>
          </a:r>
          <a:r>
            <a:rPr kumimoji="1" lang="ja-JP" altLang="en-US" sz="1000">
              <a:latin typeface="ＭＳ ゴシック" pitchFamily="49" charset="-128"/>
              <a:ea typeface="ＭＳ ゴシック" pitchFamily="49" charset="-128"/>
            </a:rPr>
            <a:t>の一部事務組合に加入しているため、その償還額は多額のものとなっているが、償還が完了してくる施設が多く、減少傾向である。</a:t>
          </a:r>
        </a:p>
        <a:p>
          <a:r>
            <a:rPr kumimoji="1" lang="ja-JP" altLang="en-US" sz="1000">
              <a:latin typeface="ＭＳ ゴシック" pitchFamily="49" charset="-128"/>
              <a:ea typeface="ＭＳ ゴシック" pitchFamily="49" charset="-128"/>
            </a:rPr>
            <a:t>○債務負担行為に基づく支出額</a:t>
          </a:r>
        </a:p>
        <a:p>
          <a:r>
            <a:rPr kumimoji="1" lang="ja-JP" altLang="en-US" sz="1000">
              <a:latin typeface="ＭＳ ゴシック" pitchFamily="49" charset="-128"/>
              <a:ea typeface="ＭＳ ゴシック" pitchFamily="49" charset="-128"/>
            </a:rPr>
            <a:t>　国・県が実施した牧之原畑地総合整備事業の負担金によるものであるが、債務負担行為での事業は現在実施していないため、今後は減少の一途である。</a:t>
          </a:r>
        </a:p>
        <a:p>
          <a:r>
            <a:rPr kumimoji="1" lang="ja-JP" altLang="en-US" sz="1000">
              <a:latin typeface="ＭＳ ゴシック" pitchFamily="49" charset="-128"/>
              <a:ea typeface="ＭＳ ゴシック" pitchFamily="49" charset="-128"/>
            </a:rPr>
            <a:t>○実質公債費比率の分子</a:t>
          </a:r>
        </a:p>
        <a:p>
          <a:r>
            <a:rPr kumimoji="1" lang="ja-JP" altLang="en-US" sz="1000">
              <a:latin typeface="ＭＳ ゴシック" pitchFamily="49" charset="-128"/>
              <a:ea typeface="ＭＳ ゴシック" pitchFamily="49" charset="-128"/>
            </a:rPr>
            <a:t>　一部事務組合の償還金や債務負担行為の支出額は減少しており、また、交付税算入率の高い市債の借り入れが多くなっているため、減少傾向である。</a:t>
          </a:r>
        </a:p>
        <a:p>
          <a:r>
            <a:rPr kumimoji="1" lang="ja-JP" altLang="en-US" sz="1000">
              <a:latin typeface="ＭＳ ゴシック" pitchFamily="49" charset="-128"/>
              <a:ea typeface="ＭＳ ゴシック" pitchFamily="49" charset="-128"/>
            </a:rPr>
            <a:t>○今後の対応</a:t>
          </a:r>
        </a:p>
        <a:p>
          <a:r>
            <a:rPr kumimoji="1" lang="ja-JP" altLang="en-US" sz="1000">
              <a:latin typeface="ＭＳ ゴシック" pitchFamily="49" charset="-128"/>
              <a:ea typeface="ＭＳ ゴシック" pitchFamily="49" charset="-128"/>
            </a:rPr>
            <a:t>　早期の著しい改善は困難であるが、計画的な借り入れや返済を行い、健全な財政運営に努める。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静岡県牧之原市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itchFamily="49" charset="-128"/>
              <a:ea typeface="ＭＳ ゴシック" pitchFamily="49" charset="-128"/>
            </a:rPr>
            <a:t>○一般会計等に係る地方債現在高</a:t>
          </a:r>
        </a:p>
        <a:p>
          <a:r>
            <a:rPr kumimoji="1" lang="ja-JP" altLang="en-US" sz="900">
              <a:latin typeface="ＭＳ ゴシック" pitchFamily="49" charset="-128"/>
              <a:ea typeface="ＭＳ ゴシック" pitchFamily="49" charset="-128"/>
            </a:rPr>
            <a:t>　新市建設計画に基づく合併特例事業が今後も予定されているため、暫くは残高</a:t>
          </a:r>
          <a:r>
            <a:rPr kumimoji="1" lang="en-US" altLang="ja-JP" sz="900">
              <a:latin typeface="ＭＳ ゴシック" pitchFamily="49" charset="-128"/>
              <a:ea typeface="ＭＳ ゴシック" pitchFamily="49" charset="-128"/>
            </a:rPr>
            <a:t>190</a:t>
          </a:r>
          <a:r>
            <a:rPr kumimoji="1" lang="ja-JP" altLang="en-US" sz="900">
              <a:latin typeface="ＭＳ ゴシック" pitchFamily="49" charset="-128"/>
              <a:ea typeface="ＭＳ ゴシック" pitchFamily="49" charset="-128"/>
            </a:rPr>
            <a:t>億円前後を推移する予想である。</a:t>
          </a:r>
        </a:p>
        <a:p>
          <a:r>
            <a:rPr kumimoji="1" lang="ja-JP" altLang="en-US" sz="900">
              <a:latin typeface="ＭＳ ゴシック" pitchFamily="49" charset="-128"/>
              <a:ea typeface="ＭＳ ゴシック" pitchFamily="49" charset="-128"/>
            </a:rPr>
            <a:t>○債務負担行為に基づく支出予定額</a:t>
          </a:r>
        </a:p>
        <a:p>
          <a:r>
            <a:rPr kumimoji="1" lang="ja-JP" altLang="en-US" sz="900">
              <a:latin typeface="ＭＳ ゴシック" pitchFamily="49" charset="-128"/>
              <a:ea typeface="ＭＳ ゴシック" pitchFamily="49" charset="-128"/>
            </a:rPr>
            <a:t>　国・県が実施した牧之原畑地総合整備事業の負担金が大部分を占めているが、国分は平成</a:t>
          </a:r>
          <a:r>
            <a:rPr kumimoji="1" lang="en-US" altLang="ja-JP" sz="900">
              <a:latin typeface="ＭＳ ゴシック" pitchFamily="49" charset="-128"/>
              <a:ea typeface="ＭＳ ゴシック" pitchFamily="49" charset="-128"/>
            </a:rPr>
            <a:t>26</a:t>
          </a:r>
          <a:r>
            <a:rPr kumimoji="1" lang="ja-JP" altLang="en-US" sz="900">
              <a:latin typeface="ＭＳ ゴシック" pitchFamily="49" charset="-128"/>
              <a:ea typeface="ＭＳ ゴシック" pitchFamily="49" charset="-128"/>
            </a:rPr>
            <a:t>年度で完済し、県分についても減少の一途である。</a:t>
          </a:r>
        </a:p>
        <a:p>
          <a:r>
            <a:rPr kumimoji="1" lang="ja-JP" altLang="en-US" sz="900">
              <a:latin typeface="ＭＳ ゴシック" pitchFamily="49" charset="-128"/>
              <a:ea typeface="ＭＳ ゴシック" pitchFamily="49" charset="-128"/>
            </a:rPr>
            <a:t>○組合等負担等見込額</a:t>
          </a:r>
        </a:p>
        <a:p>
          <a:r>
            <a:rPr kumimoji="1" lang="ja-JP" altLang="en-US" sz="900">
              <a:latin typeface="ＭＳ ゴシック" pitchFamily="49" charset="-128"/>
              <a:ea typeface="ＭＳ ゴシック" pitchFamily="49" charset="-128"/>
            </a:rPr>
            <a:t>　</a:t>
          </a:r>
          <a:r>
            <a:rPr kumimoji="1" lang="en-US" altLang="ja-JP" sz="900">
              <a:latin typeface="ＭＳ ゴシック" pitchFamily="49" charset="-128"/>
              <a:ea typeface="ＭＳ ゴシック" pitchFamily="49" charset="-128"/>
            </a:rPr>
            <a:t>14</a:t>
          </a:r>
          <a:r>
            <a:rPr kumimoji="1" lang="ja-JP" altLang="en-US" sz="900">
              <a:latin typeface="ＭＳ ゴシック" pitchFamily="49" charset="-128"/>
              <a:ea typeface="ＭＳ ゴシック" pitchFamily="49" charset="-128"/>
            </a:rPr>
            <a:t>の一部事務組合に加入しているため、その償還額は多額のものとなっているが、償還が完了してくる施設が多く、減少傾向である。</a:t>
          </a:r>
        </a:p>
        <a:p>
          <a:r>
            <a:rPr kumimoji="1" lang="ja-JP" altLang="en-US" sz="900">
              <a:latin typeface="ＭＳ ゴシック" pitchFamily="49" charset="-128"/>
              <a:ea typeface="ＭＳ ゴシック" pitchFamily="49" charset="-128"/>
            </a:rPr>
            <a:t>○充当可能基金</a:t>
          </a:r>
        </a:p>
        <a:p>
          <a:r>
            <a:rPr kumimoji="1" lang="ja-JP" altLang="en-US" sz="900">
              <a:latin typeface="ＭＳ ゴシック" pitchFamily="49" charset="-128"/>
              <a:ea typeface="ＭＳ ゴシック" pitchFamily="49" charset="-128"/>
            </a:rPr>
            <a:t>　大手企業の業績回復により、税収が伸びたことから２年連続の増加となっているが、経済状況が大きな影響を及ぼすため、今後も健全な財政運営に努め、</a:t>
          </a:r>
          <a:r>
            <a:rPr kumimoji="1" lang="en-US" altLang="ja-JP" sz="900">
              <a:latin typeface="ＭＳ ゴシック" pitchFamily="49" charset="-128"/>
              <a:ea typeface="ＭＳ ゴシック" pitchFamily="49" charset="-128"/>
            </a:rPr>
            <a:t>30</a:t>
          </a:r>
          <a:r>
            <a:rPr kumimoji="1" lang="ja-JP" altLang="en-US" sz="900">
              <a:latin typeface="ＭＳ ゴシック" pitchFamily="49" charset="-128"/>
              <a:ea typeface="ＭＳ ゴシック" pitchFamily="49" charset="-128"/>
            </a:rPr>
            <a:t>億円以上を維持する。</a:t>
          </a:r>
        </a:p>
        <a:p>
          <a:r>
            <a:rPr kumimoji="1" lang="ja-JP" altLang="en-US" sz="900">
              <a:latin typeface="ＭＳ ゴシック" pitchFamily="49" charset="-128"/>
              <a:ea typeface="ＭＳ ゴシック" pitchFamily="49" charset="-128"/>
            </a:rPr>
            <a:t>○基準財政需要額算入見込額</a:t>
          </a:r>
        </a:p>
        <a:p>
          <a:r>
            <a:rPr kumimoji="1" lang="ja-JP" altLang="en-US" sz="900">
              <a:latin typeface="ＭＳ ゴシック" pitchFamily="49" charset="-128"/>
              <a:ea typeface="ＭＳ ゴシック" pitchFamily="49" charset="-128"/>
            </a:rPr>
            <a:t>　従来に比べ、合併特例事業債や臨時財政対策債など交付税算入率が高い市債の借り入れが多いため、その算入見込額は増加傾向である。</a:t>
          </a:r>
        </a:p>
        <a:p>
          <a:r>
            <a:rPr kumimoji="1" lang="ja-JP" altLang="en-US" sz="900">
              <a:latin typeface="ＭＳ ゴシック" pitchFamily="49" charset="-128"/>
              <a:ea typeface="ＭＳ ゴシック" pitchFamily="49" charset="-128"/>
            </a:rPr>
            <a:t>○将来負担比率の分子</a:t>
          </a:r>
        </a:p>
        <a:p>
          <a:r>
            <a:rPr kumimoji="1" lang="ja-JP" altLang="en-US" sz="900">
              <a:latin typeface="ＭＳ ゴシック" pitchFamily="49" charset="-128"/>
              <a:ea typeface="ＭＳ ゴシック" pitchFamily="49" charset="-128"/>
            </a:rPr>
            <a:t>　一部事務組合の地方債や債務負担行為の残高は減少しており、また、交付税算入率の高い市債の借り入れが多くなっているため、減少傾向である。</a:t>
          </a:r>
        </a:p>
        <a:p>
          <a:r>
            <a:rPr kumimoji="1" lang="ja-JP" altLang="en-US" sz="900">
              <a:latin typeface="ＭＳ ゴシック" pitchFamily="49" charset="-128"/>
              <a:ea typeface="ＭＳ ゴシック" pitchFamily="49" charset="-128"/>
            </a:rPr>
            <a:t>○今後の対応</a:t>
          </a:r>
        </a:p>
        <a:p>
          <a:r>
            <a:rPr kumimoji="1" lang="ja-JP" altLang="en-US" sz="900">
              <a:latin typeface="ＭＳ ゴシック" pitchFamily="49" charset="-128"/>
              <a:ea typeface="ＭＳ ゴシック" pitchFamily="49" charset="-128"/>
            </a:rPr>
            <a:t>　早期の著しい改善は困難であるが、計画的な借り入れや返済を行うことにより負担の軽減を図る。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19716156</v>
      </c>
      <c r="BO4" s="349"/>
      <c r="BP4" s="349"/>
      <c r="BQ4" s="349"/>
      <c r="BR4" s="349"/>
      <c r="BS4" s="349"/>
      <c r="BT4" s="349"/>
      <c r="BU4" s="350"/>
      <c r="BV4" s="348">
        <v>18584064</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7</v>
      </c>
      <c r="CU4" s="355"/>
      <c r="CV4" s="355"/>
      <c r="CW4" s="355"/>
      <c r="CX4" s="355"/>
      <c r="CY4" s="355"/>
      <c r="CZ4" s="355"/>
      <c r="DA4" s="356"/>
      <c r="DB4" s="354">
        <v>8.5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18747468</v>
      </c>
      <c r="BO5" s="386"/>
      <c r="BP5" s="386"/>
      <c r="BQ5" s="386"/>
      <c r="BR5" s="386"/>
      <c r="BS5" s="386"/>
      <c r="BT5" s="386"/>
      <c r="BU5" s="387"/>
      <c r="BV5" s="385">
        <v>17510109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84.1</v>
      </c>
      <c r="CU5" s="383"/>
      <c r="CV5" s="383"/>
      <c r="CW5" s="383"/>
      <c r="CX5" s="383"/>
      <c r="CY5" s="383"/>
      <c r="CZ5" s="383"/>
      <c r="DA5" s="384"/>
      <c r="DB5" s="382">
        <v>83.7</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968688</v>
      </c>
      <c r="BO6" s="386"/>
      <c r="BP6" s="386"/>
      <c r="BQ6" s="386"/>
      <c r="BR6" s="386"/>
      <c r="BS6" s="386"/>
      <c r="BT6" s="386"/>
      <c r="BU6" s="387"/>
      <c r="BV6" s="385">
        <v>1073955</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86.2</v>
      </c>
      <c r="CU6" s="423"/>
      <c r="CV6" s="423"/>
      <c r="CW6" s="423"/>
      <c r="CX6" s="423"/>
      <c r="CY6" s="423"/>
      <c r="CZ6" s="423"/>
      <c r="DA6" s="424"/>
      <c r="DB6" s="422">
        <v>89.6</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107540</v>
      </c>
      <c r="BO7" s="386"/>
      <c r="BP7" s="386"/>
      <c r="BQ7" s="386"/>
      <c r="BR7" s="386"/>
      <c r="BS7" s="386"/>
      <c r="BT7" s="386"/>
      <c r="BU7" s="387"/>
      <c r="BV7" s="385">
        <v>26000</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12248133</v>
      </c>
      <c r="CU7" s="386"/>
      <c r="CV7" s="386"/>
      <c r="CW7" s="386"/>
      <c r="CX7" s="386"/>
      <c r="CY7" s="386"/>
      <c r="CZ7" s="386"/>
      <c r="DA7" s="387"/>
      <c r="DB7" s="385">
        <v>12339788</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861148</v>
      </c>
      <c r="BO8" s="386"/>
      <c r="BP8" s="386"/>
      <c r="BQ8" s="386"/>
      <c r="BR8" s="386"/>
      <c r="BS8" s="386"/>
      <c r="BT8" s="386"/>
      <c r="BU8" s="387"/>
      <c r="BV8" s="385">
        <v>1047955</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0.81</v>
      </c>
      <c r="CU8" s="426"/>
      <c r="CV8" s="426"/>
      <c r="CW8" s="426"/>
      <c r="CX8" s="426"/>
      <c r="CY8" s="426"/>
      <c r="CZ8" s="426"/>
      <c r="DA8" s="427"/>
      <c r="DB8" s="425">
        <v>0.81</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49019</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-186807</v>
      </c>
      <c r="BO9" s="386"/>
      <c r="BP9" s="386"/>
      <c r="BQ9" s="386"/>
      <c r="BR9" s="386"/>
      <c r="BS9" s="386"/>
      <c r="BT9" s="386"/>
      <c r="BU9" s="387"/>
      <c r="BV9" s="385">
        <v>-71019</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15.7</v>
      </c>
      <c r="CU9" s="383"/>
      <c r="CV9" s="383"/>
      <c r="CW9" s="383"/>
      <c r="CX9" s="383"/>
      <c r="CY9" s="383"/>
      <c r="CZ9" s="383"/>
      <c r="DA9" s="384"/>
      <c r="DB9" s="382">
        <v>15.8</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50645</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503249</v>
      </c>
      <c r="BO10" s="386"/>
      <c r="BP10" s="386"/>
      <c r="BQ10" s="386"/>
      <c r="BR10" s="386"/>
      <c r="BS10" s="386"/>
      <c r="BT10" s="386"/>
      <c r="BU10" s="387"/>
      <c r="BV10" s="385">
        <v>484752</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78</v>
      </c>
      <c r="AV11" s="418"/>
      <c r="AW11" s="418"/>
      <c r="AX11" s="418"/>
      <c r="AY11" s="419" t="s">
        <v>111</v>
      </c>
      <c r="AZ11" s="420"/>
      <c r="BA11" s="420"/>
      <c r="BB11" s="420"/>
      <c r="BC11" s="420"/>
      <c r="BD11" s="420"/>
      <c r="BE11" s="420"/>
      <c r="BF11" s="420"/>
      <c r="BG11" s="420"/>
      <c r="BH11" s="420"/>
      <c r="BI11" s="420"/>
      <c r="BJ11" s="420"/>
      <c r="BK11" s="420"/>
      <c r="BL11" s="420"/>
      <c r="BM11" s="421"/>
      <c r="BN11" s="385">
        <v>700</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47754</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46592</v>
      </c>
      <c r="S13" s="467"/>
      <c r="T13" s="467"/>
      <c r="U13" s="467"/>
      <c r="V13" s="468"/>
      <c r="W13" s="401" t="s">
        <v>124</v>
      </c>
      <c r="X13" s="402"/>
      <c r="Y13" s="402"/>
      <c r="Z13" s="402"/>
      <c r="AA13" s="402"/>
      <c r="AB13" s="392"/>
      <c r="AC13" s="436">
        <v>3810</v>
      </c>
      <c r="AD13" s="437"/>
      <c r="AE13" s="437"/>
      <c r="AF13" s="437"/>
      <c r="AG13" s="476"/>
      <c r="AH13" s="436">
        <v>4874</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317142</v>
      </c>
      <c r="BO13" s="386"/>
      <c r="BP13" s="386"/>
      <c r="BQ13" s="386"/>
      <c r="BR13" s="386"/>
      <c r="BS13" s="386"/>
      <c r="BT13" s="386"/>
      <c r="BU13" s="387"/>
      <c r="BV13" s="385">
        <v>413733</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14.8</v>
      </c>
      <c r="CU13" s="383"/>
      <c r="CV13" s="383"/>
      <c r="CW13" s="383"/>
      <c r="CX13" s="383"/>
      <c r="CY13" s="383"/>
      <c r="CZ13" s="383"/>
      <c r="DA13" s="384"/>
      <c r="DB13" s="382">
        <v>17</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48349</v>
      </c>
      <c r="S14" s="467"/>
      <c r="T14" s="467"/>
      <c r="U14" s="467"/>
      <c r="V14" s="468"/>
      <c r="W14" s="375"/>
      <c r="X14" s="376"/>
      <c r="Y14" s="376"/>
      <c r="Z14" s="376"/>
      <c r="AA14" s="376"/>
      <c r="AB14" s="365"/>
      <c r="AC14" s="469">
        <v>14.2</v>
      </c>
      <c r="AD14" s="470"/>
      <c r="AE14" s="470"/>
      <c r="AF14" s="470"/>
      <c r="AG14" s="471"/>
      <c r="AH14" s="469">
        <v>16.5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42.6</v>
      </c>
      <c r="CU14" s="481"/>
      <c r="CV14" s="481"/>
      <c r="CW14" s="481"/>
      <c r="CX14" s="481"/>
      <c r="CY14" s="481"/>
      <c r="CZ14" s="481"/>
      <c r="DA14" s="482"/>
      <c r="DB14" s="480">
        <v>60.2</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47285</v>
      </c>
      <c r="S15" s="467"/>
      <c r="T15" s="467"/>
      <c r="U15" s="467"/>
      <c r="V15" s="468"/>
      <c r="W15" s="401" t="s">
        <v>131</v>
      </c>
      <c r="X15" s="402"/>
      <c r="Y15" s="402"/>
      <c r="Z15" s="402"/>
      <c r="AA15" s="402"/>
      <c r="AB15" s="392"/>
      <c r="AC15" s="436">
        <v>10884</v>
      </c>
      <c r="AD15" s="437"/>
      <c r="AE15" s="437"/>
      <c r="AF15" s="437"/>
      <c r="AG15" s="476"/>
      <c r="AH15" s="436">
        <v>11496</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6964625</v>
      </c>
      <c r="BO15" s="349"/>
      <c r="BP15" s="349"/>
      <c r="BQ15" s="349"/>
      <c r="BR15" s="349"/>
      <c r="BS15" s="349"/>
      <c r="BT15" s="349"/>
      <c r="BU15" s="350"/>
      <c r="BV15" s="348">
        <v>6760750</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40.5</v>
      </c>
      <c r="AD16" s="470"/>
      <c r="AE16" s="470"/>
      <c r="AF16" s="470"/>
      <c r="AG16" s="471"/>
      <c r="AH16" s="469">
        <v>38.9</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8521033</v>
      </c>
      <c r="BO16" s="386"/>
      <c r="BP16" s="386"/>
      <c r="BQ16" s="386"/>
      <c r="BR16" s="386"/>
      <c r="BS16" s="386"/>
      <c r="BT16" s="386"/>
      <c r="BU16" s="387"/>
      <c r="BV16" s="385">
        <v>8347518</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12189</v>
      </c>
      <c r="AD17" s="437"/>
      <c r="AE17" s="437"/>
      <c r="AF17" s="437"/>
      <c r="AG17" s="476"/>
      <c r="AH17" s="436">
        <v>12990</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8996619</v>
      </c>
      <c r="BO17" s="386"/>
      <c r="BP17" s="386"/>
      <c r="BQ17" s="386"/>
      <c r="BR17" s="386"/>
      <c r="BS17" s="386"/>
      <c r="BT17" s="386"/>
      <c r="BU17" s="387"/>
      <c r="BV17" s="385">
        <v>8741274</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111.69</v>
      </c>
      <c r="M18" s="498"/>
      <c r="N18" s="498"/>
      <c r="O18" s="498"/>
      <c r="P18" s="498"/>
      <c r="Q18" s="498"/>
      <c r="R18" s="499"/>
      <c r="S18" s="499"/>
      <c r="T18" s="499"/>
      <c r="U18" s="499"/>
      <c r="V18" s="500"/>
      <c r="W18" s="403"/>
      <c r="X18" s="404"/>
      <c r="Y18" s="404"/>
      <c r="Z18" s="404"/>
      <c r="AA18" s="404"/>
      <c r="AB18" s="395"/>
      <c r="AC18" s="501">
        <v>45.3</v>
      </c>
      <c r="AD18" s="502"/>
      <c r="AE18" s="502"/>
      <c r="AF18" s="502"/>
      <c r="AG18" s="503"/>
      <c r="AH18" s="501">
        <v>44</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10077361</v>
      </c>
      <c r="BO18" s="386"/>
      <c r="BP18" s="386"/>
      <c r="BQ18" s="386"/>
      <c r="BR18" s="386"/>
      <c r="BS18" s="386"/>
      <c r="BT18" s="386"/>
      <c r="BU18" s="387"/>
      <c r="BV18" s="385">
        <v>10079937</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439</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13855481</v>
      </c>
      <c r="BO19" s="386"/>
      <c r="BP19" s="386"/>
      <c r="BQ19" s="386"/>
      <c r="BR19" s="386"/>
      <c r="BS19" s="386"/>
      <c r="BT19" s="386"/>
      <c r="BU19" s="387"/>
      <c r="BV19" s="385">
        <v>14125025</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15607</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3" t="s">
        <v>151</v>
      </c>
      <c r="AI22" s="402"/>
      <c r="AJ22" s="402"/>
      <c r="AK22" s="402"/>
      <c r="AL22" s="392"/>
      <c r="AM22" s="543" t="s">
        <v>152</v>
      </c>
      <c r="AN22" s="544"/>
      <c r="AO22" s="544"/>
      <c r="AP22" s="544"/>
      <c r="AQ22" s="544"/>
      <c r="AR22" s="545"/>
      <c r="AS22" s="524" t="s">
        <v>149</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153</v>
      </c>
      <c r="AZ23" s="346"/>
      <c r="BA23" s="346"/>
      <c r="BB23" s="346"/>
      <c r="BC23" s="346"/>
      <c r="BD23" s="346"/>
      <c r="BE23" s="346"/>
      <c r="BF23" s="346"/>
      <c r="BG23" s="346"/>
      <c r="BH23" s="346"/>
      <c r="BI23" s="346"/>
      <c r="BJ23" s="346"/>
      <c r="BK23" s="346"/>
      <c r="BL23" s="346"/>
      <c r="BM23" s="347"/>
      <c r="BN23" s="385">
        <v>18968416</v>
      </c>
      <c r="BO23" s="386"/>
      <c r="BP23" s="386"/>
      <c r="BQ23" s="386"/>
      <c r="BR23" s="386"/>
      <c r="BS23" s="386"/>
      <c r="BT23" s="386"/>
      <c r="BU23" s="387"/>
      <c r="BV23" s="385">
        <v>19309224</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8100</v>
      </c>
      <c r="R24" s="437"/>
      <c r="S24" s="437"/>
      <c r="T24" s="437"/>
      <c r="U24" s="437"/>
      <c r="V24" s="476"/>
      <c r="W24" s="531"/>
      <c r="X24" s="519"/>
      <c r="Y24" s="520"/>
      <c r="Z24" s="435" t="s">
        <v>155</v>
      </c>
      <c r="AA24" s="415"/>
      <c r="AB24" s="415"/>
      <c r="AC24" s="415"/>
      <c r="AD24" s="415"/>
      <c r="AE24" s="415"/>
      <c r="AF24" s="415"/>
      <c r="AG24" s="416"/>
      <c r="AH24" s="436">
        <v>369</v>
      </c>
      <c r="AI24" s="437"/>
      <c r="AJ24" s="437"/>
      <c r="AK24" s="437"/>
      <c r="AL24" s="476"/>
      <c r="AM24" s="436">
        <v>1086336</v>
      </c>
      <c r="AN24" s="437"/>
      <c r="AO24" s="437"/>
      <c r="AP24" s="437"/>
      <c r="AQ24" s="437"/>
      <c r="AR24" s="476"/>
      <c r="AS24" s="436">
        <v>2944</v>
      </c>
      <c r="AT24" s="437"/>
      <c r="AU24" s="437"/>
      <c r="AV24" s="437"/>
      <c r="AW24" s="437"/>
      <c r="AX24" s="438"/>
      <c r="AY24" s="551" t="s">
        <v>156</v>
      </c>
      <c r="AZ24" s="552"/>
      <c r="BA24" s="552"/>
      <c r="BB24" s="552"/>
      <c r="BC24" s="552"/>
      <c r="BD24" s="552"/>
      <c r="BE24" s="552"/>
      <c r="BF24" s="552"/>
      <c r="BG24" s="552"/>
      <c r="BH24" s="552"/>
      <c r="BI24" s="552"/>
      <c r="BJ24" s="552"/>
      <c r="BK24" s="552"/>
      <c r="BL24" s="552"/>
      <c r="BM24" s="553"/>
      <c r="BN24" s="385">
        <v>10834691</v>
      </c>
      <c r="BO24" s="386"/>
      <c r="BP24" s="386"/>
      <c r="BQ24" s="386"/>
      <c r="BR24" s="386"/>
      <c r="BS24" s="386"/>
      <c r="BT24" s="386"/>
      <c r="BU24" s="387"/>
      <c r="BV24" s="385">
        <v>11406435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6400</v>
      </c>
      <c r="R25" s="437"/>
      <c r="S25" s="437"/>
      <c r="T25" s="437"/>
      <c r="U25" s="437"/>
      <c r="V25" s="476"/>
      <c r="W25" s="531"/>
      <c r="X25" s="519"/>
      <c r="Y25" s="520"/>
      <c r="Z25" s="435" t="s">
        <v>158</v>
      </c>
      <c r="AA25" s="415"/>
      <c r="AB25" s="415"/>
      <c r="AC25" s="415"/>
      <c r="AD25" s="415"/>
      <c r="AE25" s="415"/>
      <c r="AF25" s="415"/>
      <c r="AG25" s="416"/>
      <c r="AH25" s="436">
        <v>53</v>
      </c>
      <c r="AI25" s="437"/>
      <c r="AJ25" s="437"/>
      <c r="AK25" s="437"/>
      <c r="AL25" s="476"/>
      <c r="AM25" s="436">
        <v>122695</v>
      </c>
      <c r="AN25" s="437"/>
      <c r="AO25" s="437"/>
      <c r="AP25" s="437"/>
      <c r="AQ25" s="437"/>
      <c r="AR25" s="476"/>
      <c r="AS25" s="436">
        <v>2315</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2770533</v>
      </c>
      <c r="BO25" s="349"/>
      <c r="BP25" s="349"/>
      <c r="BQ25" s="349"/>
      <c r="BR25" s="349"/>
      <c r="BS25" s="349"/>
      <c r="BT25" s="349"/>
      <c r="BU25" s="350"/>
      <c r="BV25" s="348">
        <v>3662730</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5900</v>
      </c>
      <c r="R26" s="437"/>
      <c r="S26" s="437"/>
      <c r="T26" s="437"/>
      <c r="U26" s="437"/>
      <c r="V26" s="476"/>
      <c r="W26" s="531"/>
      <c r="X26" s="519"/>
      <c r="Y26" s="520"/>
      <c r="Z26" s="435" t="s">
        <v>161</v>
      </c>
      <c r="AA26" s="541"/>
      <c r="AB26" s="541"/>
      <c r="AC26" s="541"/>
      <c r="AD26" s="541"/>
      <c r="AE26" s="541"/>
      <c r="AF26" s="541"/>
      <c r="AG26" s="542"/>
      <c r="AH26" s="436">
        <v>6</v>
      </c>
      <c r="AI26" s="437"/>
      <c r="AJ26" s="437"/>
      <c r="AK26" s="437"/>
      <c r="AL26" s="476"/>
      <c r="AM26" s="436">
        <v>15786</v>
      </c>
      <c r="AN26" s="437"/>
      <c r="AO26" s="437"/>
      <c r="AP26" s="437"/>
      <c r="AQ26" s="437"/>
      <c r="AR26" s="476"/>
      <c r="AS26" s="436">
        <v>2631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3600</v>
      </c>
      <c r="R27" s="437"/>
      <c r="S27" s="437"/>
      <c r="T27" s="437"/>
      <c r="U27" s="437"/>
      <c r="V27" s="476"/>
      <c r="W27" s="531"/>
      <c r="X27" s="519"/>
      <c r="Y27" s="520"/>
      <c r="Z27" s="435" t="s">
        <v>164</v>
      </c>
      <c r="AA27" s="415"/>
      <c r="AB27" s="415"/>
      <c r="AC27" s="415"/>
      <c r="AD27" s="415"/>
      <c r="AE27" s="415"/>
      <c r="AF27" s="415"/>
      <c r="AG27" s="416"/>
      <c r="AH27" s="436">
        <v>15</v>
      </c>
      <c r="AI27" s="437"/>
      <c r="AJ27" s="437"/>
      <c r="AK27" s="437"/>
      <c r="AL27" s="476"/>
      <c r="AM27" s="436">
        <v>47692</v>
      </c>
      <c r="AN27" s="437"/>
      <c r="AO27" s="437"/>
      <c r="AP27" s="437"/>
      <c r="AQ27" s="437"/>
      <c r="AR27" s="476"/>
      <c r="AS27" s="436">
        <v>3179</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v>374547</v>
      </c>
      <c r="BO27" s="555"/>
      <c r="BP27" s="555"/>
      <c r="BQ27" s="555"/>
      <c r="BR27" s="555"/>
      <c r="BS27" s="555"/>
      <c r="BT27" s="555"/>
      <c r="BU27" s="556"/>
      <c r="BV27" s="554">
        <v>489394</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2900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3027546</v>
      </c>
      <c r="BO28" s="349"/>
      <c r="BP28" s="349"/>
      <c r="BQ28" s="349"/>
      <c r="BR28" s="349"/>
      <c r="BS28" s="349"/>
      <c r="BT28" s="349"/>
      <c r="BU28" s="350"/>
      <c r="BV28" s="348">
        <v>2524297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14</v>
      </c>
      <c r="M29" s="437"/>
      <c r="N29" s="437"/>
      <c r="O29" s="437"/>
      <c r="P29" s="476"/>
      <c r="Q29" s="436">
        <v>2700</v>
      </c>
      <c r="R29" s="437"/>
      <c r="S29" s="437"/>
      <c r="T29" s="437"/>
      <c r="U29" s="437"/>
      <c r="V29" s="476"/>
      <c r="W29" s="532"/>
      <c r="X29" s="533"/>
      <c r="Y29" s="534"/>
      <c r="Z29" s="435" t="s">
        <v>171</v>
      </c>
      <c r="AA29" s="415"/>
      <c r="AB29" s="415"/>
      <c r="AC29" s="415"/>
      <c r="AD29" s="415"/>
      <c r="AE29" s="415"/>
      <c r="AF29" s="415"/>
      <c r="AG29" s="416"/>
      <c r="AH29" s="436">
        <v>384</v>
      </c>
      <c r="AI29" s="437"/>
      <c r="AJ29" s="437"/>
      <c r="AK29" s="437"/>
      <c r="AL29" s="476"/>
      <c r="AM29" s="436">
        <v>1134028</v>
      </c>
      <c r="AN29" s="437"/>
      <c r="AO29" s="437"/>
      <c r="AP29" s="437"/>
      <c r="AQ29" s="437"/>
      <c r="AR29" s="476"/>
      <c r="AS29" s="436">
        <v>2953</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592734</v>
      </c>
      <c r="BO29" s="386"/>
      <c r="BP29" s="386"/>
      <c r="BQ29" s="386"/>
      <c r="BR29" s="386"/>
      <c r="BS29" s="386"/>
      <c r="BT29" s="386"/>
      <c r="BU29" s="387"/>
      <c r="BV29" s="385">
        <v>614426</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96</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469538</v>
      </c>
      <c r="BO30" s="555"/>
      <c r="BP30" s="555"/>
      <c r="BQ30" s="555"/>
      <c r="BR30" s="555"/>
      <c r="BS30" s="555"/>
      <c r="BT30" s="555"/>
      <c r="BU30" s="556"/>
      <c r="BV30" s="554">
        <v>594308</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6</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f>IF(BG34="","",MAX(C34:D43,U34:V43,AM34:AN43)+1)</f>
        <v>7</v>
      </c>
      <c r="BF34" s="566"/>
      <c r="BG34" s="567" t="str">
        <f>IF('各会計、関係団体の財政状況及び健全化判断比率'!B32="","",'各会計、関係団体の財政状況及び健全化判断比率'!B32)</f>
        <v>農業集落排水事業特別会計</v>
      </c>
      <c r="BH34" s="567"/>
      <c r="BI34" s="567"/>
      <c r="BJ34" s="567"/>
      <c r="BK34" s="567"/>
      <c r="BL34" s="567"/>
      <c r="BM34" s="567"/>
      <c r="BN34" s="567"/>
      <c r="BO34" s="567"/>
      <c r="BP34" s="567"/>
      <c r="BQ34" s="567"/>
      <c r="BR34" s="567"/>
      <c r="BS34" s="567"/>
      <c r="BT34" s="567"/>
      <c r="BU34" s="567"/>
      <c r="BV34" s="165"/>
      <c r="BW34" s="566">
        <f>IF(BY34="","",MAX(C34:D43,U34:V43,AM34:AN43,BE34:BF43)+1)</f>
        <v>8</v>
      </c>
      <c r="BX34" s="566"/>
      <c r="BY34" s="567" t="str">
        <f>IF('各会計、関係団体の財政状況及び健全化判断比率'!B68="","",'各会計、関係団体の財政状況及び健全化判断比率'!B68)</f>
        <v>牧之原市菊川市学校組合</v>
      </c>
      <c r="BZ34" s="567"/>
      <c r="CA34" s="567"/>
      <c r="CB34" s="567"/>
      <c r="CC34" s="567"/>
      <c r="CD34" s="567"/>
      <c r="CE34" s="567"/>
      <c r="CF34" s="567"/>
      <c r="CG34" s="567"/>
      <c r="CH34" s="567"/>
      <c r="CI34" s="567"/>
      <c r="CJ34" s="567"/>
      <c r="CK34" s="567"/>
      <c r="CL34" s="567"/>
      <c r="CM34" s="567"/>
      <c r="CN34" s="165"/>
      <c r="CO34" s="566">
        <f>IF(CQ34="","",MAX(C34:D43,U34:V43,AM34:AN43,BE34:BF43,BW34:BX43)+1)</f>
        <v>18</v>
      </c>
      <c r="CP34" s="566"/>
      <c r="CQ34" s="567" t="str">
        <f>IF('各会計、関係団体の財政状況及び健全化判断比率'!BS7="","",'各会計、関係団体の財政状況及び健全化判断比率'!BS7)</f>
        <v>山﨑こども教育振興財団</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土地取得特別会計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t="str">
        <f t="shared" ref="BE35:BE43" si="1">IF(BG35="","",BE34+1)</f>
        <v/>
      </c>
      <c r="BF35" s="566"/>
      <c r="BG35" s="567"/>
      <c r="BH35" s="567"/>
      <c r="BI35" s="567"/>
      <c r="BJ35" s="567"/>
      <c r="BK35" s="567"/>
      <c r="BL35" s="567"/>
      <c r="BM35" s="567"/>
      <c r="BN35" s="567"/>
      <c r="BO35" s="567"/>
      <c r="BP35" s="567"/>
      <c r="BQ35" s="567"/>
      <c r="BR35" s="567"/>
      <c r="BS35" s="567"/>
      <c r="BT35" s="567"/>
      <c r="BU35" s="567"/>
      <c r="BV35" s="165"/>
      <c r="BW35" s="566">
        <f t="shared" ref="BW35:BW43" si="2">IF(BY35="","",BW34+1)</f>
        <v>9</v>
      </c>
      <c r="BX35" s="566"/>
      <c r="BY35" s="567" t="str">
        <f>IF('各会計、関係団体の財政状況及び健全化判断比率'!B69="","",'各会計、関係団体の財政状況及び健全化判断比率'!B69)</f>
        <v>相寿園管理組合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10</v>
      </c>
      <c r="BX36" s="566"/>
      <c r="BY36" s="567" t="str">
        <f>IF('各会計、関係団体の財政状況及び健全化判断比率'!B70="","",'各会計、関係団体の財政状況及び健全化判断比率'!B70)</f>
        <v>東遠広域施設組合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11</v>
      </c>
      <c r="BX37" s="566"/>
      <c r="BY37" s="567" t="str">
        <f>IF('各会計、関係団体の財政状況及び健全化判断比率'!B71="","",'各会計、関係団体の財政状況及び健全化判断比率'!B71)</f>
        <v>静岡県市町総合事務組合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12</v>
      </c>
      <c r="BX38" s="566"/>
      <c r="BY38" s="567" t="str">
        <f>IF('各会計、関係団体の財政状況及び健全化判断比率'!B72="","",'各会計、関係団体の財政状況及び健全化判断比率'!B72)</f>
        <v>牧之原市御前崎市広域施設組合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13</v>
      </c>
      <c r="BX39" s="566"/>
      <c r="BY39" s="567" t="str">
        <f>IF('各会計、関係団体の財政状況及び健全化判断比率'!B73="","",'各会計、関係団体の財政状況及び健全化判断比率'!B73)</f>
        <v>駿遠学園管理組合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14</v>
      </c>
      <c r="BX40" s="566"/>
      <c r="BY40" s="567" t="str">
        <f>IF('各会計、関係団体の財政状況及び健全化判断比率'!B74="","",'各会計、関係団体の財政状況及び健全化判断比率'!B74)</f>
        <v>御前崎市牧之原市学校組合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15</v>
      </c>
      <c r="BX41" s="566"/>
      <c r="BY41" s="567" t="str">
        <f>IF('各会計、関係団体の財政状況及び健全化判断比率'!B75="","",'各会計、関係団体の財政状況及び健全化判断比率'!B75)</f>
        <v>吉田町牧之原市広域施設組合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16</v>
      </c>
      <c r="BX42" s="566"/>
      <c r="BY42" s="567" t="str">
        <f>IF('各会計、関係団体の財政状況及び健全化判断比率'!B76="","",'各会計、関係団体の財政状況及び健全化判断比率'!B76)</f>
        <v>榛原総合病院組合（普通会計分）</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17</v>
      </c>
      <c r="BX43" s="566"/>
      <c r="BY43" s="567" t="str">
        <f>IF('各会計、関係団体の財政状況及び健全化判断比率'!B77="","",'各会計、関係団体の財政状況及び健全化判断比率'!B77)</f>
        <v>静岡県後期高齢者医療広域連合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516</v>
      </c>
      <c r="J40" s="79" t="s">
        <v>517</v>
      </c>
      <c r="K40" s="79" t="s">
        <v>518</v>
      </c>
      <c r="L40" s="79" t="s">
        <v>519</v>
      </c>
      <c r="M40" s="80" t="s">
        <v>520</v>
      </c>
    </row>
    <row r="41" spans="2:13" ht="27.75" customHeight="1">
      <c r="B41" s="1169" t="s">
        <v>24</v>
      </c>
      <c r="C41" s="1170"/>
      <c r="D41" s="81"/>
      <c r="E41" s="1175" t="s">
        <v>25</v>
      </c>
      <c r="F41" s="1175"/>
      <c r="G41" s="1175"/>
      <c r="H41" s="1176"/>
      <c r="I41" s="82">
        <v>19831</v>
      </c>
      <c r="J41" s="83">
        <v>19538</v>
      </c>
      <c r="K41" s="83">
        <v>19709</v>
      </c>
      <c r="L41" s="83">
        <v>19309</v>
      </c>
      <c r="M41" s="84">
        <v>18968</v>
      </c>
    </row>
    <row r="42" spans="2:13" ht="27.75" customHeight="1">
      <c r="B42" s="1171"/>
      <c r="C42" s="1172"/>
      <c r="D42" s="85"/>
      <c r="E42" s="1177" t="s">
        <v>26</v>
      </c>
      <c r="F42" s="1177"/>
      <c r="G42" s="1177"/>
      <c r="H42" s="1178"/>
      <c r="I42" s="86">
        <v>2545</v>
      </c>
      <c r="J42" s="87">
        <v>2042</v>
      </c>
      <c r="K42" s="87">
        <v>1638</v>
      </c>
      <c r="L42" s="87">
        <v>1334</v>
      </c>
      <c r="M42" s="88">
        <v>1062</v>
      </c>
    </row>
    <row r="43" spans="2:13" ht="27.75" customHeight="1">
      <c r="B43" s="1171"/>
      <c r="C43" s="1172"/>
      <c r="D43" s="85"/>
      <c r="E43" s="1177" t="s">
        <v>27</v>
      </c>
      <c r="F43" s="1177"/>
      <c r="G43" s="1177"/>
      <c r="H43" s="1178"/>
      <c r="I43" s="86">
        <v>75</v>
      </c>
      <c r="J43" s="87">
        <v>160</v>
      </c>
      <c r="K43" s="87">
        <v>135</v>
      </c>
      <c r="L43" s="87">
        <v>111</v>
      </c>
      <c r="M43" s="88">
        <v>86</v>
      </c>
    </row>
    <row r="44" spans="2:13" ht="27.75" customHeight="1">
      <c r="B44" s="1171"/>
      <c r="C44" s="1172"/>
      <c r="D44" s="85"/>
      <c r="E44" s="1177" t="s">
        <v>28</v>
      </c>
      <c r="F44" s="1177"/>
      <c r="G44" s="1177"/>
      <c r="H44" s="1178"/>
      <c r="I44" s="86">
        <v>6841</v>
      </c>
      <c r="J44" s="87">
        <v>6355</v>
      </c>
      <c r="K44" s="87">
        <v>5692</v>
      </c>
      <c r="L44" s="87">
        <v>5222</v>
      </c>
      <c r="M44" s="88">
        <v>4871</v>
      </c>
    </row>
    <row r="45" spans="2:13" ht="27.75" customHeight="1">
      <c r="B45" s="1171"/>
      <c r="C45" s="1172"/>
      <c r="D45" s="85"/>
      <c r="E45" s="1177" t="s">
        <v>29</v>
      </c>
      <c r="F45" s="1177"/>
      <c r="G45" s="1177"/>
      <c r="H45" s="1178"/>
      <c r="I45" s="86">
        <v>3733</v>
      </c>
      <c r="J45" s="87">
        <v>3578</v>
      </c>
      <c r="K45" s="87">
        <v>3782</v>
      </c>
      <c r="L45" s="87">
        <v>3719</v>
      </c>
      <c r="M45" s="88">
        <v>3610</v>
      </c>
    </row>
    <row r="46" spans="2:13" ht="27.75" customHeight="1">
      <c r="B46" s="1171"/>
      <c r="C46" s="1172"/>
      <c r="D46" s="85"/>
      <c r="E46" s="1177" t="s">
        <v>30</v>
      </c>
      <c r="F46" s="1177"/>
      <c r="G46" s="1177"/>
      <c r="H46" s="1178"/>
      <c r="I46" s="86" t="s">
        <v>478</v>
      </c>
      <c r="J46" s="87" t="s">
        <v>478</v>
      </c>
      <c r="K46" s="87" t="s">
        <v>478</v>
      </c>
      <c r="L46" s="87" t="s">
        <v>478</v>
      </c>
      <c r="M46" s="88" t="s">
        <v>478</v>
      </c>
    </row>
    <row r="47" spans="2:13" ht="27.75" customHeight="1">
      <c r="B47" s="1171"/>
      <c r="C47" s="1172"/>
      <c r="D47" s="85"/>
      <c r="E47" s="1177" t="s">
        <v>31</v>
      </c>
      <c r="F47" s="1177"/>
      <c r="G47" s="1177"/>
      <c r="H47" s="1178"/>
      <c r="I47" s="86" t="s">
        <v>478</v>
      </c>
      <c r="J47" s="87" t="s">
        <v>478</v>
      </c>
      <c r="K47" s="87" t="s">
        <v>478</v>
      </c>
      <c r="L47" s="87" t="s">
        <v>478</v>
      </c>
      <c r="M47" s="88" t="s">
        <v>478</v>
      </c>
    </row>
    <row r="48" spans="2:13" ht="27.75" customHeight="1">
      <c r="B48" s="1173"/>
      <c r="C48" s="1174"/>
      <c r="D48" s="85"/>
      <c r="E48" s="1177" t="s">
        <v>32</v>
      </c>
      <c r="F48" s="1177"/>
      <c r="G48" s="1177"/>
      <c r="H48" s="1178"/>
      <c r="I48" s="86" t="s">
        <v>478</v>
      </c>
      <c r="J48" s="87" t="s">
        <v>478</v>
      </c>
      <c r="K48" s="87" t="s">
        <v>478</v>
      </c>
      <c r="L48" s="87" t="s">
        <v>478</v>
      </c>
      <c r="M48" s="88" t="s">
        <v>478</v>
      </c>
    </row>
    <row r="49" spans="2:13" ht="27.75" customHeight="1">
      <c r="B49" s="1179" t="s">
        <v>33</v>
      </c>
      <c r="C49" s="1180"/>
      <c r="D49" s="89"/>
      <c r="E49" s="1177" t="s">
        <v>34</v>
      </c>
      <c r="F49" s="1177"/>
      <c r="G49" s="1177"/>
      <c r="H49" s="1178"/>
      <c r="I49" s="86">
        <v>3409</v>
      </c>
      <c r="J49" s="87">
        <v>3704</v>
      </c>
      <c r="K49" s="87">
        <v>3101</v>
      </c>
      <c r="L49" s="87">
        <v>3567</v>
      </c>
      <c r="M49" s="88">
        <v>3891</v>
      </c>
    </row>
    <row r="50" spans="2:13" ht="27.75" customHeight="1">
      <c r="B50" s="1171"/>
      <c r="C50" s="1172"/>
      <c r="D50" s="85"/>
      <c r="E50" s="1177" t="s">
        <v>35</v>
      </c>
      <c r="F50" s="1177"/>
      <c r="G50" s="1177"/>
      <c r="H50" s="1178"/>
      <c r="I50" s="86">
        <v>258</v>
      </c>
      <c r="J50" s="87">
        <v>246</v>
      </c>
      <c r="K50" s="87">
        <v>179</v>
      </c>
      <c r="L50" s="87">
        <v>128</v>
      </c>
      <c r="M50" s="88">
        <v>432</v>
      </c>
    </row>
    <row r="51" spans="2:13" ht="27.75" customHeight="1">
      <c r="B51" s="1173"/>
      <c r="C51" s="1174"/>
      <c r="D51" s="85"/>
      <c r="E51" s="1177" t="s">
        <v>36</v>
      </c>
      <c r="F51" s="1177"/>
      <c r="G51" s="1177"/>
      <c r="H51" s="1178"/>
      <c r="I51" s="86">
        <v>17754</v>
      </c>
      <c r="J51" s="87">
        <v>18260</v>
      </c>
      <c r="K51" s="87">
        <v>19083</v>
      </c>
      <c r="L51" s="87">
        <v>19575</v>
      </c>
      <c r="M51" s="88">
        <v>19803</v>
      </c>
    </row>
    <row r="52" spans="2:13" ht="27.75" customHeight="1" thickBot="1">
      <c r="B52" s="1181" t="s">
        <v>37</v>
      </c>
      <c r="C52" s="1182"/>
      <c r="D52" s="90"/>
      <c r="E52" s="1183" t="s">
        <v>38</v>
      </c>
      <c r="F52" s="1183"/>
      <c r="G52" s="1183"/>
      <c r="H52" s="1184"/>
      <c r="I52" s="91">
        <v>11605</v>
      </c>
      <c r="J52" s="92">
        <v>9463</v>
      </c>
      <c r="K52" s="92">
        <v>8592</v>
      </c>
      <c r="L52" s="92">
        <v>6425</v>
      </c>
      <c r="M52" s="93">
        <v>4471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515</v>
      </c>
      <c r="G2" s="111"/>
      <c r="H2" s="112"/>
    </row>
    <row r="3" spans="1:8">
      <c r="A3" s="108" t="s">
        <v>508</v>
      </c>
      <c r="B3" s="113"/>
      <c r="C3" s="114"/>
      <c r="D3" s="115">
        <v>53604</v>
      </c>
      <c r="E3" s="116"/>
      <c r="F3" s="117">
        <v>66876</v>
      </c>
      <c r="G3" s="118"/>
      <c r="H3" s="119"/>
    </row>
    <row r="4" spans="1:8">
      <c r="A4" s="120"/>
      <c r="B4" s="121"/>
      <c r="C4" s="122"/>
      <c r="D4" s="123">
        <v>37186</v>
      </c>
      <c r="E4" s="124"/>
      <c r="F4" s="125">
        <v>36310</v>
      </c>
      <c r="G4" s="126"/>
      <c r="H4" s="127"/>
    </row>
    <row r="5" spans="1:8">
      <c r="A5" s="108" t="s">
        <v>510</v>
      </c>
      <c r="B5" s="113"/>
      <c r="C5" s="114"/>
      <c r="D5" s="115">
        <v>53291</v>
      </c>
      <c r="E5" s="116"/>
      <c r="F5" s="117">
        <v>67088</v>
      </c>
      <c r="G5" s="118"/>
      <c r="H5" s="119"/>
    </row>
    <row r="6" spans="1:8">
      <c r="A6" s="120"/>
      <c r="B6" s="121"/>
      <c r="C6" s="122"/>
      <c r="D6" s="123">
        <v>43144</v>
      </c>
      <c r="E6" s="124"/>
      <c r="F6" s="125">
        <v>37146</v>
      </c>
      <c r="G6" s="126"/>
      <c r="H6" s="127"/>
    </row>
    <row r="7" spans="1:8">
      <c r="A7" s="108" t="s">
        <v>511</v>
      </c>
      <c r="B7" s="113"/>
      <c r="C7" s="114"/>
      <c r="D7" s="115">
        <v>62740</v>
      </c>
      <c r="E7" s="116"/>
      <c r="F7" s="117">
        <v>70489</v>
      </c>
      <c r="G7" s="118"/>
      <c r="H7" s="119"/>
    </row>
    <row r="8" spans="1:8">
      <c r="A8" s="120"/>
      <c r="B8" s="121"/>
      <c r="C8" s="122"/>
      <c r="D8" s="123">
        <v>39200</v>
      </c>
      <c r="E8" s="124"/>
      <c r="F8" s="125">
        <v>37817</v>
      </c>
      <c r="G8" s="126"/>
      <c r="H8" s="127"/>
    </row>
    <row r="9" spans="1:8">
      <c r="A9" s="108" t="s">
        <v>512</v>
      </c>
      <c r="B9" s="113"/>
      <c r="C9" s="114"/>
      <c r="D9" s="115">
        <v>46568</v>
      </c>
      <c r="E9" s="116"/>
      <c r="F9" s="117">
        <v>84389</v>
      </c>
      <c r="G9" s="118"/>
      <c r="H9" s="119"/>
    </row>
    <row r="10" spans="1:8">
      <c r="A10" s="120"/>
      <c r="B10" s="121"/>
      <c r="C10" s="122"/>
      <c r="D10" s="123">
        <v>29539</v>
      </c>
      <c r="E10" s="124"/>
      <c r="F10" s="125">
        <v>44339</v>
      </c>
      <c r="G10" s="126"/>
      <c r="H10" s="127"/>
    </row>
    <row r="11" spans="1:8">
      <c r="A11" s="108" t="s">
        <v>513</v>
      </c>
      <c r="B11" s="113"/>
      <c r="C11" s="114"/>
      <c r="D11" s="115">
        <v>69539</v>
      </c>
      <c r="E11" s="116"/>
      <c r="F11" s="117">
        <v>83623</v>
      </c>
      <c r="G11" s="118"/>
      <c r="H11" s="119"/>
    </row>
    <row r="12" spans="1:8">
      <c r="A12" s="120"/>
      <c r="B12" s="121"/>
      <c r="C12" s="128"/>
      <c r="D12" s="123">
        <v>30271</v>
      </c>
      <c r="E12" s="124"/>
      <c r="F12" s="125">
        <v>48787</v>
      </c>
      <c r="G12" s="126"/>
      <c r="H12" s="127"/>
    </row>
    <row r="13" spans="1:8">
      <c r="A13" s="108"/>
      <c r="B13" s="113"/>
      <c r="C13" s="129"/>
      <c r="D13" s="130">
        <v>57148</v>
      </c>
      <c r="E13" s="131"/>
      <c r="F13" s="132">
        <v>74493</v>
      </c>
      <c r="G13" s="133"/>
      <c r="H13" s="119"/>
    </row>
    <row r="14" spans="1:8">
      <c r="A14" s="120"/>
      <c r="B14" s="121"/>
      <c r="C14" s="122"/>
      <c r="D14" s="123">
        <v>35868</v>
      </c>
      <c r="E14" s="124"/>
      <c r="F14" s="125">
        <v>40880</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8.67</v>
      </c>
      <c r="C19" s="134">
        <f>ROUND(VALUE(SUBSTITUTE(実質収支比率等に係る経年分析!G$48,"▲","-")),2)</f>
        <v>6.79</v>
      </c>
      <c r="D19" s="134">
        <f>ROUND(VALUE(SUBSTITUTE(実質収支比率等に係る経年分析!H$48,"▲","-")),2)</f>
        <v>9.19</v>
      </c>
      <c r="E19" s="134">
        <f>ROUND(VALUE(SUBSTITUTE(実質収支比率等に係る経年分析!I$48,"▲","-")),2)</f>
        <v>8.49</v>
      </c>
      <c r="F19" s="134">
        <f>ROUND(VALUE(SUBSTITUTE(実質収支比率等に係る経年分析!J$48,"▲","-")),2)</f>
        <v>7.03</v>
      </c>
    </row>
    <row r="20" spans="1:11">
      <c r="A20" s="134" t="s">
        <v>43</v>
      </c>
      <c r="B20" s="134">
        <f>ROUND(VALUE(SUBSTITUTE(実質収支比率等に係る経年分析!F$47,"▲","-")),2)</f>
        <v>18.690000000000001</v>
      </c>
      <c r="C20" s="134">
        <f>ROUND(VALUE(SUBSTITUTE(実質収支比率等に係る経年分析!G$47,"▲","-")),2)</f>
        <v>19.64</v>
      </c>
      <c r="D20" s="134">
        <f>ROUND(VALUE(SUBSTITUTE(実質収支比率等に係る経年分析!H$47,"▲","-")),2)</f>
        <v>16.75</v>
      </c>
      <c r="E20" s="134">
        <f>ROUND(VALUE(SUBSTITUTE(実質収支比率等に係る経年分析!I$47,"▲","-")),2)</f>
        <v>20.46</v>
      </c>
      <c r="F20" s="134">
        <f>ROUND(VALUE(SUBSTITUTE(実質収支比率等に係る経年分析!J$47,"▲","-")),2)</f>
        <v>24.72</v>
      </c>
    </row>
    <row r="21" spans="1:11">
      <c r="A21" s="134" t="s">
        <v>44</v>
      </c>
      <c r="B21" s="134">
        <f>IF(ISNUMBER(VALUE(SUBSTITUTE(実質収支比率等に係る経年分析!F$49,"▲","-"))),ROUND(VALUE(SUBSTITUTE(実質収支比率等に係る経年分析!F$49,"▲","-")),2),NA())</f>
        <v>8.65</v>
      </c>
      <c r="C21" s="134">
        <f>IF(ISNUMBER(VALUE(SUBSTITUTE(実質収支比率等に係る経年分析!G$49,"▲","-"))),ROUND(VALUE(SUBSTITUTE(実質収支比率等に係る経年分析!G$49,"▲","-")),2),NA())</f>
        <v>-1.3</v>
      </c>
      <c r="D21" s="134">
        <f>IF(ISNUMBER(VALUE(SUBSTITUTE(実質収支比率等に係る経年分析!H$49,"▲","-"))),ROUND(VALUE(SUBSTITUTE(実質収支比率等に係る経年分析!H$49,"▲","-")),2),NA())</f>
        <v>-0.24</v>
      </c>
      <c r="E21" s="134">
        <f>IF(ISNUMBER(VALUE(SUBSTITUTE(実質収支比率等に係る経年分析!I$49,"▲","-"))),ROUND(VALUE(SUBSTITUTE(実質収支比率等に係る経年分析!I$49,"▲","-")),2),NA())</f>
        <v>3.35</v>
      </c>
      <c r="F21" s="134">
        <f>IF(ISNUMBER(VALUE(SUBSTITUTE(実質収支比率等に係る経年分析!J$49,"▲","-"))),ROUND(VALUE(SUBSTITUTE(実質収支比率等に係る経年分析!J$49,"▲","-")),2),NA())</f>
        <v>2.59</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#VALUE!</v>
      </c>
      <c r="E27" s="135" t="e">
        <f>IF(ROUND(VALUE(SUBSTITUTE(連結実質赤字比率に係る赤字・黒字の構成分析!G$43,"▲", "-")), 2) &gt;= 0, ABS(ROUND(VALUE(SUBSTITUTE(連結実質赤字比率に係る赤字・黒字の構成分析!G$43,"▲", "-")), 2)), NA())</f>
        <v>#VALUE!</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str">
        <f>IF(連結実質赤字比率に係る赤字・黒字の構成分析!C$40="",NA(),連結実質赤字比率に係る赤字・黒字の構成分析!C$40)</f>
        <v>土地取得特別会計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農業集落排水事業特別会計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7.0000000000000007E-2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0.61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0.33</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0.53</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0.38</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1.04</v>
      </c>
    </row>
    <row r="34" spans="1:16">
      <c r="A34" s="135" t="str">
        <f>IF(連結実質赤字比率に係る赤字・黒字の構成分析!C$36="",NA(),連結実質赤字比率に係る赤字・黒字の構成分析!C$36)</f>
        <v>国民健康保険特別会計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2.58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3.47</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4.05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3.51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3.37</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3.86</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3.16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3.94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4.51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5.18</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8.66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6.78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9.19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8.49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7.03</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1481</v>
      </c>
      <c r="E42" s="136"/>
      <c r="F42" s="136"/>
      <c r="G42" s="136">
        <f>'実質公債費比率（分子）の構造'!L$52</f>
        <v>1566</v>
      </c>
      <c r="H42" s="136"/>
      <c r="I42" s="136"/>
      <c r="J42" s="136">
        <f>'実質公債費比率（分子）の構造'!M$52</f>
        <v>1650</v>
      </c>
      <c r="K42" s="136"/>
      <c r="L42" s="136"/>
      <c r="M42" s="136">
        <f>'実質公債費比率（分子）の構造'!N$52</f>
        <v>1728</v>
      </c>
      <c r="N42" s="136"/>
      <c r="O42" s="136"/>
      <c r="P42" s="136">
        <f>'実質公債費比率（分子）の構造'!O$52</f>
        <v>1796</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542</v>
      </c>
      <c r="C44" s="136"/>
      <c r="D44" s="136"/>
      <c r="E44" s="136">
        <f>'実質公債費比率（分子）の構造'!L$50</f>
        <v>541</v>
      </c>
      <c r="F44" s="136"/>
      <c r="G44" s="136"/>
      <c r="H44" s="136">
        <f>'実質公債費比率（分子）の構造'!M$50</f>
        <v>432</v>
      </c>
      <c r="I44" s="136"/>
      <c r="J44" s="136"/>
      <c r="K44" s="136">
        <f>'実質公債費比率（分子）の構造'!N$50</f>
        <v>325</v>
      </c>
      <c r="L44" s="136"/>
      <c r="M44" s="136"/>
      <c r="N44" s="136">
        <f>'実質公債費比率（分子）の構造'!O$50</f>
        <v>299</v>
      </c>
      <c r="O44" s="136"/>
      <c r="P44" s="136"/>
    </row>
    <row r="45" spans="1:16">
      <c r="A45" s="136" t="s">
        <v>54</v>
      </c>
      <c r="B45" s="136">
        <f>'実質公債費比率（分子）の構造'!K$49</f>
        <v>858</v>
      </c>
      <c r="C45" s="136"/>
      <c r="D45" s="136"/>
      <c r="E45" s="136">
        <f>'実質公債費比率（分子）の構造'!L$49</f>
        <v>818</v>
      </c>
      <c r="F45" s="136"/>
      <c r="G45" s="136"/>
      <c r="H45" s="136">
        <f>'実質公債費比率（分子）の構造'!M$49</f>
        <v>746</v>
      </c>
      <c r="I45" s="136"/>
      <c r="J45" s="136"/>
      <c r="K45" s="136">
        <f>'実質公債費比率（分子）の構造'!N$49</f>
        <v>623</v>
      </c>
      <c r="L45" s="136"/>
      <c r="M45" s="136"/>
      <c r="N45" s="136">
        <f>'実質公債費比率（分子）の構造'!O$49</f>
        <v>542</v>
      </c>
      <c r="O45" s="136"/>
      <c r="P45" s="136"/>
    </row>
    <row r="46" spans="1:16">
      <c r="A46" s="136" t="s">
        <v>55</v>
      </c>
      <c r="B46" s="136">
        <f>'実質公債費比率（分子）の構造'!K$48</f>
        <v>7</v>
      </c>
      <c r="C46" s="136"/>
      <c r="D46" s="136"/>
      <c r="E46" s="136">
        <f>'実質公債費比率（分子）の構造'!L$48</f>
        <v>30</v>
      </c>
      <c r="F46" s="136"/>
      <c r="G46" s="136"/>
      <c r="H46" s="136">
        <f>'実質公債費比率（分子）の構造'!M$48</f>
        <v>30</v>
      </c>
      <c r="I46" s="136"/>
      <c r="J46" s="136"/>
      <c r="K46" s="136">
        <f>'実質公債費比率（分子）の構造'!N$48</f>
        <v>30</v>
      </c>
      <c r="L46" s="136"/>
      <c r="M46" s="136"/>
      <c r="N46" s="136">
        <f>'実質公債費比率（分子）の構造'!O$48</f>
        <v>30</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2137</v>
      </c>
      <c r="C49" s="136"/>
      <c r="D49" s="136"/>
      <c r="E49" s="136">
        <f>'実質公債費比率（分子）の構造'!L$45</f>
        <v>2179</v>
      </c>
      <c r="F49" s="136"/>
      <c r="G49" s="136"/>
      <c r="H49" s="136">
        <f>'実質公債費比率（分子）の構造'!M$45</f>
        <v>2327</v>
      </c>
      <c r="I49" s="136"/>
      <c r="J49" s="136"/>
      <c r="K49" s="136">
        <f>'実質公債費比率（分子）の構造'!N$45</f>
        <v>2276</v>
      </c>
      <c r="L49" s="136"/>
      <c r="M49" s="136"/>
      <c r="N49" s="136">
        <f>'実質公債費比率（分子）の構造'!O$45</f>
        <v>2213</v>
      </c>
      <c r="O49" s="136"/>
      <c r="P49" s="136"/>
    </row>
    <row r="50" spans="1:16">
      <c r="A50" s="136" t="s">
        <v>59</v>
      </c>
      <c r="B50" s="136" t="e">
        <f>NA()</f>
        <v>#N/A</v>
      </c>
      <c r="C50" s="136">
        <f>IF(ISNUMBER('実質公債費比率（分子）の構造'!K$53),'実質公債費比率（分子）の構造'!K$53,NA())</f>
        <v>2063</v>
      </c>
      <c r="D50" s="136" t="e">
        <f>NA()</f>
        <v>#N/A</v>
      </c>
      <c r="E50" s="136" t="e">
        <f>NA()</f>
        <v>#N/A</v>
      </c>
      <c r="F50" s="136">
        <f>IF(ISNUMBER('実質公債費比率（分子）の構造'!L$53),'実質公債費比率（分子）の構造'!L$53,NA())</f>
        <v>2002</v>
      </c>
      <c r="G50" s="136" t="e">
        <f>NA()</f>
        <v>#N/A</v>
      </c>
      <c r="H50" s="136" t="e">
        <f>NA()</f>
        <v>#N/A</v>
      </c>
      <c r="I50" s="136">
        <f>IF(ISNUMBER('実質公債費比率（分子）の構造'!M$53),'実質公債費比率（分子）の構造'!M$53,NA())</f>
        <v>1885</v>
      </c>
      <c r="J50" s="136" t="e">
        <f>NA()</f>
        <v>#N/A</v>
      </c>
      <c r="K50" s="136" t="e">
        <f>NA()</f>
        <v>#N/A</v>
      </c>
      <c r="L50" s="136">
        <f>IF(ISNUMBER('実質公債費比率（分子）の構造'!N$53),'実質公債費比率（分子）の構造'!N$53,NA())</f>
        <v>1526</v>
      </c>
      <c r="M50" s="136" t="e">
        <f>NA()</f>
        <v>#N/A</v>
      </c>
      <c r="N50" s="136" t="e">
        <f>NA()</f>
        <v>#N/A</v>
      </c>
      <c r="O50" s="136">
        <f>IF(ISNUMBER('実質公債費比率（分子）の構造'!O$53),'実質公債費比率（分子）の構造'!O$53,NA())</f>
        <v>1288</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17754</v>
      </c>
      <c r="E56" s="135"/>
      <c r="F56" s="135"/>
      <c r="G56" s="135">
        <f>'将来負担比率（分子）の構造'!J$51</f>
        <v>18260</v>
      </c>
      <c r="H56" s="135"/>
      <c r="I56" s="135"/>
      <c r="J56" s="135">
        <f>'将来負担比率（分子）の構造'!K$51</f>
        <v>19083</v>
      </c>
      <c r="K56" s="135"/>
      <c r="L56" s="135"/>
      <c r="M56" s="135">
        <f>'将来負担比率（分子）の構造'!L$51</f>
        <v>19575</v>
      </c>
      <c r="N56" s="135"/>
      <c r="O56" s="135"/>
      <c r="P56" s="135">
        <f>'将来負担比率（分子）の構造'!M$51</f>
        <v>19803</v>
      </c>
    </row>
    <row r="57" spans="1:16">
      <c r="A57" s="135" t="s">
        <v>35</v>
      </c>
      <c r="B57" s="135"/>
      <c r="C57" s="135"/>
      <c r="D57" s="135">
        <f>'将来負担比率（分子）の構造'!I$50</f>
        <v>258</v>
      </c>
      <c r="E57" s="135"/>
      <c r="F57" s="135"/>
      <c r="G57" s="135">
        <f>'将来負担比率（分子）の構造'!J$50</f>
        <v>246</v>
      </c>
      <c r="H57" s="135"/>
      <c r="I57" s="135"/>
      <c r="J57" s="135">
        <f>'将来負担比率（分子）の構造'!K$50</f>
        <v>179</v>
      </c>
      <c r="K57" s="135"/>
      <c r="L57" s="135"/>
      <c r="M57" s="135">
        <f>'将来負担比率（分子）の構造'!L$50</f>
        <v>128</v>
      </c>
      <c r="N57" s="135"/>
      <c r="O57" s="135"/>
      <c r="P57" s="135">
        <f>'将来負担比率（分子）の構造'!M$50</f>
        <v>432</v>
      </c>
    </row>
    <row r="58" spans="1:16">
      <c r="A58" s="135" t="s">
        <v>34</v>
      </c>
      <c r="B58" s="135"/>
      <c r="C58" s="135"/>
      <c r="D58" s="135">
        <f>'将来負担比率（分子）の構造'!I$49</f>
        <v>3409</v>
      </c>
      <c r="E58" s="135"/>
      <c r="F58" s="135"/>
      <c r="G58" s="135">
        <f>'将来負担比率（分子）の構造'!J$49</f>
        <v>3704</v>
      </c>
      <c r="H58" s="135"/>
      <c r="I58" s="135"/>
      <c r="J58" s="135">
        <f>'将来負担比率（分子）の構造'!K$49</f>
        <v>3101</v>
      </c>
      <c r="K58" s="135"/>
      <c r="L58" s="135"/>
      <c r="M58" s="135">
        <f>'将来負担比率（分子）の構造'!L$49</f>
        <v>3567</v>
      </c>
      <c r="N58" s="135"/>
      <c r="O58" s="135"/>
      <c r="P58" s="135">
        <f>'将来負担比率（分子）の構造'!M$49</f>
        <v>3891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3733</v>
      </c>
      <c r="C62" s="135"/>
      <c r="D62" s="135"/>
      <c r="E62" s="135">
        <f>'将来負担比率（分子）の構造'!J$45</f>
        <v>3578</v>
      </c>
      <c r="F62" s="135"/>
      <c r="G62" s="135"/>
      <c r="H62" s="135">
        <f>'将来負担比率（分子）の構造'!K$45</f>
        <v>3782</v>
      </c>
      <c r="I62" s="135"/>
      <c r="J62" s="135"/>
      <c r="K62" s="135">
        <f>'将来負担比率（分子）の構造'!L$45</f>
        <v>3719</v>
      </c>
      <c r="L62" s="135"/>
      <c r="M62" s="135"/>
      <c r="N62" s="135">
        <f>'将来負担比率（分子）の構造'!M$45</f>
        <v>3610</v>
      </c>
      <c r="O62" s="135"/>
      <c r="P62" s="135"/>
    </row>
    <row r="63" spans="1:16">
      <c r="A63" s="135" t="s">
        <v>28</v>
      </c>
      <c r="B63" s="135">
        <f>'将来負担比率（分子）の構造'!I$44</f>
        <v>6841</v>
      </c>
      <c r="C63" s="135"/>
      <c r="D63" s="135"/>
      <c r="E63" s="135">
        <f>'将来負担比率（分子）の構造'!J$44</f>
        <v>6355</v>
      </c>
      <c r="F63" s="135"/>
      <c r="G63" s="135"/>
      <c r="H63" s="135">
        <f>'将来負担比率（分子）の構造'!K$44</f>
        <v>5692</v>
      </c>
      <c r="I63" s="135"/>
      <c r="J63" s="135"/>
      <c r="K63" s="135">
        <f>'将来負担比率（分子）の構造'!L$44</f>
        <v>5222</v>
      </c>
      <c r="L63" s="135"/>
      <c r="M63" s="135"/>
      <c r="N63" s="135">
        <f>'将来負担比率（分子）の構造'!M$44</f>
        <v>4871</v>
      </c>
      <c r="O63" s="135"/>
      <c r="P63" s="135"/>
    </row>
    <row r="64" spans="1:16">
      <c r="A64" s="135" t="s">
        <v>27</v>
      </c>
      <c r="B64" s="135">
        <f>'将来負担比率（分子）の構造'!I$43</f>
        <v>75</v>
      </c>
      <c r="C64" s="135"/>
      <c r="D64" s="135"/>
      <c r="E64" s="135">
        <f>'将来負担比率（分子）の構造'!J$43</f>
        <v>160</v>
      </c>
      <c r="F64" s="135"/>
      <c r="G64" s="135"/>
      <c r="H64" s="135">
        <f>'将来負担比率（分子）の構造'!K$43</f>
        <v>135</v>
      </c>
      <c r="I64" s="135"/>
      <c r="J64" s="135"/>
      <c r="K64" s="135">
        <f>'将来負担比率（分子）の構造'!L$43</f>
        <v>111</v>
      </c>
      <c r="L64" s="135"/>
      <c r="M64" s="135"/>
      <c r="N64" s="135">
        <f>'将来負担比率（分子）の構造'!M$43</f>
        <v>86</v>
      </c>
      <c r="O64" s="135"/>
      <c r="P64" s="135"/>
    </row>
    <row r="65" spans="1:16">
      <c r="A65" s="135" t="s">
        <v>26</v>
      </c>
      <c r="B65" s="135">
        <f>'将来負担比率（分子）の構造'!I$42</f>
        <v>2545</v>
      </c>
      <c r="C65" s="135"/>
      <c r="D65" s="135"/>
      <c r="E65" s="135">
        <f>'将来負担比率（分子）の構造'!J$42</f>
        <v>2042</v>
      </c>
      <c r="F65" s="135"/>
      <c r="G65" s="135"/>
      <c r="H65" s="135">
        <f>'将来負担比率（分子）の構造'!K$42</f>
        <v>1638</v>
      </c>
      <c r="I65" s="135"/>
      <c r="J65" s="135"/>
      <c r="K65" s="135">
        <f>'将来負担比率（分子）の構造'!L$42</f>
        <v>1334</v>
      </c>
      <c r="L65" s="135"/>
      <c r="M65" s="135"/>
      <c r="N65" s="135">
        <f>'将来負担比率（分子）の構造'!M$42</f>
        <v>1062</v>
      </c>
      <c r="O65" s="135"/>
      <c r="P65" s="135"/>
    </row>
    <row r="66" spans="1:16">
      <c r="A66" s="135" t="s">
        <v>25</v>
      </c>
      <c r="B66" s="135">
        <f>'将来負担比率（分子）の構造'!I$41</f>
        <v>19831</v>
      </c>
      <c r="C66" s="135"/>
      <c r="D66" s="135"/>
      <c r="E66" s="135">
        <f>'将来負担比率（分子）の構造'!J$41</f>
        <v>19538</v>
      </c>
      <c r="F66" s="135"/>
      <c r="G66" s="135"/>
      <c r="H66" s="135">
        <f>'将来負担比率（分子）の構造'!K$41</f>
        <v>19709</v>
      </c>
      <c r="I66" s="135"/>
      <c r="J66" s="135"/>
      <c r="K66" s="135">
        <f>'将来負担比率（分子）の構造'!L$41</f>
        <v>19309</v>
      </c>
      <c r="L66" s="135"/>
      <c r="M66" s="135"/>
      <c r="N66" s="135">
        <f>'将来負担比率（分子）の構造'!M$41</f>
        <v>18968</v>
      </c>
      <c r="O66" s="135"/>
      <c r="P66" s="135"/>
    </row>
    <row r="67" spans="1:16">
      <c r="A67" s="135" t="s">
        <v>63</v>
      </c>
      <c r="B67" s="135" t="e">
        <f>NA()</f>
        <v>#N/A</v>
      </c>
      <c r="C67" s="135">
        <f>IF(ISNUMBER('将来負担比率（分子）の構造'!I$52), IF('将来負担比率（分子）の構造'!I$52 &lt; 0, 0, '将来負担比率（分子）の構造'!I$52), NA())</f>
        <v>11605</v>
      </c>
      <c r="D67" s="135" t="e">
        <f>NA()</f>
        <v>#N/A</v>
      </c>
      <c r="E67" s="135" t="e">
        <f>NA()</f>
        <v>#N/A</v>
      </c>
      <c r="F67" s="135">
        <f>IF(ISNUMBER('将来負担比率（分子）の構造'!J$52), IF('将来負担比率（分子）の構造'!J$52 &lt; 0, 0, '将来負担比率（分子）の構造'!J$52), NA())</f>
        <v>9463</v>
      </c>
      <c r="G67" s="135" t="e">
        <f>NA()</f>
        <v>#N/A</v>
      </c>
      <c r="H67" s="135" t="e">
        <f>NA()</f>
        <v>#N/A</v>
      </c>
      <c r="I67" s="135">
        <f>IF(ISNUMBER('将来負担比率（分子）の構造'!K$52), IF('将来負担比率（分子）の構造'!K$52 &lt; 0, 0, '将来負担比率（分子）の構造'!K$52), NA())</f>
        <v>8592</v>
      </c>
      <c r="J67" s="135" t="e">
        <f>NA()</f>
        <v>#N/A</v>
      </c>
      <c r="K67" s="135" t="e">
        <f>NA()</f>
        <v>#N/A</v>
      </c>
      <c r="L67" s="135">
        <f>IF(ISNUMBER('将来負担比率（分子）の構造'!L$52), IF('将来負担比率（分子）の構造'!L$52 &lt; 0, 0, '将来負担比率（分子）の構造'!L$52), NA())</f>
        <v>6425</v>
      </c>
      <c r="M67" s="135" t="e">
        <f>NA()</f>
        <v>#N/A</v>
      </c>
      <c r="N67" s="135" t="e">
        <f>NA()</f>
        <v>#N/A</v>
      </c>
      <c r="O67" s="135">
        <f>IF(ISNUMBER('将来負担比率（分子）の構造'!M$52), IF('将来負担比率（分子）の構造'!M$52 &lt; 0, 0, '将来負担比率（分子）の構造'!M$52), NA())</f>
        <v>4471</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8463832</v>
      </c>
      <c r="S5" s="583"/>
      <c r="T5" s="583"/>
      <c r="U5" s="583"/>
      <c r="V5" s="583"/>
      <c r="W5" s="583"/>
      <c r="X5" s="583"/>
      <c r="Y5" s="584"/>
      <c r="Z5" s="585">
        <v>42.9</v>
      </c>
      <c r="AA5" s="585"/>
      <c r="AB5" s="585"/>
      <c r="AC5" s="585"/>
      <c r="AD5" s="586">
        <v>8463514</v>
      </c>
      <c r="AE5" s="586"/>
      <c r="AF5" s="586"/>
      <c r="AG5" s="586"/>
      <c r="AH5" s="586"/>
      <c r="AI5" s="586"/>
      <c r="AJ5" s="586"/>
      <c r="AK5" s="586"/>
      <c r="AL5" s="587">
        <v>72.400000000000006</v>
      </c>
      <c r="AM5" s="588"/>
      <c r="AN5" s="588"/>
      <c r="AO5" s="589"/>
      <c r="AP5" s="579" t="s">
        <v>209</v>
      </c>
      <c r="AQ5" s="580"/>
      <c r="AR5" s="580"/>
      <c r="AS5" s="580"/>
      <c r="AT5" s="580"/>
      <c r="AU5" s="580"/>
      <c r="AV5" s="580"/>
      <c r="AW5" s="580"/>
      <c r="AX5" s="580"/>
      <c r="AY5" s="580"/>
      <c r="AZ5" s="580"/>
      <c r="BA5" s="580"/>
      <c r="BB5" s="580"/>
      <c r="BC5" s="580"/>
      <c r="BD5" s="580"/>
      <c r="BE5" s="580"/>
      <c r="BF5" s="581"/>
      <c r="BG5" s="593">
        <v>8463514</v>
      </c>
      <c r="BH5" s="594"/>
      <c r="BI5" s="594"/>
      <c r="BJ5" s="594"/>
      <c r="BK5" s="594"/>
      <c r="BL5" s="594"/>
      <c r="BM5" s="594"/>
      <c r="BN5" s="595"/>
      <c r="BO5" s="596">
        <v>100</v>
      </c>
      <c r="BP5" s="596"/>
      <c r="BQ5" s="596"/>
      <c r="BR5" s="596"/>
      <c r="BS5" s="597" t="s">
        <v>210</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211</v>
      </c>
      <c r="CS5" s="576"/>
      <c r="CT5" s="576"/>
      <c r="CU5" s="576"/>
      <c r="CV5" s="576"/>
      <c r="CW5" s="576"/>
      <c r="CX5" s="576"/>
      <c r="CY5" s="577"/>
      <c r="CZ5" s="575" t="s">
        <v>202</v>
      </c>
      <c r="DA5" s="576"/>
      <c r="DB5" s="576"/>
      <c r="DC5" s="577"/>
      <c r="DD5" s="575" t="s">
        <v>212</v>
      </c>
      <c r="DE5" s="576"/>
      <c r="DF5" s="576"/>
      <c r="DG5" s="576"/>
      <c r="DH5" s="576"/>
      <c r="DI5" s="576"/>
      <c r="DJ5" s="576"/>
      <c r="DK5" s="576"/>
      <c r="DL5" s="576"/>
      <c r="DM5" s="576"/>
      <c r="DN5" s="576"/>
      <c r="DO5" s="576"/>
      <c r="DP5" s="577"/>
      <c r="DQ5" s="575" t="s">
        <v>213</v>
      </c>
      <c r="DR5" s="576"/>
      <c r="DS5" s="576"/>
      <c r="DT5" s="576"/>
      <c r="DU5" s="576"/>
      <c r="DV5" s="576"/>
      <c r="DW5" s="576"/>
      <c r="DX5" s="576"/>
      <c r="DY5" s="576"/>
      <c r="DZ5" s="576"/>
      <c r="EA5" s="576"/>
      <c r="EB5" s="576"/>
      <c r="EC5" s="577"/>
    </row>
    <row r="6" spans="2:143" ht="11.25" customHeight="1">
      <c r="B6" s="590" t="s">
        <v>214</v>
      </c>
      <c r="C6" s="591"/>
      <c r="D6" s="591"/>
      <c r="E6" s="591"/>
      <c r="F6" s="591"/>
      <c r="G6" s="591"/>
      <c r="H6" s="591"/>
      <c r="I6" s="591"/>
      <c r="J6" s="591"/>
      <c r="K6" s="591"/>
      <c r="L6" s="591"/>
      <c r="M6" s="591"/>
      <c r="N6" s="591"/>
      <c r="O6" s="591"/>
      <c r="P6" s="591"/>
      <c r="Q6" s="592"/>
      <c r="R6" s="593">
        <v>231968</v>
      </c>
      <c r="S6" s="594"/>
      <c r="T6" s="594"/>
      <c r="U6" s="594"/>
      <c r="V6" s="594"/>
      <c r="W6" s="594"/>
      <c r="X6" s="594"/>
      <c r="Y6" s="595"/>
      <c r="Z6" s="596">
        <v>1.2</v>
      </c>
      <c r="AA6" s="596"/>
      <c r="AB6" s="596"/>
      <c r="AC6" s="596"/>
      <c r="AD6" s="597">
        <v>231968</v>
      </c>
      <c r="AE6" s="597"/>
      <c r="AF6" s="597"/>
      <c r="AG6" s="597"/>
      <c r="AH6" s="597"/>
      <c r="AI6" s="597"/>
      <c r="AJ6" s="597"/>
      <c r="AK6" s="597"/>
      <c r="AL6" s="598">
        <v>2</v>
      </c>
      <c r="AM6" s="599"/>
      <c r="AN6" s="599"/>
      <c r="AO6" s="600"/>
      <c r="AP6" s="590" t="s">
        <v>215</v>
      </c>
      <c r="AQ6" s="591"/>
      <c r="AR6" s="591"/>
      <c r="AS6" s="591"/>
      <c r="AT6" s="591"/>
      <c r="AU6" s="591"/>
      <c r="AV6" s="591"/>
      <c r="AW6" s="591"/>
      <c r="AX6" s="591"/>
      <c r="AY6" s="591"/>
      <c r="AZ6" s="591"/>
      <c r="BA6" s="591"/>
      <c r="BB6" s="591"/>
      <c r="BC6" s="591"/>
      <c r="BD6" s="591"/>
      <c r="BE6" s="591"/>
      <c r="BF6" s="592"/>
      <c r="BG6" s="593">
        <v>8463514</v>
      </c>
      <c r="BH6" s="594"/>
      <c r="BI6" s="594"/>
      <c r="BJ6" s="594"/>
      <c r="BK6" s="594"/>
      <c r="BL6" s="594"/>
      <c r="BM6" s="594"/>
      <c r="BN6" s="595"/>
      <c r="BO6" s="596">
        <v>100</v>
      </c>
      <c r="BP6" s="596"/>
      <c r="BQ6" s="596"/>
      <c r="BR6" s="596"/>
      <c r="BS6" s="597" t="s">
        <v>210</v>
      </c>
      <c r="BT6" s="597"/>
      <c r="BU6" s="597"/>
      <c r="BV6" s="597"/>
      <c r="BW6" s="597"/>
      <c r="BX6" s="597"/>
      <c r="BY6" s="597"/>
      <c r="BZ6" s="597"/>
      <c r="CA6" s="597"/>
      <c r="CB6" s="601"/>
      <c r="CD6" s="604" t="s">
        <v>216</v>
      </c>
      <c r="CE6" s="605"/>
      <c r="CF6" s="605"/>
      <c r="CG6" s="605"/>
      <c r="CH6" s="605"/>
      <c r="CI6" s="605"/>
      <c r="CJ6" s="605"/>
      <c r="CK6" s="605"/>
      <c r="CL6" s="605"/>
      <c r="CM6" s="605"/>
      <c r="CN6" s="605"/>
      <c r="CO6" s="605"/>
      <c r="CP6" s="605"/>
      <c r="CQ6" s="606"/>
      <c r="CR6" s="593">
        <v>137754</v>
      </c>
      <c r="CS6" s="594"/>
      <c r="CT6" s="594"/>
      <c r="CU6" s="594"/>
      <c r="CV6" s="594"/>
      <c r="CW6" s="594"/>
      <c r="CX6" s="594"/>
      <c r="CY6" s="595"/>
      <c r="CZ6" s="596">
        <v>0.7</v>
      </c>
      <c r="DA6" s="596"/>
      <c r="DB6" s="596"/>
      <c r="DC6" s="596"/>
      <c r="DD6" s="602" t="s">
        <v>210</v>
      </c>
      <c r="DE6" s="594"/>
      <c r="DF6" s="594"/>
      <c r="DG6" s="594"/>
      <c r="DH6" s="594"/>
      <c r="DI6" s="594"/>
      <c r="DJ6" s="594"/>
      <c r="DK6" s="594"/>
      <c r="DL6" s="594"/>
      <c r="DM6" s="594"/>
      <c r="DN6" s="594"/>
      <c r="DO6" s="594"/>
      <c r="DP6" s="595"/>
      <c r="DQ6" s="602">
        <v>137754</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12568</v>
      </c>
      <c r="S7" s="594"/>
      <c r="T7" s="594"/>
      <c r="U7" s="594"/>
      <c r="V7" s="594"/>
      <c r="W7" s="594"/>
      <c r="X7" s="594"/>
      <c r="Y7" s="595"/>
      <c r="Z7" s="596">
        <v>0.1</v>
      </c>
      <c r="AA7" s="596"/>
      <c r="AB7" s="596"/>
      <c r="AC7" s="596"/>
      <c r="AD7" s="597">
        <v>12568</v>
      </c>
      <c r="AE7" s="597"/>
      <c r="AF7" s="597"/>
      <c r="AG7" s="597"/>
      <c r="AH7" s="597"/>
      <c r="AI7" s="597"/>
      <c r="AJ7" s="597"/>
      <c r="AK7" s="597"/>
      <c r="AL7" s="598">
        <v>0.1</v>
      </c>
      <c r="AM7" s="599"/>
      <c r="AN7" s="599"/>
      <c r="AO7" s="600"/>
      <c r="AP7" s="590" t="s">
        <v>218</v>
      </c>
      <c r="AQ7" s="591"/>
      <c r="AR7" s="591"/>
      <c r="AS7" s="591"/>
      <c r="AT7" s="591"/>
      <c r="AU7" s="591"/>
      <c r="AV7" s="591"/>
      <c r="AW7" s="591"/>
      <c r="AX7" s="591"/>
      <c r="AY7" s="591"/>
      <c r="AZ7" s="591"/>
      <c r="BA7" s="591"/>
      <c r="BB7" s="591"/>
      <c r="BC7" s="591"/>
      <c r="BD7" s="591"/>
      <c r="BE7" s="591"/>
      <c r="BF7" s="592"/>
      <c r="BG7" s="593">
        <v>3762930</v>
      </c>
      <c r="BH7" s="594"/>
      <c r="BI7" s="594"/>
      <c r="BJ7" s="594"/>
      <c r="BK7" s="594"/>
      <c r="BL7" s="594"/>
      <c r="BM7" s="594"/>
      <c r="BN7" s="595"/>
      <c r="BO7" s="596">
        <v>44.5</v>
      </c>
      <c r="BP7" s="596"/>
      <c r="BQ7" s="596"/>
      <c r="BR7" s="596"/>
      <c r="BS7" s="597" t="s">
        <v>210</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2716984</v>
      </c>
      <c r="CS7" s="594"/>
      <c r="CT7" s="594"/>
      <c r="CU7" s="594"/>
      <c r="CV7" s="594"/>
      <c r="CW7" s="594"/>
      <c r="CX7" s="594"/>
      <c r="CY7" s="595"/>
      <c r="CZ7" s="596">
        <v>14.5</v>
      </c>
      <c r="DA7" s="596"/>
      <c r="DB7" s="596"/>
      <c r="DC7" s="596"/>
      <c r="DD7" s="602">
        <v>153984</v>
      </c>
      <c r="DE7" s="594"/>
      <c r="DF7" s="594"/>
      <c r="DG7" s="594"/>
      <c r="DH7" s="594"/>
      <c r="DI7" s="594"/>
      <c r="DJ7" s="594"/>
      <c r="DK7" s="594"/>
      <c r="DL7" s="594"/>
      <c r="DM7" s="594"/>
      <c r="DN7" s="594"/>
      <c r="DO7" s="594"/>
      <c r="DP7" s="595"/>
      <c r="DQ7" s="602">
        <v>2056817</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42278</v>
      </c>
      <c r="S8" s="594"/>
      <c r="T8" s="594"/>
      <c r="U8" s="594"/>
      <c r="V8" s="594"/>
      <c r="W8" s="594"/>
      <c r="X8" s="594"/>
      <c r="Y8" s="595"/>
      <c r="Z8" s="596">
        <v>0.2</v>
      </c>
      <c r="AA8" s="596"/>
      <c r="AB8" s="596"/>
      <c r="AC8" s="596"/>
      <c r="AD8" s="597">
        <v>42278</v>
      </c>
      <c r="AE8" s="597"/>
      <c r="AF8" s="597"/>
      <c r="AG8" s="597"/>
      <c r="AH8" s="597"/>
      <c r="AI8" s="597"/>
      <c r="AJ8" s="597"/>
      <c r="AK8" s="597"/>
      <c r="AL8" s="598">
        <v>0.4</v>
      </c>
      <c r="AM8" s="599"/>
      <c r="AN8" s="599"/>
      <c r="AO8" s="600"/>
      <c r="AP8" s="590" t="s">
        <v>221</v>
      </c>
      <c r="AQ8" s="591"/>
      <c r="AR8" s="591"/>
      <c r="AS8" s="591"/>
      <c r="AT8" s="591"/>
      <c r="AU8" s="591"/>
      <c r="AV8" s="591"/>
      <c r="AW8" s="591"/>
      <c r="AX8" s="591"/>
      <c r="AY8" s="591"/>
      <c r="AZ8" s="591"/>
      <c r="BA8" s="591"/>
      <c r="BB8" s="591"/>
      <c r="BC8" s="591"/>
      <c r="BD8" s="591"/>
      <c r="BE8" s="591"/>
      <c r="BF8" s="592"/>
      <c r="BG8" s="593">
        <v>85891</v>
      </c>
      <c r="BH8" s="594"/>
      <c r="BI8" s="594"/>
      <c r="BJ8" s="594"/>
      <c r="BK8" s="594"/>
      <c r="BL8" s="594"/>
      <c r="BM8" s="594"/>
      <c r="BN8" s="595"/>
      <c r="BO8" s="596">
        <v>1</v>
      </c>
      <c r="BP8" s="596"/>
      <c r="BQ8" s="596"/>
      <c r="BR8" s="596"/>
      <c r="BS8" s="602" t="s">
        <v>112</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5474797</v>
      </c>
      <c r="CS8" s="594"/>
      <c r="CT8" s="594"/>
      <c r="CU8" s="594"/>
      <c r="CV8" s="594"/>
      <c r="CW8" s="594"/>
      <c r="CX8" s="594"/>
      <c r="CY8" s="595"/>
      <c r="CZ8" s="596">
        <v>29.2</v>
      </c>
      <c r="DA8" s="596"/>
      <c r="DB8" s="596"/>
      <c r="DC8" s="596"/>
      <c r="DD8" s="602">
        <v>166037</v>
      </c>
      <c r="DE8" s="594"/>
      <c r="DF8" s="594"/>
      <c r="DG8" s="594"/>
      <c r="DH8" s="594"/>
      <c r="DI8" s="594"/>
      <c r="DJ8" s="594"/>
      <c r="DK8" s="594"/>
      <c r="DL8" s="594"/>
      <c r="DM8" s="594"/>
      <c r="DN8" s="594"/>
      <c r="DO8" s="594"/>
      <c r="DP8" s="595"/>
      <c r="DQ8" s="602">
        <v>3084315</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26023</v>
      </c>
      <c r="S9" s="594"/>
      <c r="T9" s="594"/>
      <c r="U9" s="594"/>
      <c r="V9" s="594"/>
      <c r="W9" s="594"/>
      <c r="X9" s="594"/>
      <c r="Y9" s="595"/>
      <c r="Z9" s="596">
        <v>0.1</v>
      </c>
      <c r="AA9" s="596"/>
      <c r="AB9" s="596"/>
      <c r="AC9" s="596"/>
      <c r="AD9" s="597">
        <v>26023</v>
      </c>
      <c r="AE9" s="597"/>
      <c r="AF9" s="597"/>
      <c r="AG9" s="597"/>
      <c r="AH9" s="597"/>
      <c r="AI9" s="597"/>
      <c r="AJ9" s="597"/>
      <c r="AK9" s="597"/>
      <c r="AL9" s="598">
        <v>0.2</v>
      </c>
      <c r="AM9" s="599"/>
      <c r="AN9" s="599"/>
      <c r="AO9" s="600"/>
      <c r="AP9" s="590" t="s">
        <v>224</v>
      </c>
      <c r="AQ9" s="591"/>
      <c r="AR9" s="591"/>
      <c r="AS9" s="591"/>
      <c r="AT9" s="591"/>
      <c r="AU9" s="591"/>
      <c r="AV9" s="591"/>
      <c r="AW9" s="591"/>
      <c r="AX9" s="591"/>
      <c r="AY9" s="591"/>
      <c r="AZ9" s="591"/>
      <c r="BA9" s="591"/>
      <c r="BB9" s="591"/>
      <c r="BC9" s="591"/>
      <c r="BD9" s="591"/>
      <c r="BE9" s="591"/>
      <c r="BF9" s="592"/>
      <c r="BG9" s="593">
        <v>2116202</v>
      </c>
      <c r="BH9" s="594"/>
      <c r="BI9" s="594"/>
      <c r="BJ9" s="594"/>
      <c r="BK9" s="594"/>
      <c r="BL9" s="594"/>
      <c r="BM9" s="594"/>
      <c r="BN9" s="595"/>
      <c r="BO9" s="596">
        <v>25</v>
      </c>
      <c r="BP9" s="596"/>
      <c r="BQ9" s="596"/>
      <c r="BR9" s="596"/>
      <c r="BS9" s="602" t="s">
        <v>112</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2457413</v>
      </c>
      <c r="CS9" s="594"/>
      <c r="CT9" s="594"/>
      <c r="CU9" s="594"/>
      <c r="CV9" s="594"/>
      <c r="CW9" s="594"/>
      <c r="CX9" s="594"/>
      <c r="CY9" s="595"/>
      <c r="CZ9" s="596">
        <v>13.1</v>
      </c>
      <c r="DA9" s="596"/>
      <c r="DB9" s="596"/>
      <c r="DC9" s="596"/>
      <c r="DD9" s="602">
        <v>93265</v>
      </c>
      <c r="DE9" s="594"/>
      <c r="DF9" s="594"/>
      <c r="DG9" s="594"/>
      <c r="DH9" s="594"/>
      <c r="DI9" s="594"/>
      <c r="DJ9" s="594"/>
      <c r="DK9" s="594"/>
      <c r="DL9" s="594"/>
      <c r="DM9" s="594"/>
      <c r="DN9" s="594"/>
      <c r="DO9" s="594"/>
      <c r="DP9" s="595"/>
      <c r="DQ9" s="602">
        <v>2298878</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641065</v>
      </c>
      <c r="S10" s="594"/>
      <c r="T10" s="594"/>
      <c r="U10" s="594"/>
      <c r="V10" s="594"/>
      <c r="W10" s="594"/>
      <c r="X10" s="594"/>
      <c r="Y10" s="595"/>
      <c r="Z10" s="596">
        <v>3.3</v>
      </c>
      <c r="AA10" s="596"/>
      <c r="AB10" s="596"/>
      <c r="AC10" s="596"/>
      <c r="AD10" s="597">
        <v>641065</v>
      </c>
      <c r="AE10" s="597"/>
      <c r="AF10" s="597"/>
      <c r="AG10" s="597"/>
      <c r="AH10" s="597"/>
      <c r="AI10" s="597"/>
      <c r="AJ10" s="597"/>
      <c r="AK10" s="597"/>
      <c r="AL10" s="598">
        <v>5.5</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156171</v>
      </c>
      <c r="BH10" s="594"/>
      <c r="BI10" s="594"/>
      <c r="BJ10" s="594"/>
      <c r="BK10" s="594"/>
      <c r="BL10" s="594"/>
      <c r="BM10" s="594"/>
      <c r="BN10" s="595"/>
      <c r="BO10" s="596">
        <v>1.8</v>
      </c>
      <c r="BP10" s="596"/>
      <c r="BQ10" s="596"/>
      <c r="BR10" s="596"/>
      <c r="BS10" s="602" t="s">
        <v>112</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36157</v>
      </c>
      <c r="CS10" s="594"/>
      <c r="CT10" s="594"/>
      <c r="CU10" s="594"/>
      <c r="CV10" s="594"/>
      <c r="CW10" s="594"/>
      <c r="CX10" s="594"/>
      <c r="CY10" s="595"/>
      <c r="CZ10" s="596">
        <v>0.2</v>
      </c>
      <c r="DA10" s="596"/>
      <c r="DB10" s="596"/>
      <c r="DC10" s="596"/>
      <c r="DD10" s="602" t="s">
        <v>112</v>
      </c>
      <c r="DE10" s="594"/>
      <c r="DF10" s="594"/>
      <c r="DG10" s="594"/>
      <c r="DH10" s="594"/>
      <c r="DI10" s="594"/>
      <c r="DJ10" s="594"/>
      <c r="DK10" s="594"/>
      <c r="DL10" s="594"/>
      <c r="DM10" s="594"/>
      <c r="DN10" s="594"/>
      <c r="DO10" s="594"/>
      <c r="DP10" s="595"/>
      <c r="DQ10" s="602">
        <v>21372</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v>23893</v>
      </c>
      <c r="S11" s="594"/>
      <c r="T11" s="594"/>
      <c r="U11" s="594"/>
      <c r="V11" s="594"/>
      <c r="W11" s="594"/>
      <c r="X11" s="594"/>
      <c r="Y11" s="595"/>
      <c r="Z11" s="596">
        <v>0.1</v>
      </c>
      <c r="AA11" s="596"/>
      <c r="AB11" s="596"/>
      <c r="AC11" s="596"/>
      <c r="AD11" s="597">
        <v>23893</v>
      </c>
      <c r="AE11" s="597"/>
      <c r="AF11" s="597"/>
      <c r="AG11" s="597"/>
      <c r="AH11" s="597"/>
      <c r="AI11" s="597"/>
      <c r="AJ11" s="597"/>
      <c r="AK11" s="597"/>
      <c r="AL11" s="598">
        <v>0.2</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1404666</v>
      </c>
      <c r="BH11" s="594"/>
      <c r="BI11" s="594"/>
      <c r="BJ11" s="594"/>
      <c r="BK11" s="594"/>
      <c r="BL11" s="594"/>
      <c r="BM11" s="594"/>
      <c r="BN11" s="595"/>
      <c r="BO11" s="596">
        <v>16.600000000000001</v>
      </c>
      <c r="BP11" s="596"/>
      <c r="BQ11" s="596"/>
      <c r="BR11" s="596"/>
      <c r="BS11" s="602" t="s">
        <v>112</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779958</v>
      </c>
      <c r="CS11" s="594"/>
      <c r="CT11" s="594"/>
      <c r="CU11" s="594"/>
      <c r="CV11" s="594"/>
      <c r="CW11" s="594"/>
      <c r="CX11" s="594"/>
      <c r="CY11" s="595"/>
      <c r="CZ11" s="596">
        <v>4.2</v>
      </c>
      <c r="DA11" s="596"/>
      <c r="DB11" s="596"/>
      <c r="DC11" s="596"/>
      <c r="DD11" s="602">
        <v>499214</v>
      </c>
      <c r="DE11" s="594"/>
      <c r="DF11" s="594"/>
      <c r="DG11" s="594"/>
      <c r="DH11" s="594"/>
      <c r="DI11" s="594"/>
      <c r="DJ11" s="594"/>
      <c r="DK11" s="594"/>
      <c r="DL11" s="594"/>
      <c r="DM11" s="594"/>
      <c r="DN11" s="594"/>
      <c r="DO11" s="594"/>
      <c r="DP11" s="595"/>
      <c r="DQ11" s="602">
        <v>548816</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112</v>
      </c>
      <c r="S12" s="594"/>
      <c r="T12" s="594"/>
      <c r="U12" s="594"/>
      <c r="V12" s="594"/>
      <c r="W12" s="594"/>
      <c r="X12" s="594"/>
      <c r="Y12" s="595"/>
      <c r="Z12" s="596" t="s">
        <v>112</v>
      </c>
      <c r="AA12" s="596"/>
      <c r="AB12" s="596"/>
      <c r="AC12" s="596"/>
      <c r="AD12" s="597" t="s">
        <v>112</v>
      </c>
      <c r="AE12" s="597"/>
      <c r="AF12" s="597"/>
      <c r="AG12" s="597"/>
      <c r="AH12" s="597"/>
      <c r="AI12" s="597"/>
      <c r="AJ12" s="597"/>
      <c r="AK12" s="597"/>
      <c r="AL12" s="598" t="s">
        <v>112</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4192497</v>
      </c>
      <c r="BH12" s="594"/>
      <c r="BI12" s="594"/>
      <c r="BJ12" s="594"/>
      <c r="BK12" s="594"/>
      <c r="BL12" s="594"/>
      <c r="BM12" s="594"/>
      <c r="BN12" s="595"/>
      <c r="BO12" s="596">
        <v>49.5</v>
      </c>
      <c r="BP12" s="596"/>
      <c r="BQ12" s="596"/>
      <c r="BR12" s="596"/>
      <c r="BS12" s="602" t="s">
        <v>112</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244347</v>
      </c>
      <c r="CS12" s="594"/>
      <c r="CT12" s="594"/>
      <c r="CU12" s="594"/>
      <c r="CV12" s="594"/>
      <c r="CW12" s="594"/>
      <c r="CX12" s="594"/>
      <c r="CY12" s="595"/>
      <c r="CZ12" s="596">
        <v>1.3</v>
      </c>
      <c r="DA12" s="596"/>
      <c r="DB12" s="596"/>
      <c r="DC12" s="596"/>
      <c r="DD12" s="602">
        <v>29230</v>
      </c>
      <c r="DE12" s="594"/>
      <c r="DF12" s="594"/>
      <c r="DG12" s="594"/>
      <c r="DH12" s="594"/>
      <c r="DI12" s="594"/>
      <c r="DJ12" s="594"/>
      <c r="DK12" s="594"/>
      <c r="DL12" s="594"/>
      <c r="DM12" s="594"/>
      <c r="DN12" s="594"/>
      <c r="DO12" s="594"/>
      <c r="DP12" s="595"/>
      <c r="DQ12" s="602">
        <v>212860</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35192</v>
      </c>
      <c r="S13" s="594"/>
      <c r="T13" s="594"/>
      <c r="U13" s="594"/>
      <c r="V13" s="594"/>
      <c r="W13" s="594"/>
      <c r="X13" s="594"/>
      <c r="Y13" s="595"/>
      <c r="Z13" s="596">
        <v>0.2</v>
      </c>
      <c r="AA13" s="596"/>
      <c r="AB13" s="596"/>
      <c r="AC13" s="596"/>
      <c r="AD13" s="597">
        <v>35192</v>
      </c>
      <c r="AE13" s="597"/>
      <c r="AF13" s="597"/>
      <c r="AG13" s="597"/>
      <c r="AH13" s="597"/>
      <c r="AI13" s="597"/>
      <c r="AJ13" s="597"/>
      <c r="AK13" s="597"/>
      <c r="AL13" s="598">
        <v>0.3</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4142545</v>
      </c>
      <c r="BH13" s="594"/>
      <c r="BI13" s="594"/>
      <c r="BJ13" s="594"/>
      <c r="BK13" s="594"/>
      <c r="BL13" s="594"/>
      <c r="BM13" s="594"/>
      <c r="BN13" s="595"/>
      <c r="BO13" s="596">
        <v>48.9</v>
      </c>
      <c r="BP13" s="596"/>
      <c r="BQ13" s="596"/>
      <c r="BR13" s="596"/>
      <c r="BS13" s="602" t="s">
        <v>112</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1236163</v>
      </c>
      <c r="CS13" s="594"/>
      <c r="CT13" s="594"/>
      <c r="CU13" s="594"/>
      <c r="CV13" s="594"/>
      <c r="CW13" s="594"/>
      <c r="CX13" s="594"/>
      <c r="CY13" s="595"/>
      <c r="CZ13" s="596">
        <v>6.6</v>
      </c>
      <c r="DA13" s="596"/>
      <c r="DB13" s="596"/>
      <c r="DC13" s="596"/>
      <c r="DD13" s="602">
        <v>943773</v>
      </c>
      <c r="DE13" s="594"/>
      <c r="DF13" s="594"/>
      <c r="DG13" s="594"/>
      <c r="DH13" s="594"/>
      <c r="DI13" s="594"/>
      <c r="DJ13" s="594"/>
      <c r="DK13" s="594"/>
      <c r="DL13" s="594"/>
      <c r="DM13" s="594"/>
      <c r="DN13" s="594"/>
      <c r="DO13" s="594"/>
      <c r="DP13" s="595"/>
      <c r="DQ13" s="602">
        <v>453947</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112</v>
      </c>
      <c r="S14" s="594"/>
      <c r="T14" s="594"/>
      <c r="U14" s="594"/>
      <c r="V14" s="594"/>
      <c r="W14" s="594"/>
      <c r="X14" s="594"/>
      <c r="Y14" s="595"/>
      <c r="Z14" s="596" t="s">
        <v>112</v>
      </c>
      <c r="AA14" s="596"/>
      <c r="AB14" s="596"/>
      <c r="AC14" s="596"/>
      <c r="AD14" s="597" t="s">
        <v>112</v>
      </c>
      <c r="AE14" s="597"/>
      <c r="AF14" s="597"/>
      <c r="AG14" s="597"/>
      <c r="AH14" s="597"/>
      <c r="AI14" s="597"/>
      <c r="AJ14" s="597"/>
      <c r="AK14" s="597"/>
      <c r="AL14" s="598" t="s">
        <v>112</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132607</v>
      </c>
      <c r="BH14" s="594"/>
      <c r="BI14" s="594"/>
      <c r="BJ14" s="594"/>
      <c r="BK14" s="594"/>
      <c r="BL14" s="594"/>
      <c r="BM14" s="594"/>
      <c r="BN14" s="595"/>
      <c r="BO14" s="596">
        <v>1.6</v>
      </c>
      <c r="BP14" s="596"/>
      <c r="BQ14" s="596"/>
      <c r="BR14" s="596"/>
      <c r="BS14" s="602" t="s">
        <v>112</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2108860</v>
      </c>
      <c r="CS14" s="594"/>
      <c r="CT14" s="594"/>
      <c r="CU14" s="594"/>
      <c r="CV14" s="594"/>
      <c r="CW14" s="594"/>
      <c r="CX14" s="594"/>
      <c r="CY14" s="595"/>
      <c r="CZ14" s="596">
        <v>11.2</v>
      </c>
      <c r="DA14" s="596"/>
      <c r="DB14" s="596"/>
      <c r="DC14" s="596"/>
      <c r="DD14" s="602">
        <v>1389953</v>
      </c>
      <c r="DE14" s="594"/>
      <c r="DF14" s="594"/>
      <c r="DG14" s="594"/>
      <c r="DH14" s="594"/>
      <c r="DI14" s="594"/>
      <c r="DJ14" s="594"/>
      <c r="DK14" s="594"/>
      <c r="DL14" s="594"/>
      <c r="DM14" s="594"/>
      <c r="DN14" s="594"/>
      <c r="DO14" s="594"/>
      <c r="DP14" s="595"/>
      <c r="DQ14" s="602">
        <v>711663</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23373</v>
      </c>
      <c r="S15" s="594"/>
      <c r="T15" s="594"/>
      <c r="U15" s="594"/>
      <c r="V15" s="594"/>
      <c r="W15" s="594"/>
      <c r="X15" s="594"/>
      <c r="Y15" s="595"/>
      <c r="Z15" s="596">
        <v>0.1</v>
      </c>
      <c r="AA15" s="596"/>
      <c r="AB15" s="596"/>
      <c r="AC15" s="596"/>
      <c r="AD15" s="597">
        <v>23373</v>
      </c>
      <c r="AE15" s="597"/>
      <c r="AF15" s="597"/>
      <c r="AG15" s="597"/>
      <c r="AH15" s="597"/>
      <c r="AI15" s="597"/>
      <c r="AJ15" s="597"/>
      <c r="AK15" s="597"/>
      <c r="AL15" s="598">
        <v>0.2</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375480</v>
      </c>
      <c r="BH15" s="594"/>
      <c r="BI15" s="594"/>
      <c r="BJ15" s="594"/>
      <c r="BK15" s="594"/>
      <c r="BL15" s="594"/>
      <c r="BM15" s="594"/>
      <c r="BN15" s="595"/>
      <c r="BO15" s="596">
        <v>4.4000000000000004</v>
      </c>
      <c r="BP15" s="596"/>
      <c r="BQ15" s="596"/>
      <c r="BR15" s="596"/>
      <c r="BS15" s="602" t="s">
        <v>112</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1286146</v>
      </c>
      <c r="CS15" s="594"/>
      <c r="CT15" s="594"/>
      <c r="CU15" s="594"/>
      <c r="CV15" s="594"/>
      <c r="CW15" s="594"/>
      <c r="CX15" s="594"/>
      <c r="CY15" s="595"/>
      <c r="CZ15" s="596">
        <v>6.9</v>
      </c>
      <c r="DA15" s="596"/>
      <c r="DB15" s="596"/>
      <c r="DC15" s="596"/>
      <c r="DD15" s="602">
        <v>45314</v>
      </c>
      <c r="DE15" s="594"/>
      <c r="DF15" s="594"/>
      <c r="DG15" s="594"/>
      <c r="DH15" s="594"/>
      <c r="DI15" s="594"/>
      <c r="DJ15" s="594"/>
      <c r="DK15" s="594"/>
      <c r="DL15" s="594"/>
      <c r="DM15" s="594"/>
      <c r="DN15" s="594"/>
      <c r="DO15" s="594"/>
      <c r="DP15" s="595"/>
      <c r="DQ15" s="602">
        <v>1154702</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2608894</v>
      </c>
      <c r="S16" s="594"/>
      <c r="T16" s="594"/>
      <c r="U16" s="594"/>
      <c r="V16" s="594"/>
      <c r="W16" s="594"/>
      <c r="X16" s="594"/>
      <c r="Y16" s="595"/>
      <c r="Z16" s="596">
        <v>13.2</v>
      </c>
      <c r="AA16" s="596"/>
      <c r="AB16" s="596"/>
      <c r="AC16" s="596"/>
      <c r="AD16" s="597">
        <v>2137528</v>
      </c>
      <c r="AE16" s="597"/>
      <c r="AF16" s="597"/>
      <c r="AG16" s="597"/>
      <c r="AH16" s="597"/>
      <c r="AI16" s="597"/>
      <c r="AJ16" s="597"/>
      <c r="AK16" s="597"/>
      <c r="AL16" s="598">
        <v>18.3</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t="s">
        <v>112</v>
      </c>
      <c r="BH16" s="594"/>
      <c r="BI16" s="594"/>
      <c r="BJ16" s="594"/>
      <c r="BK16" s="594"/>
      <c r="BL16" s="594"/>
      <c r="BM16" s="594"/>
      <c r="BN16" s="595"/>
      <c r="BO16" s="596" t="s">
        <v>112</v>
      </c>
      <c r="BP16" s="596"/>
      <c r="BQ16" s="596"/>
      <c r="BR16" s="596"/>
      <c r="BS16" s="602" t="s">
        <v>112</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55461</v>
      </c>
      <c r="CS16" s="594"/>
      <c r="CT16" s="594"/>
      <c r="CU16" s="594"/>
      <c r="CV16" s="594"/>
      <c r="CW16" s="594"/>
      <c r="CX16" s="594"/>
      <c r="CY16" s="595"/>
      <c r="CZ16" s="596">
        <v>0.3</v>
      </c>
      <c r="DA16" s="596"/>
      <c r="DB16" s="596"/>
      <c r="DC16" s="596"/>
      <c r="DD16" s="602" t="s">
        <v>112</v>
      </c>
      <c r="DE16" s="594"/>
      <c r="DF16" s="594"/>
      <c r="DG16" s="594"/>
      <c r="DH16" s="594"/>
      <c r="DI16" s="594"/>
      <c r="DJ16" s="594"/>
      <c r="DK16" s="594"/>
      <c r="DL16" s="594"/>
      <c r="DM16" s="594"/>
      <c r="DN16" s="594"/>
      <c r="DO16" s="594"/>
      <c r="DP16" s="595"/>
      <c r="DQ16" s="602">
        <v>33996</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2137528</v>
      </c>
      <c r="S17" s="594"/>
      <c r="T17" s="594"/>
      <c r="U17" s="594"/>
      <c r="V17" s="594"/>
      <c r="W17" s="594"/>
      <c r="X17" s="594"/>
      <c r="Y17" s="595"/>
      <c r="Z17" s="596">
        <v>10.8</v>
      </c>
      <c r="AA17" s="596"/>
      <c r="AB17" s="596"/>
      <c r="AC17" s="596"/>
      <c r="AD17" s="597">
        <v>2137528</v>
      </c>
      <c r="AE17" s="597"/>
      <c r="AF17" s="597"/>
      <c r="AG17" s="597"/>
      <c r="AH17" s="597"/>
      <c r="AI17" s="597"/>
      <c r="AJ17" s="597"/>
      <c r="AK17" s="597"/>
      <c r="AL17" s="598">
        <v>18.3</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112</v>
      </c>
      <c r="BH17" s="594"/>
      <c r="BI17" s="594"/>
      <c r="BJ17" s="594"/>
      <c r="BK17" s="594"/>
      <c r="BL17" s="594"/>
      <c r="BM17" s="594"/>
      <c r="BN17" s="595"/>
      <c r="BO17" s="596" t="s">
        <v>112</v>
      </c>
      <c r="BP17" s="596"/>
      <c r="BQ17" s="596"/>
      <c r="BR17" s="596"/>
      <c r="BS17" s="602" t="s">
        <v>112</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2213428</v>
      </c>
      <c r="CS17" s="594"/>
      <c r="CT17" s="594"/>
      <c r="CU17" s="594"/>
      <c r="CV17" s="594"/>
      <c r="CW17" s="594"/>
      <c r="CX17" s="594"/>
      <c r="CY17" s="595"/>
      <c r="CZ17" s="596">
        <v>11.8</v>
      </c>
      <c r="DA17" s="596"/>
      <c r="DB17" s="596"/>
      <c r="DC17" s="596"/>
      <c r="DD17" s="602" t="s">
        <v>112</v>
      </c>
      <c r="DE17" s="594"/>
      <c r="DF17" s="594"/>
      <c r="DG17" s="594"/>
      <c r="DH17" s="594"/>
      <c r="DI17" s="594"/>
      <c r="DJ17" s="594"/>
      <c r="DK17" s="594"/>
      <c r="DL17" s="594"/>
      <c r="DM17" s="594"/>
      <c r="DN17" s="594"/>
      <c r="DO17" s="594"/>
      <c r="DP17" s="595"/>
      <c r="DQ17" s="602">
        <v>2171673</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471365</v>
      </c>
      <c r="S18" s="594"/>
      <c r="T18" s="594"/>
      <c r="U18" s="594"/>
      <c r="V18" s="594"/>
      <c r="W18" s="594"/>
      <c r="X18" s="594"/>
      <c r="Y18" s="595"/>
      <c r="Z18" s="596">
        <v>2.4</v>
      </c>
      <c r="AA18" s="596"/>
      <c r="AB18" s="596"/>
      <c r="AC18" s="596"/>
      <c r="AD18" s="597" t="s">
        <v>112</v>
      </c>
      <c r="AE18" s="597"/>
      <c r="AF18" s="597"/>
      <c r="AG18" s="597"/>
      <c r="AH18" s="597"/>
      <c r="AI18" s="597"/>
      <c r="AJ18" s="597"/>
      <c r="AK18" s="597"/>
      <c r="AL18" s="598" t="s">
        <v>112</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112</v>
      </c>
      <c r="BH18" s="594"/>
      <c r="BI18" s="594"/>
      <c r="BJ18" s="594"/>
      <c r="BK18" s="594"/>
      <c r="BL18" s="594"/>
      <c r="BM18" s="594"/>
      <c r="BN18" s="595"/>
      <c r="BO18" s="596" t="s">
        <v>112</v>
      </c>
      <c r="BP18" s="596"/>
      <c r="BQ18" s="596"/>
      <c r="BR18" s="596"/>
      <c r="BS18" s="602" t="s">
        <v>112</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112</v>
      </c>
      <c r="CS18" s="594"/>
      <c r="CT18" s="594"/>
      <c r="CU18" s="594"/>
      <c r="CV18" s="594"/>
      <c r="CW18" s="594"/>
      <c r="CX18" s="594"/>
      <c r="CY18" s="595"/>
      <c r="CZ18" s="596" t="s">
        <v>112</v>
      </c>
      <c r="DA18" s="596"/>
      <c r="DB18" s="596"/>
      <c r="DC18" s="596"/>
      <c r="DD18" s="602" t="s">
        <v>112</v>
      </c>
      <c r="DE18" s="594"/>
      <c r="DF18" s="594"/>
      <c r="DG18" s="594"/>
      <c r="DH18" s="594"/>
      <c r="DI18" s="594"/>
      <c r="DJ18" s="594"/>
      <c r="DK18" s="594"/>
      <c r="DL18" s="594"/>
      <c r="DM18" s="594"/>
      <c r="DN18" s="594"/>
      <c r="DO18" s="594"/>
      <c r="DP18" s="595"/>
      <c r="DQ18" s="602" t="s">
        <v>112</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v>1</v>
      </c>
      <c r="S19" s="594"/>
      <c r="T19" s="594"/>
      <c r="U19" s="594"/>
      <c r="V19" s="594"/>
      <c r="W19" s="594"/>
      <c r="X19" s="594"/>
      <c r="Y19" s="595"/>
      <c r="Z19" s="596">
        <v>0</v>
      </c>
      <c r="AA19" s="596"/>
      <c r="AB19" s="596"/>
      <c r="AC19" s="596"/>
      <c r="AD19" s="597" t="s">
        <v>112</v>
      </c>
      <c r="AE19" s="597"/>
      <c r="AF19" s="597"/>
      <c r="AG19" s="597"/>
      <c r="AH19" s="597"/>
      <c r="AI19" s="597"/>
      <c r="AJ19" s="597"/>
      <c r="AK19" s="597"/>
      <c r="AL19" s="598" t="s">
        <v>112</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v>318</v>
      </c>
      <c r="BH19" s="594"/>
      <c r="BI19" s="594"/>
      <c r="BJ19" s="594"/>
      <c r="BK19" s="594"/>
      <c r="BL19" s="594"/>
      <c r="BM19" s="594"/>
      <c r="BN19" s="595"/>
      <c r="BO19" s="596">
        <v>0</v>
      </c>
      <c r="BP19" s="596"/>
      <c r="BQ19" s="596"/>
      <c r="BR19" s="596"/>
      <c r="BS19" s="602" t="s">
        <v>112</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112</v>
      </c>
      <c r="CS19" s="594"/>
      <c r="CT19" s="594"/>
      <c r="CU19" s="594"/>
      <c r="CV19" s="594"/>
      <c r="CW19" s="594"/>
      <c r="CX19" s="594"/>
      <c r="CY19" s="595"/>
      <c r="CZ19" s="596" t="s">
        <v>112</v>
      </c>
      <c r="DA19" s="596"/>
      <c r="DB19" s="596"/>
      <c r="DC19" s="596"/>
      <c r="DD19" s="602" t="s">
        <v>112</v>
      </c>
      <c r="DE19" s="594"/>
      <c r="DF19" s="594"/>
      <c r="DG19" s="594"/>
      <c r="DH19" s="594"/>
      <c r="DI19" s="594"/>
      <c r="DJ19" s="594"/>
      <c r="DK19" s="594"/>
      <c r="DL19" s="594"/>
      <c r="DM19" s="594"/>
      <c r="DN19" s="594"/>
      <c r="DO19" s="594"/>
      <c r="DP19" s="595"/>
      <c r="DQ19" s="602" t="s">
        <v>112</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12109086</v>
      </c>
      <c r="S20" s="594"/>
      <c r="T20" s="594"/>
      <c r="U20" s="594"/>
      <c r="V20" s="594"/>
      <c r="W20" s="594"/>
      <c r="X20" s="594"/>
      <c r="Y20" s="595"/>
      <c r="Z20" s="596">
        <v>61.4</v>
      </c>
      <c r="AA20" s="596"/>
      <c r="AB20" s="596"/>
      <c r="AC20" s="596"/>
      <c r="AD20" s="597">
        <v>11637402</v>
      </c>
      <c r="AE20" s="597"/>
      <c r="AF20" s="597"/>
      <c r="AG20" s="597"/>
      <c r="AH20" s="597"/>
      <c r="AI20" s="597"/>
      <c r="AJ20" s="597"/>
      <c r="AK20" s="597"/>
      <c r="AL20" s="598">
        <v>99.6</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v>318</v>
      </c>
      <c r="BH20" s="594"/>
      <c r="BI20" s="594"/>
      <c r="BJ20" s="594"/>
      <c r="BK20" s="594"/>
      <c r="BL20" s="594"/>
      <c r="BM20" s="594"/>
      <c r="BN20" s="595"/>
      <c r="BO20" s="596">
        <v>0</v>
      </c>
      <c r="BP20" s="596"/>
      <c r="BQ20" s="596"/>
      <c r="BR20" s="596"/>
      <c r="BS20" s="602" t="s">
        <v>112</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18747468</v>
      </c>
      <c r="CS20" s="594"/>
      <c r="CT20" s="594"/>
      <c r="CU20" s="594"/>
      <c r="CV20" s="594"/>
      <c r="CW20" s="594"/>
      <c r="CX20" s="594"/>
      <c r="CY20" s="595"/>
      <c r="CZ20" s="596">
        <v>100</v>
      </c>
      <c r="DA20" s="596"/>
      <c r="DB20" s="596"/>
      <c r="DC20" s="596"/>
      <c r="DD20" s="602">
        <v>3320770</v>
      </c>
      <c r="DE20" s="594"/>
      <c r="DF20" s="594"/>
      <c r="DG20" s="594"/>
      <c r="DH20" s="594"/>
      <c r="DI20" s="594"/>
      <c r="DJ20" s="594"/>
      <c r="DK20" s="594"/>
      <c r="DL20" s="594"/>
      <c r="DM20" s="594"/>
      <c r="DN20" s="594"/>
      <c r="DO20" s="594"/>
      <c r="DP20" s="595"/>
      <c r="DQ20" s="602">
        <v>12886793</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10384</v>
      </c>
      <c r="S21" s="594"/>
      <c r="T21" s="594"/>
      <c r="U21" s="594"/>
      <c r="V21" s="594"/>
      <c r="W21" s="594"/>
      <c r="X21" s="594"/>
      <c r="Y21" s="595"/>
      <c r="Z21" s="596">
        <v>0.1</v>
      </c>
      <c r="AA21" s="596"/>
      <c r="AB21" s="596"/>
      <c r="AC21" s="596"/>
      <c r="AD21" s="597">
        <v>10384</v>
      </c>
      <c r="AE21" s="597"/>
      <c r="AF21" s="597"/>
      <c r="AG21" s="597"/>
      <c r="AH21" s="597"/>
      <c r="AI21" s="597"/>
      <c r="AJ21" s="597"/>
      <c r="AK21" s="597"/>
      <c r="AL21" s="598">
        <v>0.1</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t="s">
        <v>112</v>
      </c>
      <c r="BH21" s="594"/>
      <c r="BI21" s="594"/>
      <c r="BJ21" s="594"/>
      <c r="BK21" s="594"/>
      <c r="BL21" s="594"/>
      <c r="BM21" s="594"/>
      <c r="BN21" s="595"/>
      <c r="BO21" s="596" t="s">
        <v>112</v>
      </c>
      <c r="BP21" s="596"/>
      <c r="BQ21" s="596"/>
      <c r="BR21" s="596"/>
      <c r="BS21" s="602" t="s">
        <v>112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152360</v>
      </c>
      <c r="S22" s="594"/>
      <c r="T22" s="594"/>
      <c r="U22" s="594"/>
      <c r="V22" s="594"/>
      <c r="W22" s="594"/>
      <c r="X22" s="594"/>
      <c r="Y22" s="595"/>
      <c r="Z22" s="596">
        <v>0.8</v>
      </c>
      <c r="AA22" s="596"/>
      <c r="AB22" s="596"/>
      <c r="AC22" s="596"/>
      <c r="AD22" s="597" t="s">
        <v>112</v>
      </c>
      <c r="AE22" s="597"/>
      <c r="AF22" s="597"/>
      <c r="AG22" s="597"/>
      <c r="AH22" s="597"/>
      <c r="AI22" s="597"/>
      <c r="AJ22" s="597"/>
      <c r="AK22" s="597"/>
      <c r="AL22" s="598" t="s">
        <v>112</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112</v>
      </c>
      <c r="BH22" s="594"/>
      <c r="BI22" s="594"/>
      <c r="BJ22" s="594"/>
      <c r="BK22" s="594"/>
      <c r="BL22" s="594"/>
      <c r="BM22" s="594"/>
      <c r="BN22" s="595"/>
      <c r="BO22" s="596" t="s">
        <v>112</v>
      </c>
      <c r="BP22" s="596"/>
      <c r="BQ22" s="596"/>
      <c r="BR22" s="596"/>
      <c r="BS22" s="602" t="s">
        <v>112</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308889</v>
      </c>
      <c r="S23" s="594"/>
      <c r="T23" s="594"/>
      <c r="U23" s="594"/>
      <c r="V23" s="594"/>
      <c r="W23" s="594"/>
      <c r="X23" s="594"/>
      <c r="Y23" s="595"/>
      <c r="Z23" s="596">
        <v>1.6</v>
      </c>
      <c r="AA23" s="596"/>
      <c r="AB23" s="596"/>
      <c r="AC23" s="596"/>
      <c r="AD23" s="597">
        <v>24836</v>
      </c>
      <c r="AE23" s="597"/>
      <c r="AF23" s="597"/>
      <c r="AG23" s="597"/>
      <c r="AH23" s="597"/>
      <c r="AI23" s="597"/>
      <c r="AJ23" s="597"/>
      <c r="AK23" s="597"/>
      <c r="AL23" s="598">
        <v>0.2</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v>318</v>
      </c>
      <c r="BH23" s="594"/>
      <c r="BI23" s="594"/>
      <c r="BJ23" s="594"/>
      <c r="BK23" s="594"/>
      <c r="BL23" s="594"/>
      <c r="BM23" s="594"/>
      <c r="BN23" s="595"/>
      <c r="BO23" s="596">
        <v>0</v>
      </c>
      <c r="BP23" s="596"/>
      <c r="BQ23" s="596"/>
      <c r="BR23" s="596"/>
      <c r="BS23" s="602" t="s">
        <v>112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29260</v>
      </c>
      <c r="S24" s="594"/>
      <c r="T24" s="594"/>
      <c r="U24" s="594"/>
      <c r="V24" s="594"/>
      <c r="W24" s="594"/>
      <c r="X24" s="594"/>
      <c r="Y24" s="595"/>
      <c r="Z24" s="596">
        <v>0.1</v>
      </c>
      <c r="AA24" s="596"/>
      <c r="AB24" s="596"/>
      <c r="AC24" s="596"/>
      <c r="AD24" s="597" t="s">
        <v>112</v>
      </c>
      <c r="AE24" s="597"/>
      <c r="AF24" s="597"/>
      <c r="AG24" s="597"/>
      <c r="AH24" s="597"/>
      <c r="AI24" s="597"/>
      <c r="AJ24" s="597"/>
      <c r="AK24" s="597"/>
      <c r="AL24" s="598" t="s">
        <v>112</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112</v>
      </c>
      <c r="BH24" s="594"/>
      <c r="BI24" s="594"/>
      <c r="BJ24" s="594"/>
      <c r="BK24" s="594"/>
      <c r="BL24" s="594"/>
      <c r="BM24" s="594"/>
      <c r="BN24" s="595"/>
      <c r="BO24" s="596" t="s">
        <v>112</v>
      </c>
      <c r="BP24" s="596"/>
      <c r="BQ24" s="596"/>
      <c r="BR24" s="596"/>
      <c r="BS24" s="602" t="s">
        <v>112</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8076222</v>
      </c>
      <c r="CS24" s="583"/>
      <c r="CT24" s="583"/>
      <c r="CU24" s="583"/>
      <c r="CV24" s="583"/>
      <c r="CW24" s="583"/>
      <c r="CX24" s="583"/>
      <c r="CY24" s="584"/>
      <c r="CZ24" s="622">
        <v>43.1</v>
      </c>
      <c r="DA24" s="623"/>
      <c r="DB24" s="623"/>
      <c r="DC24" s="624"/>
      <c r="DD24" s="621">
        <v>6007190</v>
      </c>
      <c r="DE24" s="583"/>
      <c r="DF24" s="583"/>
      <c r="DG24" s="583"/>
      <c r="DH24" s="583"/>
      <c r="DI24" s="583"/>
      <c r="DJ24" s="583"/>
      <c r="DK24" s="584"/>
      <c r="DL24" s="621">
        <v>5648958</v>
      </c>
      <c r="DM24" s="583"/>
      <c r="DN24" s="583"/>
      <c r="DO24" s="583"/>
      <c r="DP24" s="583"/>
      <c r="DQ24" s="583"/>
      <c r="DR24" s="583"/>
      <c r="DS24" s="583"/>
      <c r="DT24" s="583"/>
      <c r="DU24" s="583"/>
      <c r="DV24" s="584"/>
      <c r="DW24" s="587">
        <v>47.1</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2260578</v>
      </c>
      <c r="S25" s="594"/>
      <c r="T25" s="594"/>
      <c r="U25" s="594"/>
      <c r="V25" s="594"/>
      <c r="W25" s="594"/>
      <c r="X25" s="594"/>
      <c r="Y25" s="595"/>
      <c r="Z25" s="596">
        <v>11.5</v>
      </c>
      <c r="AA25" s="596"/>
      <c r="AB25" s="596"/>
      <c r="AC25" s="596"/>
      <c r="AD25" s="597" t="s">
        <v>112</v>
      </c>
      <c r="AE25" s="597"/>
      <c r="AF25" s="597"/>
      <c r="AG25" s="597"/>
      <c r="AH25" s="597"/>
      <c r="AI25" s="597"/>
      <c r="AJ25" s="597"/>
      <c r="AK25" s="597"/>
      <c r="AL25" s="598" t="s">
        <v>112</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112</v>
      </c>
      <c r="BH25" s="594"/>
      <c r="BI25" s="594"/>
      <c r="BJ25" s="594"/>
      <c r="BK25" s="594"/>
      <c r="BL25" s="594"/>
      <c r="BM25" s="594"/>
      <c r="BN25" s="595"/>
      <c r="BO25" s="596" t="s">
        <v>112</v>
      </c>
      <c r="BP25" s="596"/>
      <c r="BQ25" s="596"/>
      <c r="BR25" s="596"/>
      <c r="BS25" s="602" t="s">
        <v>112</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3232383</v>
      </c>
      <c r="CS25" s="625"/>
      <c r="CT25" s="625"/>
      <c r="CU25" s="625"/>
      <c r="CV25" s="625"/>
      <c r="CW25" s="625"/>
      <c r="CX25" s="625"/>
      <c r="CY25" s="626"/>
      <c r="CZ25" s="627">
        <v>17.2</v>
      </c>
      <c r="DA25" s="628"/>
      <c r="DB25" s="628"/>
      <c r="DC25" s="629"/>
      <c r="DD25" s="602">
        <v>2988384</v>
      </c>
      <c r="DE25" s="625"/>
      <c r="DF25" s="625"/>
      <c r="DG25" s="625"/>
      <c r="DH25" s="625"/>
      <c r="DI25" s="625"/>
      <c r="DJ25" s="625"/>
      <c r="DK25" s="626"/>
      <c r="DL25" s="602">
        <v>2767818</v>
      </c>
      <c r="DM25" s="625"/>
      <c r="DN25" s="625"/>
      <c r="DO25" s="625"/>
      <c r="DP25" s="625"/>
      <c r="DQ25" s="625"/>
      <c r="DR25" s="625"/>
      <c r="DS25" s="625"/>
      <c r="DT25" s="625"/>
      <c r="DU25" s="625"/>
      <c r="DV25" s="626"/>
      <c r="DW25" s="598">
        <v>23.1</v>
      </c>
      <c r="DX25" s="619"/>
      <c r="DY25" s="619"/>
      <c r="DZ25" s="619"/>
      <c r="EA25" s="619"/>
      <c r="EB25" s="619"/>
      <c r="EC25" s="620"/>
    </row>
    <row r="26" spans="2:133" ht="11.25" customHeight="1">
      <c r="B26" s="630" t="s">
        <v>277</v>
      </c>
      <c r="C26" s="631"/>
      <c r="D26" s="631"/>
      <c r="E26" s="631"/>
      <c r="F26" s="631"/>
      <c r="G26" s="631"/>
      <c r="H26" s="631"/>
      <c r="I26" s="631"/>
      <c r="J26" s="631"/>
      <c r="K26" s="631"/>
      <c r="L26" s="631"/>
      <c r="M26" s="631"/>
      <c r="N26" s="631"/>
      <c r="O26" s="631"/>
      <c r="P26" s="631"/>
      <c r="Q26" s="632"/>
      <c r="R26" s="593" t="s">
        <v>112</v>
      </c>
      <c r="S26" s="594"/>
      <c r="T26" s="594"/>
      <c r="U26" s="594"/>
      <c r="V26" s="594"/>
      <c r="W26" s="594"/>
      <c r="X26" s="594"/>
      <c r="Y26" s="595"/>
      <c r="Z26" s="596" t="s">
        <v>112</v>
      </c>
      <c r="AA26" s="596"/>
      <c r="AB26" s="596"/>
      <c r="AC26" s="596"/>
      <c r="AD26" s="597" t="s">
        <v>112</v>
      </c>
      <c r="AE26" s="597"/>
      <c r="AF26" s="597"/>
      <c r="AG26" s="597"/>
      <c r="AH26" s="597"/>
      <c r="AI26" s="597"/>
      <c r="AJ26" s="597"/>
      <c r="AK26" s="597"/>
      <c r="AL26" s="598" t="s">
        <v>112</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112</v>
      </c>
      <c r="BH26" s="594"/>
      <c r="BI26" s="594"/>
      <c r="BJ26" s="594"/>
      <c r="BK26" s="594"/>
      <c r="BL26" s="594"/>
      <c r="BM26" s="594"/>
      <c r="BN26" s="595"/>
      <c r="BO26" s="596" t="s">
        <v>112</v>
      </c>
      <c r="BP26" s="596"/>
      <c r="BQ26" s="596"/>
      <c r="BR26" s="596"/>
      <c r="BS26" s="602" t="s">
        <v>112</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2024516</v>
      </c>
      <c r="CS26" s="594"/>
      <c r="CT26" s="594"/>
      <c r="CU26" s="594"/>
      <c r="CV26" s="594"/>
      <c r="CW26" s="594"/>
      <c r="CX26" s="594"/>
      <c r="CY26" s="595"/>
      <c r="CZ26" s="627">
        <v>10.8</v>
      </c>
      <c r="DA26" s="628"/>
      <c r="DB26" s="628"/>
      <c r="DC26" s="629"/>
      <c r="DD26" s="602">
        <v>1870993</v>
      </c>
      <c r="DE26" s="594"/>
      <c r="DF26" s="594"/>
      <c r="DG26" s="594"/>
      <c r="DH26" s="594"/>
      <c r="DI26" s="594"/>
      <c r="DJ26" s="594"/>
      <c r="DK26" s="595"/>
      <c r="DL26" s="602" t="s">
        <v>210</v>
      </c>
      <c r="DM26" s="594"/>
      <c r="DN26" s="594"/>
      <c r="DO26" s="594"/>
      <c r="DP26" s="594"/>
      <c r="DQ26" s="594"/>
      <c r="DR26" s="594"/>
      <c r="DS26" s="594"/>
      <c r="DT26" s="594"/>
      <c r="DU26" s="594"/>
      <c r="DV26" s="595"/>
      <c r="DW26" s="598" t="s">
        <v>210</v>
      </c>
      <c r="DX26" s="619"/>
      <c r="DY26" s="619"/>
      <c r="DZ26" s="619"/>
      <c r="EA26" s="619"/>
      <c r="EB26" s="619"/>
      <c r="EC26" s="620"/>
    </row>
    <row r="27" spans="2:133" ht="11.25" customHeight="1">
      <c r="B27" s="590" t="s">
        <v>280</v>
      </c>
      <c r="C27" s="591"/>
      <c r="D27" s="591"/>
      <c r="E27" s="591"/>
      <c r="F27" s="591"/>
      <c r="G27" s="591"/>
      <c r="H27" s="591"/>
      <c r="I27" s="591"/>
      <c r="J27" s="591"/>
      <c r="K27" s="591"/>
      <c r="L27" s="591"/>
      <c r="M27" s="591"/>
      <c r="N27" s="591"/>
      <c r="O27" s="591"/>
      <c r="P27" s="591"/>
      <c r="Q27" s="592"/>
      <c r="R27" s="593">
        <v>1207989</v>
      </c>
      <c r="S27" s="594"/>
      <c r="T27" s="594"/>
      <c r="U27" s="594"/>
      <c r="V27" s="594"/>
      <c r="W27" s="594"/>
      <c r="X27" s="594"/>
      <c r="Y27" s="595"/>
      <c r="Z27" s="596">
        <v>6.1</v>
      </c>
      <c r="AA27" s="596"/>
      <c r="AB27" s="596"/>
      <c r="AC27" s="596"/>
      <c r="AD27" s="597" t="s">
        <v>112</v>
      </c>
      <c r="AE27" s="597"/>
      <c r="AF27" s="597"/>
      <c r="AG27" s="597"/>
      <c r="AH27" s="597"/>
      <c r="AI27" s="597"/>
      <c r="AJ27" s="597"/>
      <c r="AK27" s="597"/>
      <c r="AL27" s="598" t="s">
        <v>112</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8463832</v>
      </c>
      <c r="BH27" s="594"/>
      <c r="BI27" s="594"/>
      <c r="BJ27" s="594"/>
      <c r="BK27" s="594"/>
      <c r="BL27" s="594"/>
      <c r="BM27" s="594"/>
      <c r="BN27" s="595"/>
      <c r="BO27" s="596">
        <v>100</v>
      </c>
      <c r="BP27" s="596"/>
      <c r="BQ27" s="596"/>
      <c r="BR27" s="596"/>
      <c r="BS27" s="602" t="s">
        <v>112</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2630411</v>
      </c>
      <c r="CS27" s="625"/>
      <c r="CT27" s="625"/>
      <c r="CU27" s="625"/>
      <c r="CV27" s="625"/>
      <c r="CW27" s="625"/>
      <c r="CX27" s="625"/>
      <c r="CY27" s="626"/>
      <c r="CZ27" s="627">
        <v>14</v>
      </c>
      <c r="DA27" s="628"/>
      <c r="DB27" s="628"/>
      <c r="DC27" s="629"/>
      <c r="DD27" s="602">
        <v>847133</v>
      </c>
      <c r="DE27" s="625"/>
      <c r="DF27" s="625"/>
      <c r="DG27" s="625"/>
      <c r="DH27" s="625"/>
      <c r="DI27" s="625"/>
      <c r="DJ27" s="625"/>
      <c r="DK27" s="626"/>
      <c r="DL27" s="602">
        <v>710167</v>
      </c>
      <c r="DM27" s="625"/>
      <c r="DN27" s="625"/>
      <c r="DO27" s="625"/>
      <c r="DP27" s="625"/>
      <c r="DQ27" s="625"/>
      <c r="DR27" s="625"/>
      <c r="DS27" s="625"/>
      <c r="DT27" s="625"/>
      <c r="DU27" s="625"/>
      <c r="DV27" s="626"/>
      <c r="DW27" s="598">
        <v>5.9</v>
      </c>
      <c r="DX27" s="619"/>
      <c r="DY27" s="619"/>
      <c r="DZ27" s="619"/>
      <c r="EA27" s="619"/>
      <c r="EB27" s="619"/>
      <c r="EC27" s="620"/>
    </row>
    <row r="28" spans="2:133" ht="11.25" customHeight="1">
      <c r="B28" s="590" t="s">
        <v>283</v>
      </c>
      <c r="C28" s="591"/>
      <c r="D28" s="591"/>
      <c r="E28" s="591"/>
      <c r="F28" s="591"/>
      <c r="G28" s="591"/>
      <c r="H28" s="591"/>
      <c r="I28" s="591"/>
      <c r="J28" s="591"/>
      <c r="K28" s="591"/>
      <c r="L28" s="591"/>
      <c r="M28" s="591"/>
      <c r="N28" s="591"/>
      <c r="O28" s="591"/>
      <c r="P28" s="591"/>
      <c r="Q28" s="592"/>
      <c r="R28" s="593">
        <v>63209</v>
      </c>
      <c r="S28" s="594"/>
      <c r="T28" s="594"/>
      <c r="U28" s="594"/>
      <c r="V28" s="594"/>
      <c r="W28" s="594"/>
      <c r="X28" s="594"/>
      <c r="Y28" s="595"/>
      <c r="Z28" s="596">
        <v>0.3</v>
      </c>
      <c r="AA28" s="596"/>
      <c r="AB28" s="596"/>
      <c r="AC28" s="596"/>
      <c r="AD28" s="597">
        <v>3969</v>
      </c>
      <c r="AE28" s="597"/>
      <c r="AF28" s="597"/>
      <c r="AG28" s="597"/>
      <c r="AH28" s="597"/>
      <c r="AI28" s="597"/>
      <c r="AJ28" s="597"/>
      <c r="AK28" s="597"/>
      <c r="AL28" s="598">
        <v>0</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2213428</v>
      </c>
      <c r="CS28" s="594"/>
      <c r="CT28" s="594"/>
      <c r="CU28" s="594"/>
      <c r="CV28" s="594"/>
      <c r="CW28" s="594"/>
      <c r="CX28" s="594"/>
      <c r="CY28" s="595"/>
      <c r="CZ28" s="627">
        <v>11.8</v>
      </c>
      <c r="DA28" s="628"/>
      <c r="DB28" s="628"/>
      <c r="DC28" s="629"/>
      <c r="DD28" s="602">
        <v>2171673</v>
      </c>
      <c r="DE28" s="594"/>
      <c r="DF28" s="594"/>
      <c r="DG28" s="594"/>
      <c r="DH28" s="594"/>
      <c r="DI28" s="594"/>
      <c r="DJ28" s="594"/>
      <c r="DK28" s="595"/>
      <c r="DL28" s="602">
        <v>2170973</v>
      </c>
      <c r="DM28" s="594"/>
      <c r="DN28" s="594"/>
      <c r="DO28" s="594"/>
      <c r="DP28" s="594"/>
      <c r="DQ28" s="594"/>
      <c r="DR28" s="594"/>
      <c r="DS28" s="594"/>
      <c r="DT28" s="594"/>
      <c r="DU28" s="594"/>
      <c r="DV28" s="595"/>
      <c r="DW28" s="598">
        <v>18.100000000000001</v>
      </c>
      <c r="DX28" s="619"/>
      <c r="DY28" s="619"/>
      <c r="DZ28" s="619"/>
      <c r="EA28" s="619"/>
      <c r="EB28" s="619"/>
      <c r="EC28" s="620"/>
    </row>
    <row r="29" spans="2:133" ht="11.25" customHeight="1">
      <c r="B29" s="590" t="s">
        <v>285</v>
      </c>
      <c r="C29" s="591"/>
      <c r="D29" s="591"/>
      <c r="E29" s="591"/>
      <c r="F29" s="591"/>
      <c r="G29" s="591"/>
      <c r="H29" s="591"/>
      <c r="I29" s="591"/>
      <c r="J29" s="591"/>
      <c r="K29" s="591"/>
      <c r="L29" s="591"/>
      <c r="M29" s="591"/>
      <c r="N29" s="591"/>
      <c r="O29" s="591"/>
      <c r="P29" s="591"/>
      <c r="Q29" s="592"/>
      <c r="R29" s="593">
        <v>23460</v>
      </c>
      <c r="S29" s="594"/>
      <c r="T29" s="594"/>
      <c r="U29" s="594"/>
      <c r="V29" s="594"/>
      <c r="W29" s="594"/>
      <c r="X29" s="594"/>
      <c r="Y29" s="595"/>
      <c r="Z29" s="596">
        <v>0.1</v>
      </c>
      <c r="AA29" s="596"/>
      <c r="AB29" s="596"/>
      <c r="AC29" s="596"/>
      <c r="AD29" s="597" t="s">
        <v>112</v>
      </c>
      <c r="AE29" s="597"/>
      <c r="AF29" s="597"/>
      <c r="AG29" s="597"/>
      <c r="AH29" s="597"/>
      <c r="AI29" s="597"/>
      <c r="AJ29" s="597"/>
      <c r="AK29" s="597"/>
      <c r="AL29" s="598" t="s">
        <v>112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289</v>
      </c>
      <c r="CG29" s="608"/>
      <c r="CH29" s="608"/>
      <c r="CI29" s="608"/>
      <c r="CJ29" s="608"/>
      <c r="CK29" s="608"/>
      <c r="CL29" s="608"/>
      <c r="CM29" s="608"/>
      <c r="CN29" s="608"/>
      <c r="CO29" s="608"/>
      <c r="CP29" s="608"/>
      <c r="CQ29" s="609"/>
      <c r="CR29" s="593">
        <v>2213428</v>
      </c>
      <c r="CS29" s="625"/>
      <c r="CT29" s="625"/>
      <c r="CU29" s="625"/>
      <c r="CV29" s="625"/>
      <c r="CW29" s="625"/>
      <c r="CX29" s="625"/>
      <c r="CY29" s="626"/>
      <c r="CZ29" s="627">
        <v>11.8</v>
      </c>
      <c r="DA29" s="628"/>
      <c r="DB29" s="628"/>
      <c r="DC29" s="629"/>
      <c r="DD29" s="602">
        <v>2171673</v>
      </c>
      <c r="DE29" s="625"/>
      <c r="DF29" s="625"/>
      <c r="DG29" s="625"/>
      <c r="DH29" s="625"/>
      <c r="DI29" s="625"/>
      <c r="DJ29" s="625"/>
      <c r="DK29" s="626"/>
      <c r="DL29" s="602">
        <v>2170973</v>
      </c>
      <c r="DM29" s="625"/>
      <c r="DN29" s="625"/>
      <c r="DO29" s="625"/>
      <c r="DP29" s="625"/>
      <c r="DQ29" s="625"/>
      <c r="DR29" s="625"/>
      <c r="DS29" s="625"/>
      <c r="DT29" s="625"/>
      <c r="DU29" s="625"/>
      <c r="DV29" s="626"/>
      <c r="DW29" s="598">
        <v>18.100000000000001</v>
      </c>
      <c r="DX29" s="619"/>
      <c r="DY29" s="619"/>
      <c r="DZ29" s="619"/>
      <c r="EA29" s="619"/>
      <c r="EB29" s="619"/>
      <c r="EC29" s="620"/>
    </row>
    <row r="30" spans="2:133" ht="11.25" customHeight="1">
      <c r="B30" s="590" t="s">
        <v>290</v>
      </c>
      <c r="C30" s="591"/>
      <c r="D30" s="591"/>
      <c r="E30" s="591"/>
      <c r="F30" s="591"/>
      <c r="G30" s="591"/>
      <c r="H30" s="591"/>
      <c r="I30" s="591"/>
      <c r="J30" s="591"/>
      <c r="K30" s="591"/>
      <c r="L30" s="591"/>
      <c r="M30" s="591"/>
      <c r="N30" s="591"/>
      <c r="O30" s="591"/>
      <c r="P30" s="591"/>
      <c r="Q30" s="592"/>
      <c r="R30" s="593">
        <v>388019</v>
      </c>
      <c r="S30" s="594"/>
      <c r="T30" s="594"/>
      <c r="U30" s="594"/>
      <c r="V30" s="594"/>
      <c r="W30" s="594"/>
      <c r="X30" s="594"/>
      <c r="Y30" s="595"/>
      <c r="Z30" s="596">
        <v>2</v>
      </c>
      <c r="AA30" s="596"/>
      <c r="AB30" s="596"/>
      <c r="AC30" s="596"/>
      <c r="AD30" s="597" t="s">
        <v>112</v>
      </c>
      <c r="AE30" s="597"/>
      <c r="AF30" s="597"/>
      <c r="AG30" s="597"/>
      <c r="AH30" s="597"/>
      <c r="AI30" s="597"/>
      <c r="AJ30" s="597"/>
      <c r="AK30" s="597"/>
      <c r="AL30" s="598" t="s">
        <v>112</v>
      </c>
      <c r="AM30" s="599"/>
      <c r="AN30" s="599"/>
      <c r="AO30" s="600"/>
      <c r="AP30" s="639" t="s">
        <v>291</v>
      </c>
      <c r="AQ30" s="640"/>
      <c r="AR30" s="640"/>
      <c r="AS30" s="640"/>
      <c r="AT30" s="645" t="s">
        <v>292</v>
      </c>
      <c r="AU30" s="182"/>
      <c r="AV30" s="182"/>
      <c r="AW30" s="182"/>
      <c r="AX30" s="579" t="s">
        <v>171</v>
      </c>
      <c r="AY30" s="580"/>
      <c r="AZ30" s="580"/>
      <c r="BA30" s="580"/>
      <c r="BB30" s="580"/>
      <c r="BC30" s="580"/>
      <c r="BD30" s="580"/>
      <c r="BE30" s="580"/>
      <c r="BF30" s="581"/>
      <c r="BG30" s="651">
        <v>99</v>
      </c>
      <c r="BH30" s="652"/>
      <c r="BI30" s="652"/>
      <c r="BJ30" s="652"/>
      <c r="BK30" s="652"/>
      <c r="BL30" s="652"/>
      <c r="BM30" s="588">
        <v>96.5</v>
      </c>
      <c r="BN30" s="652"/>
      <c r="BO30" s="652"/>
      <c r="BP30" s="652"/>
      <c r="BQ30" s="653"/>
      <c r="BR30" s="651">
        <v>98.9</v>
      </c>
      <c r="BS30" s="652"/>
      <c r="BT30" s="652"/>
      <c r="BU30" s="652"/>
      <c r="BV30" s="652"/>
      <c r="BW30" s="652"/>
      <c r="BX30" s="588">
        <v>96.2</v>
      </c>
      <c r="BY30" s="652"/>
      <c r="BZ30" s="652"/>
      <c r="CA30" s="652"/>
      <c r="CB30" s="653"/>
      <c r="CD30" s="656"/>
      <c r="CE30" s="657"/>
      <c r="CF30" s="607" t="s">
        <v>293</v>
      </c>
      <c r="CG30" s="608"/>
      <c r="CH30" s="608"/>
      <c r="CI30" s="608"/>
      <c r="CJ30" s="608"/>
      <c r="CK30" s="608"/>
      <c r="CL30" s="608"/>
      <c r="CM30" s="608"/>
      <c r="CN30" s="608"/>
      <c r="CO30" s="608"/>
      <c r="CP30" s="608"/>
      <c r="CQ30" s="609"/>
      <c r="CR30" s="593">
        <v>1960508</v>
      </c>
      <c r="CS30" s="594"/>
      <c r="CT30" s="594"/>
      <c r="CU30" s="594"/>
      <c r="CV30" s="594"/>
      <c r="CW30" s="594"/>
      <c r="CX30" s="594"/>
      <c r="CY30" s="595"/>
      <c r="CZ30" s="627">
        <v>10.5</v>
      </c>
      <c r="DA30" s="628"/>
      <c r="DB30" s="628"/>
      <c r="DC30" s="629"/>
      <c r="DD30" s="602">
        <v>1919061</v>
      </c>
      <c r="DE30" s="594"/>
      <c r="DF30" s="594"/>
      <c r="DG30" s="594"/>
      <c r="DH30" s="594"/>
      <c r="DI30" s="594"/>
      <c r="DJ30" s="594"/>
      <c r="DK30" s="595"/>
      <c r="DL30" s="602">
        <v>1918361</v>
      </c>
      <c r="DM30" s="594"/>
      <c r="DN30" s="594"/>
      <c r="DO30" s="594"/>
      <c r="DP30" s="594"/>
      <c r="DQ30" s="594"/>
      <c r="DR30" s="594"/>
      <c r="DS30" s="594"/>
      <c r="DT30" s="594"/>
      <c r="DU30" s="594"/>
      <c r="DV30" s="595"/>
      <c r="DW30" s="598">
        <v>16</v>
      </c>
      <c r="DX30" s="619"/>
      <c r="DY30" s="619"/>
      <c r="DZ30" s="619"/>
      <c r="EA30" s="619"/>
      <c r="EB30" s="619"/>
      <c r="EC30" s="620"/>
    </row>
    <row r="31" spans="2:133" ht="11.25" customHeight="1">
      <c r="B31" s="590" t="s">
        <v>294</v>
      </c>
      <c r="C31" s="591"/>
      <c r="D31" s="591"/>
      <c r="E31" s="591"/>
      <c r="F31" s="591"/>
      <c r="G31" s="591"/>
      <c r="H31" s="591"/>
      <c r="I31" s="591"/>
      <c r="J31" s="591"/>
      <c r="K31" s="591"/>
      <c r="L31" s="591"/>
      <c r="M31" s="591"/>
      <c r="N31" s="591"/>
      <c r="O31" s="591"/>
      <c r="P31" s="591"/>
      <c r="Q31" s="592"/>
      <c r="R31" s="593">
        <v>1073955</v>
      </c>
      <c r="S31" s="594"/>
      <c r="T31" s="594"/>
      <c r="U31" s="594"/>
      <c r="V31" s="594"/>
      <c r="W31" s="594"/>
      <c r="X31" s="594"/>
      <c r="Y31" s="595"/>
      <c r="Z31" s="596">
        <v>5.4</v>
      </c>
      <c r="AA31" s="596"/>
      <c r="AB31" s="596"/>
      <c r="AC31" s="596"/>
      <c r="AD31" s="597" t="s">
        <v>112</v>
      </c>
      <c r="AE31" s="597"/>
      <c r="AF31" s="597"/>
      <c r="AG31" s="597"/>
      <c r="AH31" s="597"/>
      <c r="AI31" s="597"/>
      <c r="AJ31" s="597"/>
      <c r="AK31" s="597"/>
      <c r="AL31" s="598" t="s">
        <v>112</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99.2</v>
      </c>
      <c r="BH31" s="625"/>
      <c r="BI31" s="625"/>
      <c r="BJ31" s="625"/>
      <c r="BK31" s="625"/>
      <c r="BL31" s="625"/>
      <c r="BM31" s="599">
        <v>96.9</v>
      </c>
      <c r="BN31" s="649"/>
      <c r="BO31" s="649"/>
      <c r="BP31" s="649"/>
      <c r="BQ31" s="650"/>
      <c r="BR31" s="648">
        <v>98.9</v>
      </c>
      <c r="BS31" s="625"/>
      <c r="BT31" s="625"/>
      <c r="BU31" s="625"/>
      <c r="BV31" s="625"/>
      <c r="BW31" s="625"/>
      <c r="BX31" s="599">
        <v>96</v>
      </c>
      <c r="BY31" s="649"/>
      <c r="BZ31" s="649"/>
      <c r="CA31" s="649"/>
      <c r="CB31" s="650"/>
      <c r="CD31" s="656"/>
      <c r="CE31" s="657"/>
      <c r="CF31" s="607" t="s">
        <v>297</v>
      </c>
      <c r="CG31" s="608"/>
      <c r="CH31" s="608"/>
      <c r="CI31" s="608"/>
      <c r="CJ31" s="608"/>
      <c r="CK31" s="608"/>
      <c r="CL31" s="608"/>
      <c r="CM31" s="608"/>
      <c r="CN31" s="608"/>
      <c r="CO31" s="608"/>
      <c r="CP31" s="608"/>
      <c r="CQ31" s="609"/>
      <c r="CR31" s="593">
        <v>252920</v>
      </c>
      <c r="CS31" s="625"/>
      <c r="CT31" s="625"/>
      <c r="CU31" s="625"/>
      <c r="CV31" s="625"/>
      <c r="CW31" s="625"/>
      <c r="CX31" s="625"/>
      <c r="CY31" s="626"/>
      <c r="CZ31" s="627">
        <v>1.3</v>
      </c>
      <c r="DA31" s="628"/>
      <c r="DB31" s="628"/>
      <c r="DC31" s="629"/>
      <c r="DD31" s="602">
        <v>252612</v>
      </c>
      <c r="DE31" s="625"/>
      <c r="DF31" s="625"/>
      <c r="DG31" s="625"/>
      <c r="DH31" s="625"/>
      <c r="DI31" s="625"/>
      <c r="DJ31" s="625"/>
      <c r="DK31" s="626"/>
      <c r="DL31" s="602">
        <v>252612</v>
      </c>
      <c r="DM31" s="625"/>
      <c r="DN31" s="625"/>
      <c r="DO31" s="625"/>
      <c r="DP31" s="625"/>
      <c r="DQ31" s="625"/>
      <c r="DR31" s="625"/>
      <c r="DS31" s="625"/>
      <c r="DT31" s="625"/>
      <c r="DU31" s="625"/>
      <c r="DV31" s="626"/>
      <c r="DW31" s="598">
        <v>2.1</v>
      </c>
      <c r="DX31" s="619"/>
      <c r="DY31" s="619"/>
      <c r="DZ31" s="619"/>
      <c r="EA31" s="619"/>
      <c r="EB31" s="619"/>
      <c r="EC31" s="620"/>
    </row>
    <row r="32" spans="2:133" ht="11.25" customHeight="1">
      <c r="B32" s="590" t="s">
        <v>298</v>
      </c>
      <c r="C32" s="591"/>
      <c r="D32" s="591"/>
      <c r="E32" s="591"/>
      <c r="F32" s="591"/>
      <c r="G32" s="591"/>
      <c r="H32" s="591"/>
      <c r="I32" s="591"/>
      <c r="J32" s="591"/>
      <c r="K32" s="591"/>
      <c r="L32" s="591"/>
      <c r="M32" s="591"/>
      <c r="N32" s="591"/>
      <c r="O32" s="591"/>
      <c r="P32" s="591"/>
      <c r="Q32" s="592"/>
      <c r="R32" s="593">
        <v>469267</v>
      </c>
      <c r="S32" s="594"/>
      <c r="T32" s="594"/>
      <c r="U32" s="594"/>
      <c r="V32" s="594"/>
      <c r="W32" s="594"/>
      <c r="X32" s="594"/>
      <c r="Y32" s="595"/>
      <c r="Z32" s="596">
        <v>2.4</v>
      </c>
      <c r="AA32" s="596"/>
      <c r="AB32" s="596"/>
      <c r="AC32" s="596"/>
      <c r="AD32" s="597">
        <v>9316</v>
      </c>
      <c r="AE32" s="597"/>
      <c r="AF32" s="597"/>
      <c r="AG32" s="597"/>
      <c r="AH32" s="597"/>
      <c r="AI32" s="597"/>
      <c r="AJ32" s="597"/>
      <c r="AK32" s="597"/>
      <c r="AL32" s="598">
        <v>0.1</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98.7</v>
      </c>
      <c r="BH32" s="661"/>
      <c r="BI32" s="661"/>
      <c r="BJ32" s="661"/>
      <c r="BK32" s="661"/>
      <c r="BL32" s="661"/>
      <c r="BM32" s="662">
        <v>95.7</v>
      </c>
      <c r="BN32" s="661"/>
      <c r="BO32" s="661"/>
      <c r="BP32" s="661"/>
      <c r="BQ32" s="663"/>
      <c r="BR32" s="660">
        <v>98.7</v>
      </c>
      <c r="BS32" s="661"/>
      <c r="BT32" s="661"/>
      <c r="BU32" s="661"/>
      <c r="BV32" s="661"/>
      <c r="BW32" s="661"/>
      <c r="BX32" s="662">
        <v>96.1</v>
      </c>
      <c r="BY32" s="661"/>
      <c r="BZ32" s="661"/>
      <c r="CA32" s="661"/>
      <c r="CB32" s="663"/>
      <c r="CD32" s="658"/>
      <c r="CE32" s="659"/>
      <c r="CF32" s="607" t="s">
        <v>300</v>
      </c>
      <c r="CG32" s="608"/>
      <c r="CH32" s="608"/>
      <c r="CI32" s="608"/>
      <c r="CJ32" s="608"/>
      <c r="CK32" s="608"/>
      <c r="CL32" s="608"/>
      <c r="CM32" s="608"/>
      <c r="CN32" s="608"/>
      <c r="CO32" s="608"/>
      <c r="CP32" s="608"/>
      <c r="CQ32" s="609"/>
      <c r="CR32" s="593" t="s">
        <v>112</v>
      </c>
      <c r="CS32" s="594"/>
      <c r="CT32" s="594"/>
      <c r="CU32" s="594"/>
      <c r="CV32" s="594"/>
      <c r="CW32" s="594"/>
      <c r="CX32" s="594"/>
      <c r="CY32" s="595"/>
      <c r="CZ32" s="627" t="s">
        <v>112</v>
      </c>
      <c r="DA32" s="628"/>
      <c r="DB32" s="628"/>
      <c r="DC32" s="629"/>
      <c r="DD32" s="602" t="s">
        <v>112</v>
      </c>
      <c r="DE32" s="594"/>
      <c r="DF32" s="594"/>
      <c r="DG32" s="594"/>
      <c r="DH32" s="594"/>
      <c r="DI32" s="594"/>
      <c r="DJ32" s="594"/>
      <c r="DK32" s="595"/>
      <c r="DL32" s="602" t="s">
        <v>112</v>
      </c>
      <c r="DM32" s="594"/>
      <c r="DN32" s="594"/>
      <c r="DO32" s="594"/>
      <c r="DP32" s="594"/>
      <c r="DQ32" s="594"/>
      <c r="DR32" s="594"/>
      <c r="DS32" s="594"/>
      <c r="DT32" s="594"/>
      <c r="DU32" s="594"/>
      <c r="DV32" s="595"/>
      <c r="DW32" s="598" t="s">
        <v>112</v>
      </c>
      <c r="DX32" s="619"/>
      <c r="DY32" s="619"/>
      <c r="DZ32" s="619"/>
      <c r="EA32" s="619"/>
      <c r="EB32" s="619"/>
      <c r="EC32" s="620"/>
    </row>
    <row r="33" spans="2:133" ht="11.25" customHeight="1">
      <c r="B33" s="590" t="s">
        <v>301</v>
      </c>
      <c r="C33" s="591"/>
      <c r="D33" s="591"/>
      <c r="E33" s="591"/>
      <c r="F33" s="591"/>
      <c r="G33" s="591"/>
      <c r="H33" s="591"/>
      <c r="I33" s="591"/>
      <c r="J33" s="591"/>
      <c r="K33" s="591"/>
      <c r="L33" s="591"/>
      <c r="M33" s="591"/>
      <c r="N33" s="591"/>
      <c r="O33" s="591"/>
      <c r="P33" s="591"/>
      <c r="Q33" s="592"/>
      <c r="R33" s="593">
        <v>1619700</v>
      </c>
      <c r="S33" s="594"/>
      <c r="T33" s="594"/>
      <c r="U33" s="594"/>
      <c r="V33" s="594"/>
      <c r="W33" s="594"/>
      <c r="X33" s="594"/>
      <c r="Y33" s="595"/>
      <c r="Z33" s="596">
        <v>8.1999999999999993</v>
      </c>
      <c r="AA33" s="596"/>
      <c r="AB33" s="596"/>
      <c r="AC33" s="596"/>
      <c r="AD33" s="597" t="s">
        <v>112</v>
      </c>
      <c r="AE33" s="597"/>
      <c r="AF33" s="597"/>
      <c r="AG33" s="597"/>
      <c r="AH33" s="597"/>
      <c r="AI33" s="597"/>
      <c r="AJ33" s="597"/>
      <c r="AK33" s="597"/>
      <c r="AL33" s="598" t="s">
        <v>112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7295015</v>
      </c>
      <c r="CS33" s="625"/>
      <c r="CT33" s="625"/>
      <c r="CU33" s="625"/>
      <c r="CV33" s="625"/>
      <c r="CW33" s="625"/>
      <c r="CX33" s="625"/>
      <c r="CY33" s="626"/>
      <c r="CZ33" s="627">
        <v>38.9</v>
      </c>
      <c r="DA33" s="628"/>
      <c r="DB33" s="628"/>
      <c r="DC33" s="629"/>
      <c r="DD33" s="602">
        <v>6000542</v>
      </c>
      <c r="DE33" s="625"/>
      <c r="DF33" s="625"/>
      <c r="DG33" s="625"/>
      <c r="DH33" s="625"/>
      <c r="DI33" s="625"/>
      <c r="DJ33" s="625"/>
      <c r="DK33" s="626"/>
      <c r="DL33" s="602">
        <v>4428403</v>
      </c>
      <c r="DM33" s="625"/>
      <c r="DN33" s="625"/>
      <c r="DO33" s="625"/>
      <c r="DP33" s="625"/>
      <c r="DQ33" s="625"/>
      <c r="DR33" s="625"/>
      <c r="DS33" s="625"/>
      <c r="DT33" s="625"/>
      <c r="DU33" s="625"/>
      <c r="DV33" s="626"/>
      <c r="DW33" s="598">
        <v>36.9</v>
      </c>
      <c r="DX33" s="619"/>
      <c r="DY33" s="619"/>
      <c r="DZ33" s="619"/>
      <c r="EA33" s="619"/>
      <c r="EB33" s="619"/>
      <c r="EC33" s="620"/>
    </row>
    <row r="34" spans="2:133" ht="11.25" customHeight="1">
      <c r="B34" s="590" t="s">
        <v>303</v>
      </c>
      <c r="C34" s="591"/>
      <c r="D34" s="591"/>
      <c r="E34" s="591"/>
      <c r="F34" s="591"/>
      <c r="G34" s="591"/>
      <c r="H34" s="591"/>
      <c r="I34" s="591"/>
      <c r="J34" s="591"/>
      <c r="K34" s="591"/>
      <c r="L34" s="591"/>
      <c r="M34" s="591"/>
      <c r="N34" s="591"/>
      <c r="O34" s="591"/>
      <c r="P34" s="591"/>
      <c r="Q34" s="592"/>
      <c r="R34" s="593" t="s">
        <v>112</v>
      </c>
      <c r="S34" s="594"/>
      <c r="T34" s="594"/>
      <c r="U34" s="594"/>
      <c r="V34" s="594"/>
      <c r="W34" s="594"/>
      <c r="X34" s="594"/>
      <c r="Y34" s="595"/>
      <c r="Z34" s="596" t="s">
        <v>112</v>
      </c>
      <c r="AA34" s="596"/>
      <c r="AB34" s="596"/>
      <c r="AC34" s="596"/>
      <c r="AD34" s="597" t="s">
        <v>112</v>
      </c>
      <c r="AE34" s="597"/>
      <c r="AF34" s="597"/>
      <c r="AG34" s="597"/>
      <c r="AH34" s="597"/>
      <c r="AI34" s="597"/>
      <c r="AJ34" s="597"/>
      <c r="AK34" s="597"/>
      <c r="AL34" s="598" t="s">
        <v>112</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1809242</v>
      </c>
      <c r="CS34" s="594"/>
      <c r="CT34" s="594"/>
      <c r="CU34" s="594"/>
      <c r="CV34" s="594"/>
      <c r="CW34" s="594"/>
      <c r="CX34" s="594"/>
      <c r="CY34" s="595"/>
      <c r="CZ34" s="627">
        <v>9.6999999999999993</v>
      </c>
      <c r="DA34" s="628"/>
      <c r="DB34" s="628"/>
      <c r="DC34" s="629"/>
      <c r="DD34" s="602">
        <v>1186772</v>
      </c>
      <c r="DE34" s="594"/>
      <c r="DF34" s="594"/>
      <c r="DG34" s="594"/>
      <c r="DH34" s="594"/>
      <c r="DI34" s="594"/>
      <c r="DJ34" s="594"/>
      <c r="DK34" s="595"/>
      <c r="DL34" s="602">
        <v>946965</v>
      </c>
      <c r="DM34" s="594"/>
      <c r="DN34" s="594"/>
      <c r="DO34" s="594"/>
      <c r="DP34" s="594"/>
      <c r="DQ34" s="594"/>
      <c r="DR34" s="594"/>
      <c r="DS34" s="594"/>
      <c r="DT34" s="594"/>
      <c r="DU34" s="594"/>
      <c r="DV34" s="595"/>
      <c r="DW34" s="598">
        <v>7.9</v>
      </c>
      <c r="DX34" s="619"/>
      <c r="DY34" s="619"/>
      <c r="DZ34" s="619"/>
      <c r="EA34" s="619"/>
      <c r="EB34" s="619"/>
      <c r="EC34" s="620"/>
    </row>
    <row r="35" spans="2:133" ht="11.25" customHeight="1">
      <c r="B35" s="590" t="s">
        <v>307</v>
      </c>
      <c r="C35" s="591"/>
      <c r="D35" s="591"/>
      <c r="E35" s="591"/>
      <c r="F35" s="591"/>
      <c r="G35" s="591"/>
      <c r="H35" s="591"/>
      <c r="I35" s="591"/>
      <c r="J35" s="591"/>
      <c r="K35" s="591"/>
      <c r="L35" s="591"/>
      <c r="M35" s="591"/>
      <c r="N35" s="591"/>
      <c r="O35" s="591"/>
      <c r="P35" s="591"/>
      <c r="Q35" s="592"/>
      <c r="R35" s="593">
        <v>300000</v>
      </c>
      <c r="S35" s="594"/>
      <c r="T35" s="594"/>
      <c r="U35" s="594"/>
      <c r="V35" s="594"/>
      <c r="W35" s="594"/>
      <c r="X35" s="594"/>
      <c r="Y35" s="595"/>
      <c r="Z35" s="596">
        <v>1.5</v>
      </c>
      <c r="AA35" s="596"/>
      <c r="AB35" s="596"/>
      <c r="AC35" s="596"/>
      <c r="AD35" s="597" t="s">
        <v>112</v>
      </c>
      <c r="AE35" s="597"/>
      <c r="AF35" s="597"/>
      <c r="AG35" s="597"/>
      <c r="AH35" s="597"/>
      <c r="AI35" s="597"/>
      <c r="AJ35" s="597"/>
      <c r="AK35" s="597"/>
      <c r="AL35" s="598" t="s">
        <v>112</v>
      </c>
      <c r="AM35" s="599"/>
      <c r="AN35" s="599"/>
      <c r="AO35" s="600"/>
      <c r="AP35" s="186"/>
      <c r="AQ35" s="604" t="s">
        <v>308</v>
      </c>
      <c r="AR35" s="605"/>
      <c r="AS35" s="605"/>
      <c r="AT35" s="605"/>
      <c r="AU35" s="605"/>
      <c r="AV35" s="605"/>
      <c r="AW35" s="605"/>
      <c r="AX35" s="605"/>
      <c r="AY35" s="606"/>
      <c r="AZ35" s="582">
        <v>2382682</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413619</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91121</v>
      </c>
      <c r="CS35" s="625"/>
      <c r="CT35" s="625"/>
      <c r="CU35" s="625"/>
      <c r="CV35" s="625"/>
      <c r="CW35" s="625"/>
      <c r="CX35" s="625"/>
      <c r="CY35" s="626"/>
      <c r="CZ35" s="627">
        <v>0.5</v>
      </c>
      <c r="DA35" s="628"/>
      <c r="DB35" s="628"/>
      <c r="DC35" s="629"/>
      <c r="DD35" s="602">
        <v>77894</v>
      </c>
      <c r="DE35" s="625"/>
      <c r="DF35" s="625"/>
      <c r="DG35" s="625"/>
      <c r="DH35" s="625"/>
      <c r="DI35" s="625"/>
      <c r="DJ35" s="625"/>
      <c r="DK35" s="626"/>
      <c r="DL35" s="602">
        <v>77894</v>
      </c>
      <c r="DM35" s="625"/>
      <c r="DN35" s="625"/>
      <c r="DO35" s="625"/>
      <c r="DP35" s="625"/>
      <c r="DQ35" s="625"/>
      <c r="DR35" s="625"/>
      <c r="DS35" s="625"/>
      <c r="DT35" s="625"/>
      <c r="DU35" s="625"/>
      <c r="DV35" s="626"/>
      <c r="DW35" s="598">
        <v>0.6</v>
      </c>
      <c r="DX35" s="619"/>
      <c r="DY35" s="619"/>
      <c r="DZ35" s="619"/>
      <c r="EA35" s="619"/>
      <c r="EB35" s="619"/>
      <c r="EC35" s="620"/>
    </row>
    <row r="36" spans="2:133" ht="11.25" customHeight="1">
      <c r="B36" s="636" t="s">
        <v>311</v>
      </c>
      <c r="C36" s="637"/>
      <c r="D36" s="637"/>
      <c r="E36" s="637"/>
      <c r="F36" s="637"/>
      <c r="G36" s="637"/>
      <c r="H36" s="637"/>
      <c r="I36" s="637"/>
      <c r="J36" s="637"/>
      <c r="K36" s="637"/>
      <c r="L36" s="637"/>
      <c r="M36" s="637"/>
      <c r="N36" s="637"/>
      <c r="O36" s="637"/>
      <c r="P36" s="637"/>
      <c r="Q36" s="638"/>
      <c r="R36" s="665">
        <v>19716156</v>
      </c>
      <c r="S36" s="666"/>
      <c r="T36" s="666"/>
      <c r="U36" s="666"/>
      <c r="V36" s="666"/>
      <c r="W36" s="666"/>
      <c r="X36" s="666"/>
      <c r="Y36" s="667"/>
      <c r="Z36" s="668">
        <v>100</v>
      </c>
      <c r="AA36" s="668"/>
      <c r="AB36" s="668"/>
      <c r="AC36" s="668"/>
      <c r="AD36" s="669">
        <v>11685907</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873875</v>
      </c>
      <c r="BA36" s="594"/>
      <c r="BB36" s="594"/>
      <c r="BC36" s="594"/>
      <c r="BD36" s="625"/>
      <c r="BE36" s="625"/>
      <c r="BF36" s="650"/>
      <c r="BG36" s="607" t="s">
        <v>313</v>
      </c>
      <c r="BH36" s="608"/>
      <c r="BI36" s="608"/>
      <c r="BJ36" s="608"/>
      <c r="BK36" s="608"/>
      <c r="BL36" s="608"/>
      <c r="BM36" s="608"/>
      <c r="BN36" s="608"/>
      <c r="BO36" s="608"/>
      <c r="BP36" s="608"/>
      <c r="BQ36" s="608"/>
      <c r="BR36" s="608"/>
      <c r="BS36" s="608"/>
      <c r="BT36" s="608"/>
      <c r="BU36" s="609"/>
      <c r="BV36" s="593">
        <v>102263</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2967186</v>
      </c>
      <c r="CS36" s="594"/>
      <c r="CT36" s="594"/>
      <c r="CU36" s="594"/>
      <c r="CV36" s="594"/>
      <c r="CW36" s="594"/>
      <c r="CX36" s="594"/>
      <c r="CY36" s="595"/>
      <c r="CZ36" s="627">
        <v>15.8</v>
      </c>
      <c r="DA36" s="628"/>
      <c r="DB36" s="628"/>
      <c r="DC36" s="629"/>
      <c r="DD36" s="602">
        <v>2839818</v>
      </c>
      <c r="DE36" s="594"/>
      <c r="DF36" s="594"/>
      <c r="DG36" s="594"/>
      <c r="DH36" s="594"/>
      <c r="DI36" s="594"/>
      <c r="DJ36" s="594"/>
      <c r="DK36" s="595"/>
      <c r="DL36" s="602">
        <v>2168901</v>
      </c>
      <c r="DM36" s="594"/>
      <c r="DN36" s="594"/>
      <c r="DO36" s="594"/>
      <c r="DP36" s="594"/>
      <c r="DQ36" s="594"/>
      <c r="DR36" s="594"/>
      <c r="DS36" s="594"/>
      <c r="DT36" s="594"/>
      <c r="DU36" s="594"/>
      <c r="DV36" s="595"/>
      <c r="DW36" s="598">
        <v>18.100000000000001</v>
      </c>
      <c r="DX36" s="619"/>
      <c r="DY36" s="619"/>
      <c r="DZ36" s="619"/>
      <c r="EA36" s="619"/>
      <c r="EB36" s="619"/>
      <c r="EC36" s="620"/>
    </row>
    <row r="37" spans="2:133" ht="11.25" customHeight="1">
      <c r="AQ37" s="672" t="s">
        <v>315</v>
      </c>
      <c r="AR37" s="673"/>
      <c r="AS37" s="673"/>
      <c r="AT37" s="673"/>
      <c r="AU37" s="673"/>
      <c r="AV37" s="673"/>
      <c r="AW37" s="673"/>
      <c r="AX37" s="673"/>
      <c r="AY37" s="674"/>
      <c r="AZ37" s="593">
        <v>29497</v>
      </c>
      <c r="BA37" s="594"/>
      <c r="BB37" s="594"/>
      <c r="BC37" s="594"/>
      <c r="BD37" s="625"/>
      <c r="BE37" s="625"/>
      <c r="BF37" s="650"/>
      <c r="BG37" s="607" t="s">
        <v>316</v>
      </c>
      <c r="BH37" s="608"/>
      <c r="BI37" s="608"/>
      <c r="BJ37" s="608"/>
      <c r="BK37" s="608"/>
      <c r="BL37" s="608"/>
      <c r="BM37" s="608"/>
      <c r="BN37" s="608"/>
      <c r="BO37" s="608"/>
      <c r="BP37" s="608"/>
      <c r="BQ37" s="608"/>
      <c r="BR37" s="608"/>
      <c r="BS37" s="608"/>
      <c r="BT37" s="608"/>
      <c r="BU37" s="609"/>
      <c r="BV37" s="593">
        <v>7250</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1473644</v>
      </c>
      <c r="CS37" s="625"/>
      <c r="CT37" s="625"/>
      <c r="CU37" s="625"/>
      <c r="CV37" s="625"/>
      <c r="CW37" s="625"/>
      <c r="CX37" s="625"/>
      <c r="CY37" s="626"/>
      <c r="CZ37" s="627">
        <v>7.9</v>
      </c>
      <c r="DA37" s="628"/>
      <c r="DB37" s="628"/>
      <c r="DC37" s="629"/>
      <c r="DD37" s="602">
        <v>1443139</v>
      </c>
      <c r="DE37" s="625"/>
      <c r="DF37" s="625"/>
      <c r="DG37" s="625"/>
      <c r="DH37" s="625"/>
      <c r="DI37" s="625"/>
      <c r="DJ37" s="625"/>
      <c r="DK37" s="626"/>
      <c r="DL37" s="602">
        <v>1285782</v>
      </c>
      <c r="DM37" s="625"/>
      <c r="DN37" s="625"/>
      <c r="DO37" s="625"/>
      <c r="DP37" s="625"/>
      <c r="DQ37" s="625"/>
      <c r="DR37" s="625"/>
      <c r="DS37" s="625"/>
      <c r="DT37" s="625"/>
      <c r="DU37" s="625"/>
      <c r="DV37" s="626"/>
      <c r="DW37" s="598">
        <v>10.7</v>
      </c>
      <c r="DX37" s="619"/>
      <c r="DY37" s="619"/>
      <c r="DZ37" s="619"/>
      <c r="EA37" s="619"/>
      <c r="EB37" s="619"/>
      <c r="EC37" s="620"/>
    </row>
    <row r="38" spans="2:133" ht="11.25" customHeight="1">
      <c r="AQ38" s="672" t="s">
        <v>318</v>
      </c>
      <c r="AR38" s="673"/>
      <c r="AS38" s="673"/>
      <c r="AT38" s="673"/>
      <c r="AU38" s="673"/>
      <c r="AV38" s="673"/>
      <c r="AW38" s="673"/>
      <c r="AX38" s="673"/>
      <c r="AY38" s="674"/>
      <c r="AZ38" s="593">
        <v>9671</v>
      </c>
      <c r="BA38" s="594"/>
      <c r="BB38" s="594"/>
      <c r="BC38" s="594"/>
      <c r="BD38" s="625"/>
      <c r="BE38" s="625"/>
      <c r="BF38" s="650"/>
      <c r="BG38" s="607" t="s">
        <v>319</v>
      </c>
      <c r="BH38" s="608"/>
      <c r="BI38" s="608"/>
      <c r="BJ38" s="608"/>
      <c r="BK38" s="608"/>
      <c r="BL38" s="608"/>
      <c r="BM38" s="608"/>
      <c r="BN38" s="608"/>
      <c r="BO38" s="608"/>
      <c r="BP38" s="608"/>
      <c r="BQ38" s="608"/>
      <c r="BR38" s="608"/>
      <c r="BS38" s="608"/>
      <c r="BT38" s="608"/>
      <c r="BU38" s="609"/>
      <c r="BV38" s="593">
        <v>13655</v>
      </c>
      <c r="BW38" s="594"/>
      <c r="BX38" s="594"/>
      <c r="BY38" s="594"/>
      <c r="BZ38" s="594"/>
      <c r="CA38" s="594"/>
      <c r="CB38" s="603"/>
      <c r="CD38" s="607" t="s">
        <v>320</v>
      </c>
      <c r="CE38" s="608"/>
      <c r="CF38" s="608"/>
      <c r="CG38" s="608"/>
      <c r="CH38" s="608"/>
      <c r="CI38" s="608"/>
      <c r="CJ38" s="608"/>
      <c r="CK38" s="608"/>
      <c r="CL38" s="608"/>
      <c r="CM38" s="608"/>
      <c r="CN38" s="608"/>
      <c r="CO38" s="608"/>
      <c r="CP38" s="608"/>
      <c r="CQ38" s="609"/>
      <c r="CR38" s="593">
        <v>1475810</v>
      </c>
      <c r="CS38" s="594"/>
      <c r="CT38" s="594"/>
      <c r="CU38" s="594"/>
      <c r="CV38" s="594"/>
      <c r="CW38" s="594"/>
      <c r="CX38" s="594"/>
      <c r="CY38" s="595"/>
      <c r="CZ38" s="627">
        <v>7.9</v>
      </c>
      <c r="DA38" s="628"/>
      <c r="DB38" s="628"/>
      <c r="DC38" s="629"/>
      <c r="DD38" s="602">
        <v>1290099</v>
      </c>
      <c r="DE38" s="594"/>
      <c r="DF38" s="594"/>
      <c r="DG38" s="594"/>
      <c r="DH38" s="594"/>
      <c r="DI38" s="594"/>
      <c r="DJ38" s="594"/>
      <c r="DK38" s="595"/>
      <c r="DL38" s="602">
        <v>1234643</v>
      </c>
      <c r="DM38" s="594"/>
      <c r="DN38" s="594"/>
      <c r="DO38" s="594"/>
      <c r="DP38" s="594"/>
      <c r="DQ38" s="594"/>
      <c r="DR38" s="594"/>
      <c r="DS38" s="594"/>
      <c r="DT38" s="594"/>
      <c r="DU38" s="594"/>
      <c r="DV38" s="595"/>
      <c r="DW38" s="598">
        <v>10.3</v>
      </c>
      <c r="DX38" s="619"/>
      <c r="DY38" s="619"/>
      <c r="DZ38" s="619"/>
      <c r="EA38" s="619"/>
      <c r="EB38" s="619"/>
      <c r="EC38" s="620"/>
    </row>
    <row r="39" spans="2:133" ht="11.25" customHeight="1">
      <c r="AQ39" s="672" t="s">
        <v>321</v>
      </c>
      <c r="AR39" s="673"/>
      <c r="AS39" s="673"/>
      <c r="AT39" s="673"/>
      <c r="AU39" s="673"/>
      <c r="AV39" s="673"/>
      <c r="AW39" s="673"/>
      <c r="AX39" s="673"/>
      <c r="AY39" s="674"/>
      <c r="AZ39" s="593">
        <v>3500</v>
      </c>
      <c r="BA39" s="594"/>
      <c r="BB39" s="594"/>
      <c r="BC39" s="594"/>
      <c r="BD39" s="625"/>
      <c r="BE39" s="625"/>
      <c r="BF39" s="650"/>
      <c r="BG39" s="678" t="s">
        <v>322</v>
      </c>
      <c r="BH39" s="679"/>
      <c r="BI39" s="679"/>
      <c r="BJ39" s="679"/>
      <c r="BK39" s="679"/>
      <c r="BL39" s="187"/>
      <c r="BM39" s="608" t="s">
        <v>323</v>
      </c>
      <c r="BN39" s="608"/>
      <c r="BO39" s="608"/>
      <c r="BP39" s="608"/>
      <c r="BQ39" s="608"/>
      <c r="BR39" s="608"/>
      <c r="BS39" s="608"/>
      <c r="BT39" s="608"/>
      <c r="BU39" s="609"/>
      <c r="BV39" s="593">
        <v>117</v>
      </c>
      <c r="BW39" s="594"/>
      <c r="BX39" s="594"/>
      <c r="BY39" s="594"/>
      <c r="BZ39" s="594"/>
      <c r="CA39" s="594"/>
      <c r="CB39" s="603"/>
      <c r="CD39" s="607" t="s">
        <v>324</v>
      </c>
      <c r="CE39" s="608"/>
      <c r="CF39" s="608"/>
      <c r="CG39" s="608"/>
      <c r="CH39" s="608"/>
      <c r="CI39" s="608"/>
      <c r="CJ39" s="608"/>
      <c r="CK39" s="608"/>
      <c r="CL39" s="608"/>
      <c r="CM39" s="608"/>
      <c r="CN39" s="608"/>
      <c r="CO39" s="608"/>
      <c r="CP39" s="608"/>
      <c r="CQ39" s="609"/>
      <c r="CR39" s="593">
        <v>616156</v>
      </c>
      <c r="CS39" s="625"/>
      <c r="CT39" s="625"/>
      <c r="CU39" s="625"/>
      <c r="CV39" s="625"/>
      <c r="CW39" s="625"/>
      <c r="CX39" s="625"/>
      <c r="CY39" s="626"/>
      <c r="CZ39" s="627">
        <v>3.3</v>
      </c>
      <c r="DA39" s="628"/>
      <c r="DB39" s="628"/>
      <c r="DC39" s="629"/>
      <c r="DD39" s="602">
        <v>602459</v>
      </c>
      <c r="DE39" s="625"/>
      <c r="DF39" s="625"/>
      <c r="DG39" s="625"/>
      <c r="DH39" s="625"/>
      <c r="DI39" s="625"/>
      <c r="DJ39" s="625"/>
      <c r="DK39" s="626"/>
      <c r="DL39" s="602" t="s">
        <v>325</v>
      </c>
      <c r="DM39" s="625"/>
      <c r="DN39" s="625"/>
      <c r="DO39" s="625"/>
      <c r="DP39" s="625"/>
      <c r="DQ39" s="625"/>
      <c r="DR39" s="625"/>
      <c r="DS39" s="625"/>
      <c r="DT39" s="625"/>
      <c r="DU39" s="625"/>
      <c r="DV39" s="626"/>
      <c r="DW39" s="598" t="s">
        <v>325</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266062</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80</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335500</v>
      </c>
      <c r="CS40" s="594"/>
      <c r="CT40" s="594"/>
      <c r="CU40" s="594"/>
      <c r="CV40" s="594"/>
      <c r="CW40" s="594"/>
      <c r="CX40" s="594"/>
      <c r="CY40" s="595"/>
      <c r="CZ40" s="627">
        <v>1.8</v>
      </c>
      <c r="DA40" s="628"/>
      <c r="DB40" s="628"/>
      <c r="DC40" s="629"/>
      <c r="DD40" s="602">
        <v>3500</v>
      </c>
      <c r="DE40" s="594"/>
      <c r="DF40" s="594"/>
      <c r="DG40" s="594"/>
      <c r="DH40" s="594"/>
      <c r="DI40" s="594"/>
      <c r="DJ40" s="594"/>
      <c r="DK40" s="595"/>
      <c r="DL40" s="602" t="s">
        <v>325</v>
      </c>
      <c r="DM40" s="594"/>
      <c r="DN40" s="594"/>
      <c r="DO40" s="594"/>
      <c r="DP40" s="594"/>
      <c r="DQ40" s="594"/>
      <c r="DR40" s="594"/>
      <c r="DS40" s="594"/>
      <c r="DT40" s="594"/>
      <c r="DU40" s="594"/>
      <c r="DV40" s="595"/>
      <c r="DW40" s="598" t="s">
        <v>325</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1200077</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246</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332</v>
      </c>
      <c r="CS41" s="625"/>
      <c r="CT41" s="625"/>
      <c r="CU41" s="625"/>
      <c r="CV41" s="625"/>
      <c r="CW41" s="625"/>
      <c r="CX41" s="625"/>
      <c r="CY41" s="626"/>
      <c r="CZ41" s="627" t="s">
        <v>332</v>
      </c>
      <c r="DA41" s="628"/>
      <c r="DB41" s="628"/>
      <c r="DC41" s="629"/>
      <c r="DD41" s="602" t="s">
        <v>332</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3376231</v>
      </c>
      <c r="CS42" s="594"/>
      <c r="CT42" s="594"/>
      <c r="CU42" s="594"/>
      <c r="CV42" s="594"/>
      <c r="CW42" s="594"/>
      <c r="CX42" s="594"/>
      <c r="CY42" s="595"/>
      <c r="CZ42" s="627">
        <v>18</v>
      </c>
      <c r="DA42" s="676"/>
      <c r="DB42" s="676"/>
      <c r="DC42" s="677"/>
      <c r="DD42" s="602">
        <v>879061</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v>91892</v>
      </c>
      <c r="CS43" s="625"/>
      <c r="CT43" s="625"/>
      <c r="CU43" s="625"/>
      <c r="CV43" s="625"/>
      <c r="CW43" s="625"/>
      <c r="CX43" s="625"/>
      <c r="CY43" s="626"/>
      <c r="CZ43" s="627">
        <v>0.5</v>
      </c>
      <c r="DA43" s="628"/>
      <c r="DB43" s="628"/>
      <c r="DC43" s="629"/>
      <c r="DD43" s="602">
        <v>91892</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337</v>
      </c>
      <c r="CD44" s="699" t="s">
        <v>288</v>
      </c>
      <c r="CE44" s="700"/>
      <c r="CF44" s="590" t="s">
        <v>338</v>
      </c>
      <c r="CG44" s="591"/>
      <c r="CH44" s="591"/>
      <c r="CI44" s="591"/>
      <c r="CJ44" s="591"/>
      <c r="CK44" s="591"/>
      <c r="CL44" s="591"/>
      <c r="CM44" s="591"/>
      <c r="CN44" s="591"/>
      <c r="CO44" s="591"/>
      <c r="CP44" s="591"/>
      <c r="CQ44" s="592"/>
      <c r="CR44" s="593">
        <v>3320770</v>
      </c>
      <c r="CS44" s="594"/>
      <c r="CT44" s="594"/>
      <c r="CU44" s="594"/>
      <c r="CV44" s="594"/>
      <c r="CW44" s="594"/>
      <c r="CX44" s="594"/>
      <c r="CY44" s="595"/>
      <c r="CZ44" s="627">
        <v>17.7</v>
      </c>
      <c r="DA44" s="676"/>
      <c r="DB44" s="676"/>
      <c r="DC44" s="677"/>
      <c r="DD44" s="602">
        <v>845065</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339</v>
      </c>
      <c r="CG45" s="591"/>
      <c r="CH45" s="591"/>
      <c r="CI45" s="591"/>
      <c r="CJ45" s="591"/>
      <c r="CK45" s="591"/>
      <c r="CL45" s="591"/>
      <c r="CM45" s="591"/>
      <c r="CN45" s="591"/>
      <c r="CO45" s="591"/>
      <c r="CP45" s="591"/>
      <c r="CQ45" s="592"/>
      <c r="CR45" s="593">
        <v>1842521</v>
      </c>
      <c r="CS45" s="625"/>
      <c r="CT45" s="625"/>
      <c r="CU45" s="625"/>
      <c r="CV45" s="625"/>
      <c r="CW45" s="625"/>
      <c r="CX45" s="625"/>
      <c r="CY45" s="626"/>
      <c r="CZ45" s="627">
        <v>9.8000000000000007</v>
      </c>
      <c r="DA45" s="628"/>
      <c r="DB45" s="628"/>
      <c r="DC45" s="629"/>
      <c r="DD45" s="602">
        <v>109564</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340</v>
      </c>
      <c r="CG46" s="591"/>
      <c r="CH46" s="591"/>
      <c r="CI46" s="591"/>
      <c r="CJ46" s="591"/>
      <c r="CK46" s="591"/>
      <c r="CL46" s="591"/>
      <c r="CM46" s="591"/>
      <c r="CN46" s="591"/>
      <c r="CO46" s="591"/>
      <c r="CP46" s="591"/>
      <c r="CQ46" s="592"/>
      <c r="CR46" s="593">
        <v>1445538</v>
      </c>
      <c r="CS46" s="594"/>
      <c r="CT46" s="594"/>
      <c r="CU46" s="594"/>
      <c r="CV46" s="594"/>
      <c r="CW46" s="594"/>
      <c r="CX46" s="594"/>
      <c r="CY46" s="595"/>
      <c r="CZ46" s="627">
        <v>7.7</v>
      </c>
      <c r="DA46" s="676"/>
      <c r="DB46" s="676"/>
      <c r="DC46" s="677"/>
      <c r="DD46" s="602">
        <v>730776</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341</v>
      </c>
      <c r="CG47" s="591"/>
      <c r="CH47" s="591"/>
      <c r="CI47" s="591"/>
      <c r="CJ47" s="591"/>
      <c r="CK47" s="591"/>
      <c r="CL47" s="591"/>
      <c r="CM47" s="591"/>
      <c r="CN47" s="591"/>
      <c r="CO47" s="591"/>
      <c r="CP47" s="591"/>
      <c r="CQ47" s="592"/>
      <c r="CR47" s="593">
        <v>55461</v>
      </c>
      <c r="CS47" s="625"/>
      <c r="CT47" s="625"/>
      <c r="CU47" s="625"/>
      <c r="CV47" s="625"/>
      <c r="CW47" s="625"/>
      <c r="CX47" s="625"/>
      <c r="CY47" s="626"/>
      <c r="CZ47" s="627">
        <v>0.3</v>
      </c>
      <c r="DA47" s="628"/>
      <c r="DB47" s="628"/>
      <c r="DC47" s="629"/>
      <c r="DD47" s="602">
        <v>33996</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342</v>
      </c>
      <c r="CG48" s="591"/>
      <c r="CH48" s="591"/>
      <c r="CI48" s="591"/>
      <c r="CJ48" s="591"/>
      <c r="CK48" s="591"/>
      <c r="CL48" s="591"/>
      <c r="CM48" s="591"/>
      <c r="CN48" s="591"/>
      <c r="CO48" s="591"/>
      <c r="CP48" s="591"/>
      <c r="CQ48" s="592"/>
      <c r="CR48" s="593" t="s">
        <v>343</v>
      </c>
      <c r="CS48" s="594"/>
      <c r="CT48" s="594"/>
      <c r="CU48" s="594"/>
      <c r="CV48" s="594"/>
      <c r="CW48" s="594"/>
      <c r="CX48" s="594"/>
      <c r="CY48" s="595"/>
      <c r="CZ48" s="627" t="s">
        <v>343</v>
      </c>
      <c r="DA48" s="676"/>
      <c r="DB48" s="676"/>
      <c r="DC48" s="677"/>
      <c r="DD48" s="602" t="s">
        <v>343</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344</v>
      </c>
      <c r="CE49" s="637"/>
      <c r="CF49" s="637"/>
      <c r="CG49" s="637"/>
      <c r="CH49" s="637"/>
      <c r="CI49" s="637"/>
      <c r="CJ49" s="637"/>
      <c r="CK49" s="637"/>
      <c r="CL49" s="637"/>
      <c r="CM49" s="637"/>
      <c r="CN49" s="637"/>
      <c r="CO49" s="637"/>
      <c r="CP49" s="637"/>
      <c r="CQ49" s="638"/>
      <c r="CR49" s="665">
        <v>18747468</v>
      </c>
      <c r="CS49" s="661"/>
      <c r="CT49" s="661"/>
      <c r="CU49" s="661"/>
      <c r="CV49" s="661"/>
      <c r="CW49" s="661"/>
      <c r="CX49" s="661"/>
      <c r="CY49" s="688"/>
      <c r="CZ49" s="689">
        <v>100</v>
      </c>
      <c r="DA49" s="690"/>
      <c r="DB49" s="690"/>
      <c r="DC49" s="691"/>
      <c r="DD49" s="692">
        <v>12886793</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7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346</v>
      </c>
      <c r="DK2" s="735"/>
      <c r="DL2" s="735"/>
      <c r="DM2" s="735"/>
      <c r="DN2" s="735"/>
      <c r="DO2" s="736"/>
      <c r="DP2" s="200"/>
      <c r="DQ2" s="734" t="s">
        <v>347</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348</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350</v>
      </c>
      <c r="B5" s="729"/>
      <c r="C5" s="729"/>
      <c r="D5" s="729"/>
      <c r="E5" s="729"/>
      <c r="F5" s="729"/>
      <c r="G5" s="729"/>
      <c r="H5" s="729"/>
      <c r="I5" s="729"/>
      <c r="J5" s="729"/>
      <c r="K5" s="729"/>
      <c r="L5" s="729"/>
      <c r="M5" s="729"/>
      <c r="N5" s="729"/>
      <c r="O5" s="729"/>
      <c r="P5" s="730"/>
      <c r="Q5" s="705" t="s">
        <v>351</v>
      </c>
      <c r="R5" s="706"/>
      <c r="S5" s="706"/>
      <c r="T5" s="706"/>
      <c r="U5" s="707"/>
      <c r="V5" s="705" t="s">
        <v>352</v>
      </c>
      <c r="W5" s="706"/>
      <c r="X5" s="706"/>
      <c r="Y5" s="706"/>
      <c r="Z5" s="707"/>
      <c r="AA5" s="705" t="s">
        <v>353</v>
      </c>
      <c r="AB5" s="706"/>
      <c r="AC5" s="706"/>
      <c r="AD5" s="706"/>
      <c r="AE5" s="706"/>
      <c r="AF5" s="738" t="s">
        <v>354</v>
      </c>
      <c r="AG5" s="706"/>
      <c r="AH5" s="706"/>
      <c r="AI5" s="706"/>
      <c r="AJ5" s="717"/>
      <c r="AK5" s="706" t="s">
        <v>355</v>
      </c>
      <c r="AL5" s="706"/>
      <c r="AM5" s="706"/>
      <c r="AN5" s="706"/>
      <c r="AO5" s="707"/>
      <c r="AP5" s="705" t="s">
        <v>356</v>
      </c>
      <c r="AQ5" s="706"/>
      <c r="AR5" s="706"/>
      <c r="AS5" s="706"/>
      <c r="AT5" s="707"/>
      <c r="AU5" s="705" t="s">
        <v>357</v>
      </c>
      <c r="AV5" s="706"/>
      <c r="AW5" s="706"/>
      <c r="AX5" s="706"/>
      <c r="AY5" s="717"/>
      <c r="AZ5" s="207"/>
      <c r="BA5" s="207"/>
      <c r="BB5" s="207"/>
      <c r="BC5" s="207"/>
      <c r="BD5" s="207"/>
      <c r="BE5" s="208"/>
      <c r="BF5" s="208"/>
      <c r="BG5" s="208"/>
      <c r="BH5" s="208"/>
      <c r="BI5" s="208"/>
      <c r="BJ5" s="208"/>
      <c r="BK5" s="208"/>
      <c r="BL5" s="208"/>
      <c r="BM5" s="208"/>
      <c r="BN5" s="208"/>
      <c r="BO5" s="208"/>
      <c r="BP5" s="208"/>
      <c r="BQ5" s="728" t="s">
        <v>358</v>
      </c>
      <c r="BR5" s="729"/>
      <c r="BS5" s="729"/>
      <c r="BT5" s="729"/>
      <c r="BU5" s="729"/>
      <c r="BV5" s="729"/>
      <c r="BW5" s="729"/>
      <c r="BX5" s="729"/>
      <c r="BY5" s="729"/>
      <c r="BZ5" s="729"/>
      <c r="CA5" s="729"/>
      <c r="CB5" s="729"/>
      <c r="CC5" s="729"/>
      <c r="CD5" s="729"/>
      <c r="CE5" s="729"/>
      <c r="CF5" s="729"/>
      <c r="CG5" s="730"/>
      <c r="CH5" s="705" t="s">
        <v>359</v>
      </c>
      <c r="CI5" s="706"/>
      <c r="CJ5" s="706"/>
      <c r="CK5" s="706"/>
      <c r="CL5" s="707"/>
      <c r="CM5" s="705" t="s">
        <v>360</v>
      </c>
      <c r="CN5" s="706"/>
      <c r="CO5" s="706"/>
      <c r="CP5" s="706"/>
      <c r="CQ5" s="707"/>
      <c r="CR5" s="705" t="s">
        <v>361</v>
      </c>
      <c r="CS5" s="706"/>
      <c r="CT5" s="706"/>
      <c r="CU5" s="706"/>
      <c r="CV5" s="707"/>
      <c r="CW5" s="705" t="s">
        <v>362</v>
      </c>
      <c r="CX5" s="706"/>
      <c r="CY5" s="706"/>
      <c r="CZ5" s="706"/>
      <c r="DA5" s="707"/>
      <c r="DB5" s="705" t="s">
        <v>363</v>
      </c>
      <c r="DC5" s="706"/>
      <c r="DD5" s="706"/>
      <c r="DE5" s="706"/>
      <c r="DF5" s="707"/>
      <c r="DG5" s="711" t="s">
        <v>364</v>
      </c>
      <c r="DH5" s="712"/>
      <c r="DI5" s="712"/>
      <c r="DJ5" s="712"/>
      <c r="DK5" s="713"/>
      <c r="DL5" s="711" t="s">
        <v>365</v>
      </c>
      <c r="DM5" s="712"/>
      <c r="DN5" s="712"/>
      <c r="DO5" s="712"/>
      <c r="DP5" s="713"/>
      <c r="DQ5" s="705" t="s">
        <v>366</v>
      </c>
      <c r="DR5" s="706"/>
      <c r="DS5" s="706"/>
      <c r="DT5" s="706"/>
      <c r="DU5" s="707"/>
      <c r="DV5" s="705" t="s">
        <v>357</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367</v>
      </c>
      <c r="C7" s="720"/>
      <c r="D7" s="720"/>
      <c r="E7" s="720"/>
      <c r="F7" s="720"/>
      <c r="G7" s="720"/>
      <c r="H7" s="720"/>
      <c r="I7" s="720"/>
      <c r="J7" s="720"/>
      <c r="K7" s="720"/>
      <c r="L7" s="720"/>
      <c r="M7" s="720"/>
      <c r="N7" s="720"/>
      <c r="O7" s="720"/>
      <c r="P7" s="721"/>
      <c r="Q7" s="722">
        <v>19601</v>
      </c>
      <c r="R7" s="723"/>
      <c r="S7" s="723"/>
      <c r="T7" s="723"/>
      <c r="U7" s="723"/>
      <c r="V7" s="723">
        <v>18632</v>
      </c>
      <c r="W7" s="723"/>
      <c r="X7" s="723"/>
      <c r="Y7" s="723"/>
      <c r="Z7" s="723"/>
      <c r="AA7" s="723">
        <v>969</v>
      </c>
      <c r="AB7" s="723"/>
      <c r="AC7" s="723"/>
      <c r="AD7" s="723"/>
      <c r="AE7" s="724"/>
      <c r="AF7" s="725">
        <v>861</v>
      </c>
      <c r="AG7" s="726"/>
      <c r="AH7" s="726"/>
      <c r="AI7" s="726"/>
      <c r="AJ7" s="727"/>
      <c r="AK7" s="762">
        <v>273</v>
      </c>
      <c r="AL7" s="763"/>
      <c r="AM7" s="763"/>
      <c r="AN7" s="763"/>
      <c r="AO7" s="763"/>
      <c r="AP7" s="763">
        <v>18968</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548</v>
      </c>
      <c r="BT7" s="767"/>
      <c r="BU7" s="767"/>
      <c r="BV7" s="767"/>
      <c r="BW7" s="767"/>
      <c r="BX7" s="767"/>
      <c r="BY7" s="767"/>
      <c r="BZ7" s="767"/>
      <c r="CA7" s="767"/>
      <c r="CB7" s="767"/>
      <c r="CC7" s="767"/>
      <c r="CD7" s="767"/>
      <c r="CE7" s="767"/>
      <c r="CF7" s="767"/>
      <c r="CG7" s="768"/>
      <c r="CH7" s="759">
        <v>1</v>
      </c>
      <c r="CI7" s="760"/>
      <c r="CJ7" s="760"/>
      <c r="CK7" s="760"/>
      <c r="CL7" s="761"/>
      <c r="CM7" s="759">
        <v>296</v>
      </c>
      <c r="CN7" s="760"/>
      <c r="CO7" s="760"/>
      <c r="CP7" s="760"/>
      <c r="CQ7" s="761"/>
      <c r="CR7" s="759">
        <v>300</v>
      </c>
      <c r="CS7" s="760"/>
      <c r="CT7" s="760"/>
      <c r="CU7" s="760"/>
      <c r="CV7" s="761"/>
      <c r="CW7" s="759" t="s">
        <v>551</v>
      </c>
      <c r="CX7" s="760"/>
      <c r="CY7" s="760"/>
      <c r="CZ7" s="760"/>
      <c r="DA7" s="761"/>
      <c r="DB7" s="759" t="s">
        <v>551</v>
      </c>
      <c r="DC7" s="760"/>
      <c r="DD7" s="760"/>
      <c r="DE7" s="760"/>
      <c r="DF7" s="761"/>
      <c r="DG7" s="759" t="s">
        <v>551</v>
      </c>
      <c r="DH7" s="760"/>
      <c r="DI7" s="760"/>
      <c r="DJ7" s="760"/>
      <c r="DK7" s="761"/>
      <c r="DL7" s="759" t="s">
        <v>551</v>
      </c>
      <c r="DM7" s="760"/>
      <c r="DN7" s="760"/>
      <c r="DO7" s="760"/>
      <c r="DP7" s="761"/>
      <c r="DQ7" s="759" t="s">
        <v>551</v>
      </c>
      <c r="DR7" s="760"/>
      <c r="DS7" s="760"/>
      <c r="DT7" s="760"/>
      <c r="DU7" s="761"/>
      <c r="DV7" s="740"/>
      <c r="DW7" s="741"/>
      <c r="DX7" s="741"/>
      <c r="DY7" s="741"/>
      <c r="DZ7" s="742"/>
      <c r="EA7" s="205"/>
    </row>
    <row r="8" spans="1:131" s="206" customFormat="1" ht="26.25" customHeight="1">
      <c r="A8" s="212">
        <v>2</v>
      </c>
      <c r="B8" s="743" t="s">
        <v>368</v>
      </c>
      <c r="C8" s="744"/>
      <c r="D8" s="744"/>
      <c r="E8" s="744"/>
      <c r="F8" s="744"/>
      <c r="G8" s="744"/>
      <c r="H8" s="744"/>
      <c r="I8" s="744"/>
      <c r="J8" s="744"/>
      <c r="K8" s="744"/>
      <c r="L8" s="744"/>
      <c r="M8" s="744"/>
      <c r="N8" s="744"/>
      <c r="O8" s="744"/>
      <c r="P8" s="745"/>
      <c r="Q8" s="746">
        <v>115</v>
      </c>
      <c r="R8" s="747"/>
      <c r="S8" s="747"/>
      <c r="T8" s="747"/>
      <c r="U8" s="747"/>
      <c r="V8" s="747">
        <v>115</v>
      </c>
      <c r="W8" s="747"/>
      <c r="X8" s="747"/>
      <c r="Y8" s="747"/>
      <c r="Z8" s="747"/>
      <c r="AA8" s="747" t="s">
        <v>549</v>
      </c>
      <c r="AB8" s="747"/>
      <c r="AC8" s="747"/>
      <c r="AD8" s="747"/>
      <c r="AE8" s="748"/>
      <c r="AF8" s="749" t="s">
        <v>112</v>
      </c>
      <c r="AG8" s="750"/>
      <c r="AH8" s="750"/>
      <c r="AI8" s="750"/>
      <c r="AJ8" s="751"/>
      <c r="AK8" s="752">
        <v>115</v>
      </c>
      <c r="AL8" s="753"/>
      <c r="AM8" s="753"/>
      <c r="AN8" s="753"/>
      <c r="AO8" s="753"/>
      <c r="AP8" s="753" t="s">
        <v>550</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369</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370</v>
      </c>
      <c r="B23" s="778" t="s">
        <v>371</v>
      </c>
      <c r="C23" s="779"/>
      <c r="D23" s="779"/>
      <c r="E23" s="779"/>
      <c r="F23" s="779"/>
      <c r="G23" s="779"/>
      <c r="H23" s="779"/>
      <c r="I23" s="779"/>
      <c r="J23" s="779"/>
      <c r="K23" s="779"/>
      <c r="L23" s="779"/>
      <c r="M23" s="779"/>
      <c r="N23" s="779"/>
      <c r="O23" s="779"/>
      <c r="P23" s="780"/>
      <c r="Q23" s="781">
        <v>19716</v>
      </c>
      <c r="R23" s="782"/>
      <c r="S23" s="782"/>
      <c r="T23" s="782"/>
      <c r="U23" s="782"/>
      <c r="V23" s="782">
        <v>18747</v>
      </c>
      <c r="W23" s="782"/>
      <c r="X23" s="782"/>
      <c r="Y23" s="782"/>
      <c r="Z23" s="782"/>
      <c r="AA23" s="782">
        <v>969</v>
      </c>
      <c r="AB23" s="782"/>
      <c r="AC23" s="782"/>
      <c r="AD23" s="782"/>
      <c r="AE23" s="783"/>
      <c r="AF23" s="784">
        <v>861</v>
      </c>
      <c r="AG23" s="782"/>
      <c r="AH23" s="782"/>
      <c r="AI23" s="782"/>
      <c r="AJ23" s="785"/>
      <c r="AK23" s="786"/>
      <c r="AL23" s="787"/>
      <c r="AM23" s="787"/>
      <c r="AN23" s="787"/>
      <c r="AO23" s="787"/>
      <c r="AP23" s="782">
        <v>18968</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372</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373</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350</v>
      </c>
      <c r="B26" s="729"/>
      <c r="C26" s="729"/>
      <c r="D26" s="729"/>
      <c r="E26" s="729"/>
      <c r="F26" s="729"/>
      <c r="G26" s="729"/>
      <c r="H26" s="729"/>
      <c r="I26" s="729"/>
      <c r="J26" s="729"/>
      <c r="K26" s="729"/>
      <c r="L26" s="729"/>
      <c r="M26" s="729"/>
      <c r="N26" s="729"/>
      <c r="O26" s="729"/>
      <c r="P26" s="730"/>
      <c r="Q26" s="705" t="s">
        <v>374</v>
      </c>
      <c r="R26" s="706"/>
      <c r="S26" s="706"/>
      <c r="T26" s="706"/>
      <c r="U26" s="707"/>
      <c r="V26" s="705" t="s">
        <v>375</v>
      </c>
      <c r="W26" s="706"/>
      <c r="X26" s="706"/>
      <c r="Y26" s="706"/>
      <c r="Z26" s="707"/>
      <c r="AA26" s="705" t="s">
        <v>376</v>
      </c>
      <c r="AB26" s="706"/>
      <c r="AC26" s="706"/>
      <c r="AD26" s="706"/>
      <c r="AE26" s="706"/>
      <c r="AF26" s="800" t="s">
        <v>377</v>
      </c>
      <c r="AG26" s="801"/>
      <c r="AH26" s="801"/>
      <c r="AI26" s="801"/>
      <c r="AJ26" s="802"/>
      <c r="AK26" s="706" t="s">
        <v>378</v>
      </c>
      <c r="AL26" s="706"/>
      <c r="AM26" s="706"/>
      <c r="AN26" s="706"/>
      <c r="AO26" s="707"/>
      <c r="AP26" s="705" t="s">
        <v>379</v>
      </c>
      <c r="AQ26" s="706"/>
      <c r="AR26" s="706"/>
      <c r="AS26" s="706"/>
      <c r="AT26" s="707"/>
      <c r="AU26" s="705" t="s">
        <v>380</v>
      </c>
      <c r="AV26" s="706"/>
      <c r="AW26" s="706"/>
      <c r="AX26" s="706"/>
      <c r="AY26" s="707"/>
      <c r="AZ26" s="705" t="s">
        <v>381</v>
      </c>
      <c r="BA26" s="706"/>
      <c r="BB26" s="706"/>
      <c r="BC26" s="706"/>
      <c r="BD26" s="707"/>
      <c r="BE26" s="705" t="s">
        <v>357</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382</v>
      </c>
      <c r="C28" s="720"/>
      <c r="D28" s="720"/>
      <c r="E28" s="720"/>
      <c r="F28" s="720"/>
      <c r="G28" s="720"/>
      <c r="H28" s="720"/>
      <c r="I28" s="720"/>
      <c r="J28" s="720"/>
      <c r="K28" s="720"/>
      <c r="L28" s="720"/>
      <c r="M28" s="720"/>
      <c r="N28" s="720"/>
      <c r="O28" s="720"/>
      <c r="P28" s="721"/>
      <c r="Q28" s="810">
        <v>5716</v>
      </c>
      <c r="R28" s="811"/>
      <c r="S28" s="811"/>
      <c r="T28" s="811"/>
      <c r="U28" s="811"/>
      <c r="V28" s="811">
        <v>5303</v>
      </c>
      <c r="W28" s="811"/>
      <c r="X28" s="811"/>
      <c r="Y28" s="811"/>
      <c r="Z28" s="811"/>
      <c r="AA28" s="811">
        <v>414</v>
      </c>
      <c r="AB28" s="811"/>
      <c r="AC28" s="811"/>
      <c r="AD28" s="811"/>
      <c r="AE28" s="812"/>
      <c r="AF28" s="813">
        <v>414</v>
      </c>
      <c r="AG28" s="811"/>
      <c r="AH28" s="811"/>
      <c r="AI28" s="811"/>
      <c r="AJ28" s="814"/>
      <c r="AK28" s="815">
        <v>228</v>
      </c>
      <c r="AL28" s="806"/>
      <c r="AM28" s="806"/>
      <c r="AN28" s="806"/>
      <c r="AO28" s="806"/>
      <c r="AP28" s="806">
        <v>22</v>
      </c>
      <c r="AQ28" s="806"/>
      <c r="AR28" s="806"/>
      <c r="AS28" s="806"/>
      <c r="AT28" s="806"/>
      <c r="AU28" s="806">
        <v>22</v>
      </c>
      <c r="AV28" s="806"/>
      <c r="AW28" s="806"/>
      <c r="AX28" s="806"/>
      <c r="AY28" s="806"/>
      <c r="AZ28" s="807"/>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383</v>
      </c>
      <c r="C29" s="744"/>
      <c r="D29" s="744"/>
      <c r="E29" s="744"/>
      <c r="F29" s="744"/>
      <c r="G29" s="744"/>
      <c r="H29" s="744"/>
      <c r="I29" s="744"/>
      <c r="J29" s="744"/>
      <c r="K29" s="744"/>
      <c r="L29" s="744"/>
      <c r="M29" s="744"/>
      <c r="N29" s="744"/>
      <c r="O29" s="744"/>
      <c r="P29" s="745"/>
      <c r="Q29" s="746">
        <v>4101</v>
      </c>
      <c r="R29" s="747"/>
      <c r="S29" s="747"/>
      <c r="T29" s="747"/>
      <c r="U29" s="747"/>
      <c r="V29" s="747">
        <v>3972</v>
      </c>
      <c r="W29" s="747"/>
      <c r="X29" s="747"/>
      <c r="Y29" s="747"/>
      <c r="Z29" s="747"/>
      <c r="AA29" s="747">
        <v>128</v>
      </c>
      <c r="AB29" s="747"/>
      <c r="AC29" s="747"/>
      <c r="AD29" s="747"/>
      <c r="AE29" s="748"/>
      <c r="AF29" s="749">
        <v>128</v>
      </c>
      <c r="AG29" s="750"/>
      <c r="AH29" s="750"/>
      <c r="AI29" s="750"/>
      <c r="AJ29" s="751"/>
      <c r="AK29" s="818">
        <v>714</v>
      </c>
      <c r="AL29" s="819"/>
      <c r="AM29" s="819"/>
      <c r="AN29" s="819"/>
      <c r="AO29" s="819"/>
      <c r="AP29" s="819" t="s">
        <v>549</v>
      </c>
      <c r="AQ29" s="819"/>
      <c r="AR29" s="819"/>
      <c r="AS29" s="819"/>
      <c r="AT29" s="819"/>
      <c r="AU29" s="819" t="s">
        <v>550</v>
      </c>
      <c r="AV29" s="819"/>
      <c r="AW29" s="819"/>
      <c r="AX29" s="819"/>
      <c r="AY29" s="819"/>
      <c r="AZ29" s="820"/>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384</v>
      </c>
      <c r="C30" s="744"/>
      <c r="D30" s="744"/>
      <c r="E30" s="744"/>
      <c r="F30" s="744"/>
      <c r="G30" s="744"/>
      <c r="H30" s="744"/>
      <c r="I30" s="744"/>
      <c r="J30" s="744"/>
      <c r="K30" s="744"/>
      <c r="L30" s="744"/>
      <c r="M30" s="744"/>
      <c r="N30" s="744"/>
      <c r="O30" s="744"/>
      <c r="P30" s="745"/>
      <c r="Q30" s="746">
        <v>415</v>
      </c>
      <c r="R30" s="747"/>
      <c r="S30" s="747"/>
      <c r="T30" s="747"/>
      <c r="U30" s="747"/>
      <c r="V30" s="747">
        <v>414</v>
      </c>
      <c r="W30" s="747"/>
      <c r="X30" s="747"/>
      <c r="Y30" s="747"/>
      <c r="Z30" s="747"/>
      <c r="AA30" s="747">
        <v>1</v>
      </c>
      <c r="AB30" s="747"/>
      <c r="AC30" s="747"/>
      <c r="AD30" s="747"/>
      <c r="AE30" s="748"/>
      <c r="AF30" s="749">
        <v>1</v>
      </c>
      <c r="AG30" s="750"/>
      <c r="AH30" s="750"/>
      <c r="AI30" s="750"/>
      <c r="AJ30" s="751"/>
      <c r="AK30" s="818">
        <v>92</v>
      </c>
      <c r="AL30" s="819"/>
      <c r="AM30" s="819"/>
      <c r="AN30" s="819"/>
      <c r="AO30" s="819"/>
      <c r="AP30" s="819" t="s">
        <v>550</v>
      </c>
      <c r="AQ30" s="819"/>
      <c r="AR30" s="819"/>
      <c r="AS30" s="819"/>
      <c r="AT30" s="819"/>
      <c r="AU30" s="819" t="s">
        <v>550</v>
      </c>
      <c r="AV30" s="819"/>
      <c r="AW30" s="819"/>
      <c r="AX30" s="819"/>
      <c r="AY30" s="819"/>
      <c r="AZ30" s="820"/>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385</v>
      </c>
      <c r="C31" s="744"/>
      <c r="D31" s="744"/>
      <c r="E31" s="744"/>
      <c r="F31" s="744"/>
      <c r="G31" s="744"/>
      <c r="H31" s="744"/>
      <c r="I31" s="744"/>
      <c r="J31" s="744"/>
      <c r="K31" s="744"/>
      <c r="L31" s="744"/>
      <c r="M31" s="744"/>
      <c r="N31" s="744"/>
      <c r="O31" s="744"/>
      <c r="P31" s="745"/>
      <c r="Q31" s="746">
        <v>1000</v>
      </c>
      <c r="R31" s="747"/>
      <c r="S31" s="747"/>
      <c r="T31" s="747"/>
      <c r="U31" s="747"/>
      <c r="V31" s="747">
        <v>988</v>
      </c>
      <c r="W31" s="747"/>
      <c r="X31" s="747"/>
      <c r="Y31" s="747"/>
      <c r="Z31" s="747"/>
      <c r="AA31" s="747">
        <v>12</v>
      </c>
      <c r="AB31" s="747"/>
      <c r="AC31" s="747"/>
      <c r="AD31" s="747"/>
      <c r="AE31" s="748"/>
      <c r="AF31" s="749">
        <v>635</v>
      </c>
      <c r="AG31" s="750"/>
      <c r="AH31" s="750"/>
      <c r="AI31" s="750"/>
      <c r="AJ31" s="751"/>
      <c r="AK31" s="818">
        <v>2</v>
      </c>
      <c r="AL31" s="819"/>
      <c r="AM31" s="819"/>
      <c r="AN31" s="819"/>
      <c r="AO31" s="819"/>
      <c r="AP31" s="819">
        <v>1630</v>
      </c>
      <c r="AQ31" s="819"/>
      <c r="AR31" s="819"/>
      <c r="AS31" s="819"/>
      <c r="AT31" s="819"/>
      <c r="AU31" s="819">
        <v>3</v>
      </c>
      <c r="AV31" s="819"/>
      <c r="AW31" s="819"/>
      <c r="AX31" s="819"/>
      <c r="AY31" s="819"/>
      <c r="AZ31" s="820" t="s">
        <v>551</v>
      </c>
      <c r="BA31" s="820"/>
      <c r="BB31" s="820"/>
      <c r="BC31" s="820"/>
      <c r="BD31" s="820"/>
      <c r="BE31" s="816" t="s">
        <v>386</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387</v>
      </c>
      <c r="C32" s="744"/>
      <c r="D32" s="744"/>
      <c r="E32" s="744"/>
      <c r="F32" s="744"/>
      <c r="G32" s="744"/>
      <c r="H32" s="744"/>
      <c r="I32" s="744"/>
      <c r="J32" s="744"/>
      <c r="K32" s="744"/>
      <c r="L32" s="744"/>
      <c r="M32" s="744"/>
      <c r="N32" s="744"/>
      <c r="O32" s="744"/>
      <c r="P32" s="745"/>
      <c r="Q32" s="746">
        <v>12</v>
      </c>
      <c r="R32" s="747"/>
      <c r="S32" s="747"/>
      <c r="T32" s="747"/>
      <c r="U32" s="747"/>
      <c r="V32" s="747">
        <v>12</v>
      </c>
      <c r="W32" s="747"/>
      <c r="X32" s="747"/>
      <c r="Y32" s="747"/>
      <c r="Z32" s="747"/>
      <c r="AA32" s="747">
        <v>0</v>
      </c>
      <c r="AB32" s="747"/>
      <c r="AC32" s="747"/>
      <c r="AD32" s="747"/>
      <c r="AE32" s="748"/>
      <c r="AF32" s="749">
        <v>0</v>
      </c>
      <c r="AG32" s="750"/>
      <c r="AH32" s="750"/>
      <c r="AI32" s="750"/>
      <c r="AJ32" s="751"/>
      <c r="AK32" s="818">
        <v>10</v>
      </c>
      <c r="AL32" s="819"/>
      <c r="AM32" s="819"/>
      <c r="AN32" s="819"/>
      <c r="AO32" s="819"/>
      <c r="AP32" s="819">
        <v>68</v>
      </c>
      <c r="AQ32" s="819"/>
      <c r="AR32" s="819"/>
      <c r="AS32" s="819"/>
      <c r="AT32" s="819"/>
      <c r="AU32" s="819">
        <v>61</v>
      </c>
      <c r="AV32" s="819"/>
      <c r="AW32" s="819"/>
      <c r="AX32" s="819"/>
      <c r="AY32" s="819"/>
      <c r="AZ32" s="820" t="s">
        <v>551</v>
      </c>
      <c r="BA32" s="820"/>
      <c r="BB32" s="820"/>
      <c r="BC32" s="820"/>
      <c r="BD32" s="820"/>
      <c r="BE32" s="816" t="s">
        <v>388</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389</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370</v>
      </c>
      <c r="B63" s="778" t="s">
        <v>390</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1178</v>
      </c>
      <c r="AG63" s="830"/>
      <c r="AH63" s="830"/>
      <c r="AI63" s="830"/>
      <c r="AJ63" s="831"/>
      <c r="AK63" s="832"/>
      <c r="AL63" s="827"/>
      <c r="AM63" s="827"/>
      <c r="AN63" s="827"/>
      <c r="AO63" s="827"/>
      <c r="AP63" s="830">
        <v>1720</v>
      </c>
      <c r="AQ63" s="830"/>
      <c r="AR63" s="830"/>
      <c r="AS63" s="830"/>
      <c r="AT63" s="830"/>
      <c r="AU63" s="830">
        <v>86</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392</v>
      </c>
      <c r="B66" s="729"/>
      <c r="C66" s="729"/>
      <c r="D66" s="729"/>
      <c r="E66" s="729"/>
      <c r="F66" s="729"/>
      <c r="G66" s="729"/>
      <c r="H66" s="729"/>
      <c r="I66" s="729"/>
      <c r="J66" s="729"/>
      <c r="K66" s="729"/>
      <c r="L66" s="729"/>
      <c r="M66" s="729"/>
      <c r="N66" s="729"/>
      <c r="O66" s="729"/>
      <c r="P66" s="730"/>
      <c r="Q66" s="705" t="s">
        <v>374</v>
      </c>
      <c r="R66" s="706"/>
      <c r="S66" s="706"/>
      <c r="T66" s="706"/>
      <c r="U66" s="707"/>
      <c r="V66" s="705" t="s">
        <v>375</v>
      </c>
      <c r="W66" s="706"/>
      <c r="X66" s="706"/>
      <c r="Y66" s="706"/>
      <c r="Z66" s="707"/>
      <c r="AA66" s="705" t="s">
        <v>376</v>
      </c>
      <c r="AB66" s="706"/>
      <c r="AC66" s="706"/>
      <c r="AD66" s="706"/>
      <c r="AE66" s="707"/>
      <c r="AF66" s="840" t="s">
        <v>377</v>
      </c>
      <c r="AG66" s="801"/>
      <c r="AH66" s="801"/>
      <c r="AI66" s="801"/>
      <c r="AJ66" s="841"/>
      <c r="AK66" s="705" t="s">
        <v>378</v>
      </c>
      <c r="AL66" s="729"/>
      <c r="AM66" s="729"/>
      <c r="AN66" s="729"/>
      <c r="AO66" s="730"/>
      <c r="AP66" s="705" t="s">
        <v>379</v>
      </c>
      <c r="AQ66" s="706"/>
      <c r="AR66" s="706"/>
      <c r="AS66" s="706"/>
      <c r="AT66" s="707"/>
      <c r="AU66" s="705" t="s">
        <v>393</v>
      </c>
      <c r="AV66" s="706"/>
      <c r="AW66" s="706"/>
      <c r="AX66" s="706"/>
      <c r="AY66" s="707"/>
      <c r="AZ66" s="705" t="s">
        <v>357</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532</v>
      </c>
      <c r="C68" s="858"/>
      <c r="D68" s="858"/>
      <c r="E68" s="858"/>
      <c r="F68" s="858"/>
      <c r="G68" s="858"/>
      <c r="H68" s="858"/>
      <c r="I68" s="858"/>
      <c r="J68" s="858"/>
      <c r="K68" s="858"/>
      <c r="L68" s="858"/>
      <c r="M68" s="858"/>
      <c r="N68" s="858"/>
      <c r="O68" s="858"/>
      <c r="P68" s="859"/>
      <c r="Q68" s="860">
        <v>230</v>
      </c>
      <c r="R68" s="854"/>
      <c r="S68" s="854"/>
      <c r="T68" s="854"/>
      <c r="U68" s="854"/>
      <c r="V68" s="854">
        <v>211</v>
      </c>
      <c r="W68" s="854"/>
      <c r="X68" s="854"/>
      <c r="Y68" s="854"/>
      <c r="Z68" s="854"/>
      <c r="AA68" s="854">
        <v>19</v>
      </c>
      <c r="AB68" s="854"/>
      <c r="AC68" s="854"/>
      <c r="AD68" s="854"/>
      <c r="AE68" s="854"/>
      <c r="AF68" s="854">
        <v>19</v>
      </c>
      <c r="AG68" s="854"/>
      <c r="AH68" s="854"/>
      <c r="AI68" s="854"/>
      <c r="AJ68" s="854"/>
      <c r="AK68" s="854" t="s">
        <v>551</v>
      </c>
      <c r="AL68" s="854"/>
      <c r="AM68" s="854"/>
      <c r="AN68" s="854"/>
      <c r="AO68" s="854"/>
      <c r="AP68" s="854">
        <v>77</v>
      </c>
      <c r="AQ68" s="854"/>
      <c r="AR68" s="854"/>
      <c r="AS68" s="854"/>
      <c r="AT68" s="854"/>
      <c r="AU68" s="854">
        <v>65</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533</v>
      </c>
      <c r="C69" s="862"/>
      <c r="D69" s="862"/>
      <c r="E69" s="862"/>
      <c r="F69" s="862"/>
      <c r="G69" s="862"/>
      <c r="H69" s="862"/>
      <c r="I69" s="862"/>
      <c r="J69" s="862"/>
      <c r="K69" s="862"/>
      <c r="L69" s="862"/>
      <c r="M69" s="862"/>
      <c r="N69" s="862"/>
      <c r="O69" s="862"/>
      <c r="P69" s="863"/>
      <c r="Q69" s="864">
        <v>162</v>
      </c>
      <c r="R69" s="819"/>
      <c r="S69" s="819"/>
      <c r="T69" s="819"/>
      <c r="U69" s="819"/>
      <c r="V69" s="819">
        <v>155</v>
      </c>
      <c r="W69" s="819"/>
      <c r="X69" s="819"/>
      <c r="Y69" s="819"/>
      <c r="Z69" s="819"/>
      <c r="AA69" s="819">
        <v>7</v>
      </c>
      <c r="AB69" s="819"/>
      <c r="AC69" s="819"/>
      <c r="AD69" s="819"/>
      <c r="AE69" s="819"/>
      <c r="AF69" s="819">
        <v>7</v>
      </c>
      <c r="AG69" s="819"/>
      <c r="AH69" s="819"/>
      <c r="AI69" s="819"/>
      <c r="AJ69" s="819"/>
      <c r="AK69" s="819" t="s">
        <v>551</v>
      </c>
      <c r="AL69" s="819"/>
      <c r="AM69" s="819"/>
      <c r="AN69" s="819"/>
      <c r="AO69" s="819"/>
      <c r="AP69" s="819">
        <v>65</v>
      </c>
      <c r="AQ69" s="819"/>
      <c r="AR69" s="819"/>
      <c r="AS69" s="819"/>
      <c r="AT69" s="819"/>
      <c r="AU69" s="819">
        <v>35</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534</v>
      </c>
      <c r="C70" s="862"/>
      <c r="D70" s="862"/>
      <c r="E70" s="862"/>
      <c r="F70" s="862"/>
      <c r="G70" s="862"/>
      <c r="H70" s="862"/>
      <c r="I70" s="862"/>
      <c r="J70" s="862"/>
      <c r="K70" s="862"/>
      <c r="L70" s="862"/>
      <c r="M70" s="862"/>
      <c r="N70" s="862"/>
      <c r="O70" s="862"/>
      <c r="P70" s="863"/>
      <c r="Q70" s="864">
        <v>671</v>
      </c>
      <c r="R70" s="819"/>
      <c r="S70" s="819"/>
      <c r="T70" s="819"/>
      <c r="U70" s="819"/>
      <c r="V70" s="819">
        <v>604</v>
      </c>
      <c r="W70" s="819"/>
      <c r="X70" s="819"/>
      <c r="Y70" s="819"/>
      <c r="Z70" s="819"/>
      <c r="AA70" s="819">
        <v>68</v>
      </c>
      <c r="AB70" s="819"/>
      <c r="AC70" s="819"/>
      <c r="AD70" s="819"/>
      <c r="AE70" s="819"/>
      <c r="AF70" s="819">
        <v>68</v>
      </c>
      <c r="AG70" s="819"/>
      <c r="AH70" s="819"/>
      <c r="AI70" s="819"/>
      <c r="AJ70" s="819"/>
      <c r="AK70" s="819">
        <v>73</v>
      </c>
      <c r="AL70" s="819"/>
      <c r="AM70" s="819"/>
      <c r="AN70" s="819"/>
      <c r="AO70" s="819"/>
      <c r="AP70" s="819">
        <v>44</v>
      </c>
      <c r="AQ70" s="819"/>
      <c r="AR70" s="819"/>
      <c r="AS70" s="819"/>
      <c r="AT70" s="819"/>
      <c r="AU70" s="819">
        <v>8</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535</v>
      </c>
      <c r="C71" s="862"/>
      <c r="D71" s="862"/>
      <c r="E71" s="862"/>
      <c r="F71" s="862"/>
      <c r="G71" s="862"/>
      <c r="H71" s="862"/>
      <c r="I71" s="862"/>
      <c r="J71" s="862"/>
      <c r="K71" s="862"/>
      <c r="L71" s="862"/>
      <c r="M71" s="862"/>
      <c r="N71" s="862"/>
      <c r="O71" s="862"/>
      <c r="P71" s="863"/>
      <c r="Q71" s="864">
        <v>5543</v>
      </c>
      <c r="R71" s="819"/>
      <c r="S71" s="819"/>
      <c r="T71" s="819"/>
      <c r="U71" s="819"/>
      <c r="V71" s="819">
        <v>5413</v>
      </c>
      <c r="W71" s="819"/>
      <c r="X71" s="819"/>
      <c r="Y71" s="819"/>
      <c r="Z71" s="819"/>
      <c r="AA71" s="819">
        <v>130</v>
      </c>
      <c r="AB71" s="819"/>
      <c r="AC71" s="819"/>
      <c r="AD71" s="819"/>
      <c r="AE71" s="819"/>
      <c r="AF71" s="819">
        <v>130</v>
      </c>
      <c r="AG71" s="819"/>
      <c r="AH71" s="819"/>
      <c r="AI71" s="819"/>
      <c r="AJ71" s="819"/>
      <c r="AK71" s="819">
        <v>750</v>
      </c>
      <c r="AL71" s="819"/>
      <c r="AM71" s="819"/>
      <c r="AN71" s="819"/>
      <c r="AO71" s="819"/>
      <c r="AP71" s="819" t="s">
        <v>551</v>
      </c>
      <c r="AQ71" s="819"/>
      <c r="AR71" s="819"/>
      <c r="AS71" s="819"/>
      <c r="AT71" s="819"/>
      <c r="AU71" s="819" t="s">
        <v>551</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536</v>
      </c>
      <c r="C72" s="862"/>
      <c r="D72" s="862"/>
      <c r="E72" s="862"/>
      <c r="F72" s="862"/>
      <c r="G72" s="862"/>
      <c r="H72" s="862"/>
      <c r="I72" s="862"/>
      <c r="J72" s="862"/>
      <c r="K72" s="862"/>
      <c r="L72" s="862"/>
      <c r="M72" s="862"/>
      <c r="N72" s="862"/>
      <c r="O72" s="862"/>
      <c r="P72" s="863"/>
      <c r="Q72" s="864">
        <v>1245</v>
      </c>
      <c r="R72" s="819"/>
      <c r="S72" s="819"/>
      <c r="T72" s="819"/>
      <c r="U72" s="819"/>
      <c r="V72" s="819">
        <v>986</v>
      </c>
      <c r="W72" s="819"/>
      <c r="X72" s="819"/>
      <c r="Y72" s="819"/>
      <c r="Z72" s="819"/>
      <c r="AA72" s="819">
        <v>259</v>
      </c>
      <c r="AB72" s="819"/>
      <c r="AC72" s="819"/>
      <c r="AD72" s="819"/>
      <c r="AE72" s="819"/>
      <c r="AF72" s="819">
        <v>259</v>
      </c>
      <c r="AG72" s="819"/>
      <c r="AH72" s="819"/>
      <c r="AI72" s="819"/>
      <c r="AJ72" s="819"/>
      <c r="AK72" s="819" t="s">
        <v>551</v>
      </c>
      <c r="AL72" s="819"/>
      <c r="AM72" s="819"/>
      <c r="AN72" s="819"/>
      <c r="AO72" s="819"/>
      <c r="AP72" s="819">
        <v>7</v>
      </c>
      <c r="AQ72" s="819"/>
      <c r="AR72" s="819"/>
      <c r="AS72" s="819"/>
      <c r="AT72" s="819"/>
      <c r="AU72" s="819">
        <v>2</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537</v>
      </c>
      <c r="C73" s="862"/>
      <c r="D73" s="862"/>
      <c r="E73" s="862"/>
      <c r="F73" s="862"/>
      <c r="G73" s="862"/>
      <c r="H73" s="862"/>
      <c r="I73" s="862"/>
      <c r="J73" s="862"/>
      <c r="K73" s="862"/>
      <c r="L73" s="862"/>
      <c r="M73" s="862"/>
      <c r="N73" s="862"/>
      <c r="O73" s="862"/>
      <c r="P73" s="863"/>
      <c r="Q73" s="864">
        <v>307</v>
      </c>
      <c r="R73" s="819"/>
      <c r="S73" s="819"/>
      <c r="T73" s="819"/>
      <c r="U73" s="819"/>
      <c r="V73" s="819">
        <v>247</v>
      </c>
      <c r="W73" s="819"/>
      <c r="X73" s="819"/>
      <c r="Y73" s="819"/>
      <c r="Z73" s="819"/>
      <c r="AA73" s="819">
        <v>61</v>
      </c>
      <c r="AB73" s="819"/>
      <c r="AC73" s="819"/>
      <c r="AD73" s="819"/>
      <c r="AE73" s="819"/>
      <c r="AF73" s="819">
        <v>61</v>
      </c>
      <c r="AG73" s="819"/>
      <c r="AH73" s="819"/>
      <c r="AI73" s="819"/>
      <c r="AJ73" s="819"/>
      <c r="AK73" s="819" t="s">
        <v>551</v>
      </c>
      <c r="AL73" s="819"/>
      <c r="AM73" s="819"/>
      <c r="AN73" s="819"/>
      <c r="AO73" s="819"/>
      <c r="AP73" s="819" t="s">
        <v>551</v>
      </c>
      <c r="AQ73" s="819"/>
      <c r="AR73" s="819"/>
      <c r="AS73" s="819"/>
      <c r="AT73" s="819"/>
      <c r="AU73" s="819" t="s">
        <v>551</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538</v>
      </c>
      <c r="C74" s="862"/>
      <c r="D74" s="862"/>
      <c r="E74" s="862"/>
      <c r="F74" s="862"/>
      <c r="G74" s="862"/>
      <c r="H74" s="862"/>
      <c r="I74" s="862"/>
      <c r="J74" s="862"/>
      <c r="K74" s="862"/>
      <c r="L74" s="862"/>
      <c r="M74" s="862"/>
      <c r="N74" s="862"/>
      <c r="O74" s="862"/>
      <c r="P74" s="863"/>
      <c r="Q74" s="864">
        <v>139</v>
      </c>
      <c r="R74" s="819"/>
      <c r="S74" s="819"/>
      <c r="T74" s="819"/>
      <c r="U74" s="819"/>
      <c r="V74" s="819">
        <v>133</v>
      </c>
      <c r="W74" s="819"/>
      <c r="X74" s="819"/>
      <c r="Y74" s="819"/>
      <c r="Z74" s="819"/>
      <c r="AA74" s="819">
        <v>6</v>
      </c>
      <c r="AB74" s="819"/>
      <c r="AC74" s="819"/>
      <c r="AD74" s="819"/>
      <c r="AE74" s="819"/>
      <c r="AF74" s="819">
        <v>6</v>
      </c>
      <c r="AG74" s="819"/>
      <c r="AH74" s="819"/>
      <c r="AI74" s="819"/>
      <c r="AJ74" s="819"/>
      <c r="AK74" s="819" t="s">
        <v>552</v>
      </c>
      <c r="AL74" s="819"/>
      <c r="AM74" s="819"/>
      <c r="AN74" s="819"/>
      <c r="AO74" s="819"/>
      <c r="AP74" s="819">
        <v>156</v>
      </c>
      <c r="AQ74" s="819"/>
      <c r="AR74" s="819"/>
      <c r="AS74" s="819"/>
      <c r="AT74" s="819"/>
      <c r="AU74" s="819">
        <v>58</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539</v>
      </c>
      <c r="C75" s="862"/>
      <c r="D75" s="862"/>
      <c r="E75" s="862"/>
      <c r="F75" s="862"/>
      <c r="G75" s="862"/>
      <c r="H75" s="862"/>
      <c r="I75" s="862"/>
      <c r="J75" s="862"/>
      <c r="K75" s="862"/>
      <c r="L75" s="862"/>
      <c r="M75" s="862"/>
      <c r="N75" s="862"/>
      <c r="O75" s="862"/>
      <c r="P75" s="863"/>
      <c r="Q75" s="867">
        <v>2283</v>
      </c>
      <c r="R75" s="868"/>
      <c r="S75" s="868"/>
      <c r="T75" s="868"/>
      <c r="U75" s="818"/>
      <c r="V75" s="869">
        <v>2210</v>
      </c>
      <c r="W75" s="868"/>
      <c r="X75" s="868"/>
      <c r="Y75" s="868"/>
      <c r="Z75" s="818"/>
      <c r="AA75" s="869">
        <v>73</v>
      </c>
      <c r="AB75" s="868"/>
      <c r="AC75" s="868"/>
      <c r="AD75" s="868"/>
      <c r="AE75" s="818"/>
      <c r="AF75" s="869">
        <v>73</v>
      </c>
      <c r="AG75" s="868"/>
      <c r="AH75" s="868"/>
      <c r="AI75" s="868"/>
      <c r="AJ75" s="818"/>
      <c r="AK75" s="869">
        <v>70</v>
      </c>
      <c r="AL75" s="868"/>
      <c r="AM75" s="868"/>
      <c r="AN75" s="868"/>
      <c r="AO75" s="818"/>
      <c r="AP75" s="869">
        <v>189</v>
      </c>
      <c r="AQ75" s="868"/>
      <c r="AR75" s="868"/>
      <c r="AS75" s="868"/>
      <c r="AT75" s="818"/>
      <c r="AU75" s="869">
        <v>89</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540</v>
      </c>
      <c r="C76" s="862"/>
      <c r="D76" s="862"/>
      <c r="E76" s="862"/>
      <c r="F76" s="862"/>
      <c r="G76" s="862"/>
      <c r="H76" s="862"/>
      <c r="I76" s="862"/>
      <c r="J76" s="862"/>
      <c r="K76" s="862"/>
      <c r="L76" s="862"/>
      <c r="M76" s="862"/>
      <c r="N76" s="862"/>
      <c r="O76" s="862"/>
      <c r="P76" s="863"/>
      <c r="Q76" s="867">
        <v>116</v>
      </c>
      <c r="R76" s="868"/>
      <c r="S76" s="868"/>
      <c r="T76" s="868"/>
      <c r="U76" s="818"/>
      <c r="V76" s="869">
        <v>107</v>
      </c>
      <c r="W76" s="868"/>
      <c r="X76" s="868"/>
      <c r="Y76" s="868"/>
      <c r="Z76" s="818"/>
      <c r="AA76" s="869">
        <v>9</v>
      </c>
      <c r="AB76" s="868"/>
      <c r="AC76" s="868"/>
      <c r="AD76" s="868"/>
      <c r="AE76" s="818"/>
      <c r="AF76" s="869">
        <v>9</v>
      </c>
      <c r="AG76" s="868"/>
      <c r="AH76" s="868"/>
      <c r="AI76" s="868"/>
      <c r="AJ76" s="818"/>
      <c r="AK76" s="869" t="s">
        <v>551</v>
      </c>
      <c r="AL76" s="868"/>
      <c r="AM76" s="868"/>
      <c r="AN76" s="868"/>
      <c r="AO76" s="818"/>
      <c r="AP76" s="869" t="s">
        <v>551</v>
      </c>
      <c r="AQ76" s="868"/>
      <c r="AR76" s="868"/>
      <c r="AS76" s="868"/>
      <c r="AT76" s="818"/>
      <c r="AU76" s="869" t="s">
        <v>551</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t="s">
        <v>541</v>
      </c>
      <c r="C77" s="862"/>
      <c r="D77" s="862"/>
      <c r="E77" s="862"/>
      <c r="F77" s="862"/>
      <c r="G77" s="862"/>
      <c r="H77" s="862"/>
      <c r="I77" s="862"/>
      <c r="J77" s="862"/>
      <c r="K77" s="862"/>
      <c r="L77" s="862"/>
      <c r="M77" s="862"/>
      <c r="N77" s="862"/>
      <c r="O77" s="862"/>
      <c r="P77" s="863"/>
      <c r="Q77" s="867">
        <v>2135</v>
      </c>
      <c r="R77" s="868"/>
      <c r="S77" s="868"/>
      <c r="T77" s="868"/>
      <c r="U77" s="818"/>
      <c r="V77" s="869">
        <v>2132</v>
      </c>
      <c r="W77" s="868"/>
      <c r="X77" s="868"/>
      <c r="Y77" s="868"/>
      <c r="Z77" s="818"/>
      <c r="AA77" s="869">
        <v>4</v>
      </c>
      <c r="AB77" s="868"/>
      <c r="AC77" s="868"/>
      <c r="AD77" s="868"/>
      <c r="AE77" s="818"/>
      <c r="AF77" s="869">
        <v>4</v>
      </c>
      <c r="AG77" s="868"/>
      <c r="AH77" s="868"/>
      <c r="AI77" s="868"/>
      <c r="AJ77" s="818"/>
      <c r="AK77" s="869" t="s">
        <v>551</v>
      </c>
      <c r="AL77" s="868"/>
      <c r="AM77" s="868"/>
      <c r="AN77" s="868"/>
      <c r="AO77" s="818"/>
      <c r="AP77" s="869" t="s">
        <v>551</v>
      </c>
      <c r="AQ77" s="868"/>
      <c r="AR77" s="868"/>
      <c r="AS77" s="868"/>
      <c r="AT77" s="818"/>
      <c r="AU77" s="869" t="s">
        <v>551</v>
      </c>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t="s">
        <v>542</v>
      </c>
      <c r="C78" s="862"/>
      <c r="D78" s="862"/>
      <c r="E78" s="862"/>
      <c r="F78" s="862"/>
      <c r="G78" s="862"/>
      <c r="H78" s="862"/>
      <c r="I78" s="862"/>
      <c r="J78" s="862"/>
      <c r="K78" s="862"/>
      <c r="L78" s="862"/>
      <c r="M78" s="862"/>
      <c r="N78" s="862"/>
      <c r="O78" s="862"/>
      <c r="P78" s="863"/>
      <c r="Q78" s="864">
        <v>305</v>
      </c>
      <c r="R78" s="819"/>
      <c r="S78" s="819"/>
      <c r="T78" s="819"/>
      <c r="U78" s="819"/>
      <c r="V78" s="819">
        <v>296</v>
      </c>
      <c r="W78" s="819"/>
      <c r="X78" s="819"/>
      <c r="Y78" s="819"/>
      <c r="Z78" s="819"/>
      <c r="AA78" s="819">
        <v>9</v>
      </c>
      <c r="AB78" s="819"/>
      <c r="AC78" s="819"/>
      <c r="AD78" s="819"/>
      <c r="AE78" s="819"/>
      <c r="AF78" s="819">
        <v>9</v>
      </c>
      <c r="AG78" s="819"/>
      <c r="AH78" s="819"/>
      <c r="AI78" s="819"/>
      <c r="AJ78" s="819"/>
      <c r="AK78" s="819">
        <v>4</v>
      </c>
      <c r="AL78" s="819"/>
      <c r="AM78" s="819"/>
      <c r="AN78" s="819"/>
      <c r="AO78" s="819"/>
      <c r="AP78" s="819" t="s">
        <v>551</v>
      </c>
      <c r="AQ78" s="819"/>
      <c r="AR78" s="819"/>
      <c r="AS78" s="819"/>
      <c r="AT78" s="819"/>
      <c r="AU78" s="819" t="s">
        <v>553</v>
      </c>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t="s">
        <v>543</v>
      </c>
      <c r="C79" s="862"/>
      <c r="D79" s="862"/>
      <c r="E79" s="862"/>
      <c r="F79" s="862"/>
      <c r="G79" s="862"/>
      <c r="H79" s="862"/>
      <c r="I79" s="862"/>
      <c r="J79" s="862"/>
      <c r="K79" s="862"/>
      <c r="L79" s="862"/>
      <c r="M79" s="862"/>
      <c r="N79" s="862"/>
      <c r="O79" s="862"/>
      <c r="P79" s="863"/>
      <c r="Q79" s="864">
        <v>379374</v>
      </c>
      <c r="R79" s="819"/>
      <c r="S79" s="819"/>
      <c r="T79" s="819"/>
      <c r="U79" s="819"/>
      <c r="V79" s="819">
        <v>363923</v>
      </c>
      <c r="W79" s="819"/>
      <c r="X79" s="819"/>
      <c r="Y79" s="819"/>
      <c r="Z79" s="819"/>
      <c r="AA79" s="819">
        <v>15452</v>
      </c>
      <c r="AB79" s="819"/>
      <c r="AC79" s="819"/>
      <c r="AD79" s="819"/>
      <c r="AE79" s="819"/>
      <c r="AF79" s="819">
        <v>15452</v>
      </c>
      <c r="AG79" s="819"/>
      <c r="AH79" s="819"/>
      <c r="AI79" s="819"/>
      <c r="AJ79" s="819"/>
      <c r="AK79" s="819">
        <v>4171</v>
      </c>
      <c r="AL79" s="819"/>
      <c r="AM79" s="819"/>
      <c r="AN79" s="819"/>
      <c r="AO79" s="819"/>
      <c r="AP79" s="819" t="s">
        <v>551</v>
      </c>
      <c r="AQ79" s="819"/>
      <c r="AR79" s="819"/>
      <c r="AS79" s="819"/>
      <c r="AT79" s="819"/>
      <c r="AU79" s="819" t="s">
        <v>551</v>
      </c>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t="s">
        <v>544</v>
      </c>
      <c r="C80" s="862"/>
      <c r="D80" s="862"/>
      <c r="E80" s="862"/>
      <c r="F80" s="862"/>
      <c r="G80" s="862"/>
      <c r="H80" s="862"/>
      <c r="I80" s="862"/>
      <c r="J80" s="862"/>
      <c r="K80" s="862"/>
      <c r="L80" s="862"/>
      <c r="M80" s="862"/>
      <c r="N80" s="862"/>
      <c r="O80" s="862"/>
      <c r="P80" s="863"/>
      <c r="Q80" s="864">
        <v>321</v>
      </c>
      <c r="R80" s="819"/>
      <c r="S80" s="819"/>
      <c r="T80" s="819"/>
      <c r="U80" s="819"/>
      <c r="V80" s="819">
        <v>452</v>
      </c>
      <c r="W80" s="819"/>
      <c r="X80" s="819"/>
      <c r="Y80" s="819"/>
      <c r="Z80" s="819"/>
      <c r="AA80" s="819">
        <v>-131</v>
      </c>
      <c r="AB80" s="819"/>
      <c r="AC80" s="819"/>
      <c r="AD80" s="819"/>
      <c r="AE80" s="819"/>
      <c r="AF80" s="819">
        <v>570</v>
      </c>
      <c r="AG80" s="819"/>
      <c r="AH80" s="819"/>
      <c r="AI80" s="819"/>
      <c r="AJ80" s="819"/>
      <c r="AK80" s="819">
        <v>0</v>
      </c>
      <c r="AL80" s="819"/>
      <c r="AM80" s="819"/>
      <c r="AN80" s="819"/>
      <c r="AO80" s="819"/>
      <c r="AP80" s="819">
        <v>381</v>
      </c>
      <c r="AQ80" s="819"/>
      <c r="AR80" s="819"/>
      <c r="AS80" s="819"/>
      <c r="AT80" s="819"/>
      <c r="AU80" s="819" t="s">
        <v>551</v>
      </c>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t="s">
        <v>545</v>
      </c>
      <c r="C81" s="862"/>
      <c r="D81" s="862"/>
      <c r="E81" s="862"/>
      <c r="F81" s="862"/>
      <c r="G81" s="862"/>
      <c r="H81" s="862"/>
      <c r="I81" s="862"/>
      <c r="J81" s="862"/>
      <c r="K81" s="862"/>
      <c r="L81" s="862"/>
      <c r="M81" s="862"/>
      <c r="N81" s="862"/>
      <c r="O81" s="862"/>
      <c r="P81" s="863"/>
      <c r="Q81" s="864">
        <v>1221</v>
      </c>
      <c r="R81" s="819"/>
      <c r="S81" s="819"/>
      <c r="T81" s="819"/>
      <c r="U81" s="819"/>
      <c r="V81" s="819">
        <v>1470</v>
      </c>
      <c r="W81" s="819"/>
      <c r="X81" s="819"/>
      <c r="Y81" s="819"/>
      <c r="Z81" s="819"/>
      <c r="AA81" s="819">
        <v>-249</v>
      </c>
      <c r="AB81" s="819"/>
      <c r="AC81" s="819"/>
      <c r="AD81" s="819"/>
      <c r="AE81" s="819"/>
      <c r="AF81" s="819">
        <v>294</v>
      </c>
      <c r="AG81" s="819"/>
      <c r="AH81" s="819"/>
      <c r="AI81" s="819"/>
      <c r="AJ81" s="819"/>
      <c r="AK81" s="819">
        <v>973</v>
      </c>
      <c r="AL81" s="819"/>
      <c r="AM81" s="819"/>
      <c r="AN81" s="819"/>
      <c r="AO81" s="819"/>
      <c r="AP81" s="819">
        <v>10136</v>
      </c>
      <c r="AQ81" s="819"/>
      <c r="AR81" s="819"/>
      <c r="AS81" s="819"/>
      <c r="AT81" s="819"/>
      <c r="AU81" s="819">
        <v>4587</v>
      </c>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t="s">
        <v>546</v>
      </c>
      <c r="C82" s="862"/>
      <c r="D82" s="862"/>
      <c r="E82" s="862"/>
      <c r="F82" s="862"/>
      <c r="G82" s="862"/>
      <c r="H82" s="862"/>
      <c r="I82" s="862"/>
      <c r="J82" s="862"/>
      <c r="K82" s="862"/>
      <c r="L82" s="862"/>
      <c r="M82" s="862"/>
      <c r="N82" s="862"/>
      <c r="O82" s="862"/>
      <c r="P82" s="863"/>
      <c r="Q82" s="864">
        <v>148</v>
      </c>
      <c r="R82" s="819"/>
      <c r="S82" s="819"/>
      <c r="T82" s="819"/>
      <c r="U82" s="819"/>
      <c r="V82" s="819">
        <v>138</v>
      </c>
      <c r="W82" s="819"/>
      <c r="X82" s="819"/>
      <c r="Y82" s="819"/>
      <c r="Z82" s="819"/>
      <c r="AA82" s="819">
        <v>10</v>
      </c>
      <c r="AB82" s="819"/>
      <c r="AC82" s="819"/>
      <c r="AD82" s="819"/>
      <c r="AE82" s="819"/>
      <c r="AF82" s="819">
        <v>77</v>
      </c>
      <c r="AG82" s="819"/>
      <c r="AH82" s="819"/>
      <c r="AI82" s="819"/>
      <c r="AJ82" s="819"/>
      <c r="AK82" s="819" t="s">
        <v>551</v>
      </c>
      <c r="AL82" s="819"/>
      <c r="AM82" s="819"/>
      <c r="AN82" s="819"/>
      <c r="AO82" s="819"/>
      <c r="AP82" s="819" t="s">
        <v>551</v>
      </c>
      <c r="AQ82" s="819"/>
      <c r="AR82" s="819"/>
      <c r="AS82" s="819"/>
      <c r="AT82" s="819"/>
      <c r="AU82" s="819" t="s">
        <v>551</v>
      </c>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t="s">
        <v>547</v>
      </c>
      <c r="C83" s="862"/>
      <c r="D83" s="862"/>
      <c r="E83" s="862"/>
      <c r="F83" s="862"/>
      <c r="G83" s="862"/>
      <c r="H83" s="862"/>
      <c r="I83" s="862"/>
      <c r="J83" s="862"/>
      <c r="K83" s="862"/>
      <c r="L83" s="862"/>
      <c r="M83" s="862"/>
      <c r="N83" s="862"/>
      <c r="O83" s="862"/>
      <c r="P83" s="863"/>
      <c r="Q83" s="864">
        <v>4675</v>
      </c>
      <c r="R83" s="819"/>
      <c r="S83" s="819"/>
      <c r="T83" s="819"/>
      <c r="U83" s="819"/>
      <c r="V83" s="819">
        <v>3874</v>
      </c>
      <c r="W83" s="819"/>
      <c r="X83" s="819"/>
      <c r="Y83" s="819"/>
      <c r="Z83" s="819"/>
      <c r="AA83" s="819">
        <v>801</v>
      </c>
      <c r="AB83" s="819"/>
      <c r="AC83" s="819"/>
      <c r="AD83" s="819"/>
      <c r="AE83" s="819"/>
      <c r="AF83" s="819">
        <v>801</v>
      </c>
      <c r="AG83" s="819"/>
      <c r="AH83" s="819"/>
      <c r="AI83" s="819"/>
      <c r="AJ83" s="819"/>
      <c r="AK83" s="819">
        <v>8</v>
      </c>
      <c r="AL83" s="819"/>
      <c r="AM83" s="819"/>
      <c r="AN83" s="819"/>
      <c r="AO83" s="819"/>
      <c r="AP83" s="819">
        <v>13190</v>
      </c>
      <c r="AQ83" s="819"/>
      <c r="AR83" s="819"/>
      <c r="AS83" s="819"/>
      <c r="AT83" s="819"/>
      <c r="AU83" s="819">
        <v>26</v>
      </c>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370</v>
      </c>
      <c r="B88" s="778" t="s">
        <v>394</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17839</v>
      </c>
      <c r="AG88" s="830"/>
      <c r="AH88" s="830"/>
      <c r="AI88" s="830"/>
      <c r="AJ88" s="830"/>
      <c r="AK88" s="827"/>
      <c r="AL88" s="827"/>
      <c r="AM88" s="827"/>
      <c r="AN88" s="827"/>
      <c r="AO88" s="827"/>
      <c r="AP88" s="830">
        <v>24245</v>
      </c>
      <c r="AQ88" s="830"/>
      <c r="AR88" s="830"/>
      <c r="AS88" s="830"/>
      <c r="AT88" s="830"/>
      <c r="AU88" s="830">
        <v>4870</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370</v>
      </c>
      <c r="BR102" s="778" t="s">
        <v>395</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300</v>
      </c>
      <c r="CS102" s="838"/>
      <c r="CT102" s="838"/>
      <c r="CU102" s="838"/>
      <c r="CV102" s="881"/>
      <c r="CW102" s="880" t="s">
        <v>551</v>
      </c>
      <c r="CX102" s="838"/>
      <c r="CY102" s="838"/>
      <c r="CZ102" s="838"/>
      <c r="DA102" s="881"/>
      <c r="DB102" s="880" t="s">
        <v>551</v>
      </c>
      <c r="DC102" s="838"/>
      <c r="DD102" s="838"/>
      <c r="DE102" s="838"/>
      <c r="DF102" s="881"/>
      <c r="DG102" s="880" t="s">
        <v>551</v>
      </c>
      <c r="DH102" s="838"/>
      <c r="DI102" s="838"/>
      <c r="DJ102" s="838"/>
      <c r="DK102" s="881"/>
      <c r="DL102" s="880" t="s">
        <v>551</v>
      </c>
      <c r="DM102" s="838"/>
      <c r="DN102" s="838"/>
      <c r="DO102" s="838"/>
      <c r="DP102" s="881"/>
      <c r="DQ102" s="880" t="s">
        <v>551</v>
      </c>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396</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397</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400</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401</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402</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403</v>
      </c>
      <c r="AB109" s="883"/>
      <c r="AC109" s="883"/>
      <c r="AD109" s="883"/>
      <c r="AE109" s="884"/>
      <c r="AF109" s="882" t="s">
        <v>287</v>
      </c>
      <c r="AG109" s="883"/>
      <c r="AH109" s="883"/>
      <c r="AI109" s="883"/>
      <c r="AJ109" s="884"/>
      <c r="AK109" s="882" t="s">
        <v>286</v>
      </c>
      <c r="AL109" s="883"/>
      <c r="AM109" s="883"/>
      <c r="AN109" s="883"/>
      <c r="AO109" s="884"/>
      <c r="AP109" s="882" t="s">
        <v>404</v>
      </c>
      <c r="AQ109" s="883"/>
      <c r="AR109" s="883"/>
      <c r="AS109" s="883"/>
      <c r="AT109" s="885"/>
      <c r="AU109" s="904" t="s">
        <v>402</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403</v>
      </c>
      <c r="BR109" s="883"/>
      <c r="BS109" s="883"/>
      <c r="BT109" s="883"/>
      <c r="BU109" s="884"/>
      <c r="BV109" s="882" t="s">
        <v>287</v>
      </c>
      <c r="BW109" s="883"/>
      <c r="BX109" s="883"/>
      <c r="BY109" s="883"/>
      <c r="BZ109" s="884"/>
      <c r="CA109" s="882" t="s">
        <v>286</v>
      </c>
      <c r="CB109" s="883"/>
      <c r="CC109" s="883"/>
      <c r="CD109" s="883"/>
      <c r="CE109" s="884"/>
      <c r="CF109" s="905" t="s">
        <v>404</v>
      </c>
      <c r="CG109" s="905"/>
      <c r="CH109" s="905"/>
      <c r="CI109" s="905"/>
      <c r="CJ109" s="905"/>
      <c r="CK109" s="882" t="s">
        <v>405</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403</v>
      </c>
      <c r="DH109" s="883"/>
      <c r="DI109" s="883"/>
      <c r="DJ109" s="883"/>
      <c r="DK109" s="884"/>
      <c r="DL109" s="882" t="s">
        <v>287</v>
      </c>
      <c r="DM109" s="883"/>
      <c r="DN109" s="883"/>
      <c r="DO109" s="883"/>
      <c r="DP109" s="884"/>
      <c r="DQ109" s="882" t="s">
        <v>286</v>
      </c>
      <c r="DR109" s="883"/>
      <c r="DS109" s="883"/>
      <c r="DT109" s="883"/>
      <c r="DU109" s="884"/>
      <c r="DV109" s="882" t="s">
        <v>404</v>
      </c>
      <c r="DW109" s="883"/>
      <c r="DX109" s="883"/>
      <c r="DY109" s="883"/>
      <c r="DZ109" s="885"/>
    </row>
    <row r="110" spans="1:131" s="197" customFormat="1" ht="26.25" customHeight="1">
      <c r="A110" s="886" t="s">
        <v>406</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2326763</v>
      </c>
      <c r="AB110" s="890"/>
      <c r="AC110" s="890"/>
      <c r="AD110" s="890"/>
      <c r="AE110" s="891"/>
      <c r="AF110" s="892">
        <v>2276117</v>
      </c>
      <c r="AG110" s="890"/>
      <c r="AH110" s="890"/>
      <c r="AI110" s="890"/>
      <c r="AJ110" s="891"/>
      <c r="AK110" s="892">
        <v>2212728</v>
      </c>
      <c r="AL110" s="890"/>
      <c r="AM110" s="890"/>
      <c r="AN110" s="890"/>
      <c r="AO110" s="891"/>
      <c r="AP110" s="893">
        <v>21.1</v>
      </c>
      <c r="AQ110" s="894"/>
      <c r="AR110" s="894"/>
      <c r="AS110" s="894"/>
      <c r="AT110" s="895"/>
      <c r="AU110" s="896" t="s">
        <v>61</v>
      </c>
      <c r="AV110" s="897"/>
      <c r="AW110" s="897"/>
      <c r="AX110" s="897"/>
      <c r="AY110" s="898"/>
      <c r="AZ110" s="940" t="s">
        <v>407</v>
      </c>
      <c r="BA110" s="887"/>
      <c r="BB110" s="887"/>
      <c r="BC110" s="887"/>
      <c r="BD110" s="887"/>
      <c r="BE110" s="887"/>
      <c r="BF110" s="887"/>
      <c r="BG110" s="887"/>
      <c r="BH110" s="887"/>
      <c r="BI110" s="887"/>
      <c r="BJ110" s="887"/>
      <c r="BK110" s="887"/>
      <c r="BL110" s="887"/>
      <c r="BM110" s="887"/>
      <c r="BN110" s="887"/>
      <c r="BO110" s="887"/>
      <c r="BP110" s="888"/>
      <c r="BQ110" s="926">
        <v>19709248</v>
      </c>
      <c r="BR110" s="927"/>
      <c r="BS110" s="927"/>
      <c r="BT110" s="927"/>
      <c r="BU110" s="927"/>
      <c r="BV110" s="927">
        <v>19309224</v>
      </c>
      <c r="BW110" s="927"/>
      <c r="BX110" s="927"/>
      <c r="BY110" s="927"/>
      <c r="BZ110" s="927"/>
      <c r="CA110" s="927">
        <v>18968416</v>
      </c>
      <c r="CB110" s="927"/>
      <c r="CC110" s="927"/>
      <c r="CD110" s="927"/>
      <c r="CE110" s="927"/>
      <c r="CF110" s="941">
        <v>180.8</v>
      </c>
      <c r="CG110" s="942"/>
      <c r="CH110" s="942"/>
      <c r="CI110" s="942"/>
      <c r="CJ110" s="942"/>
      <c r="CK110" s="943" t="s">
        <v>408</v>
      </c>
      <c r="CL110" s="944"/>
      <c r="CM110" s="923" t="s">
        <v>409</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410</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411</v>
      </c>
      <c r="BA111" s="950"/>
      <c r="BB111" s="950"/>
      <c r="BC111" s="950"/>
      <c r="BD111" s="950"/>
      <c r="BE111" s="950"/>
      <c r="BF111" s="950"/>
      <c r="BG111" s="950"/>
      <c r="BH111" s="950"/>
      <c r="BI111" s="950"/>
      <c r="BJ111" s="950"/>
      <c r="BK111" s="950"/>
      <c r="BL111" s="950"/>
      <c r="BM111" s="950"/>
      <c r="BN111" s="950"/>
      <c r="BO111" s="950"/>
      <c r="BP111" s="951"/>
      <c r="BQ111" s="919">
        <v>1637851</v>
      </c>
      <c r="BR111" s="920"/>
      <c r="BS111" s="920"/>
      <c r="BT111" s="920"/>
      <c r="BU111" s="920"/>
      <c r="BV111" s="920">
        <v>1333930</v>
      </c>
      <c r="BW111" s="920"/>
      <c r="BX111" s="920"/>
      <c r="BY111" s="920"/>
      <c r="BZ111" s="920"/>
      <c r="CA111" s="920">
        <v>1061604</v>
      </c>
      <c r="CB111" s="920"/>
      <c r="CC111" s="920"/>
      <c r="CD111" s="920"/>
      <c r="CE111" s="920"/>
      <c r="CF111" s="914">
        <v>10.1</v>
      </c>
      <c r="CG111" s="915"/>
      <c r="CH111" s="915"/>
      <c r="CI111" s="915"/>
      <c r="CJ111" s="915"/>
      <c r="CK111" s="945"/>
      <c r="CL111" s="946"/>
      <c r="CM111" s="916" t="s">
        <v>412</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413</v>
      </c>
      <c r="B112" s="953"/>
      <c r="C112" s="950" t="s">
        <v>414</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415</v>
      </c>
      <c r="BA112" s="950"/>
      <c r="BB112" s="950"/>
      <c r="BC112" s="950"/>
      <c r="BD112" s="950"/>
      <c r="BE112" s="950"/>
      <c r="BF112" s="950"/>
      <c r="BG112" s="950"/>
      <c r="BH112" s="950"/>
      <c r="BI112" s="950"/>
      <c r="BJ112" s="950"/>
      <c r="BK112" s="950"/>
      <c r="BL112" s="950"/>
      <c r="BM112" s="950"/>
      <c r="BN112" s="950"/>
      <c r="BO112" s="950"/>
      <c r="BP112" s="951"/>
      <c r="BQ112" s="919">
        <v>134586</v>
      </c>
      <c r="BR112" s="920"/>
      <c r="BS112" s="920"/>
      <c r="BT112" s="920"/>
      <c r="BU112" s="920"/>
      <c r="BV112" s="920">
        <v>110695</v>
      </c>
      <c r="BW112" s="920"/>
      <c r="BX112" s="920"/>
      <c r="BY112" s="920"/>
      <c r="BZ112" s="920"/>
      <c r="CA112" s="920">
        <v>86057</v>
      </c>
      <c r="CB112" s="920"/>
      <c r="CC112" s="920"/>
      <c r="CD112" s="920"/>
      <c r="CE112" s="920"/>
      <c r="CF112" s="914">
        <v>0.8</v>
      </c>
      <c r="CG112" s="915"/>
      <c r="CH112" s="915"/>
      <c r="CI112" s="915"/>
      <c r="CJ112" s="915"/>
      <c r="CK112" s="945"/>
      <c r="CL112" s="946"/>
      <c r="CM112" s="916" t="s">
        <v>416</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v>161047</v>
      </c>
      <c r="DH112" s="920"/>
      <c r="DI112" s="920"/>
      <c r="DJ112" s="920"/>
      <c r="DK112" s="920"/>
      <c r="DL112" s="920">
        <v>81251</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c r="A113" s="954"/>
      <c r="B113" s="955"/>
      <c r="C113" s="950" t="s">
        <v>417</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30166</v>
      </c>
      <c r="AB113" s="934"/>
      <c r="AC113" s="934"/>
      <c r="AD113" s="934"/>
      <c r="AE113" s="935"/>
      <c r="AF113" s="936">
        <v>30097</v>
      </c>
      <c r="AG113" s="934"/>
      <c r="AH113" s="934"/>
      <c r="AI113" s="934"/>
      <c r="AJ113" s="935"/>
      <c r="AK113" s="936">
        <v>30111</v>
      </c>
      <c r="AL113" s="934"/>
      <c r="AM113" s="934"/>
      <c r="AN113" s="934"/>
      <c r="AO113" s="935"/>
      <c r="AP113" s="937">
        <v>0.3</v>
      </c>
      <c r="AQ113" s="938"/>
      <c r="AR113" s="938"/>
      <c r="AS113" s="938"/>
      <c r="AT113" s="939"/>
      <c r="AU113" s="899"/>
      <c r="AV113" s="900"/>
      <c r="AW113" s="900"/>
      <c r="AX113" s="900"/>
      <c r="AY113" s="901"/>
      <c r="AZ113" s="949" t="s">
        <v>418</v>
      </c>
      <c r="BA113" s="950"/>
      <c r="BB113" s="950"/>
      <c r="BC113" s="950"/>
      <c r="BD113" s="950"/>
      <c r="BE113" s="950"/>
      <c r="BF113" s="950"/>
      <c r="BG113" s="950"/>
      <c r="BH113" s="950"/>
      <c r="BI113" s="950"/>
      <c r="BJ113" s="950"/>
      <c r="BK113" s="950"/>
      <c r="BL113" s="950"/>
      <c r="BM113" s="950"/>
      <c r="BN113" s="950"/>
      <c r="BO113" s="950"/>
      <c r="BP113" s="951"/>
      <c r="BQ113" s="919">
        <v>5691941</v>
      </c>
      <c r="BR113" s="920"/>
      <c r="BS113" s="920"/>
      <c r="BT113" s="920"/>
      <c r="BU113" s="920"/>
      <c r="BV113" s="920">
        <v>5222219</v>
      </c>
      <c r="BW113" s="920"/>
      <c r="BX113" s="920"/>
      <c r="BY113" s="920"/>
      <c r="BZ113" s="920"/>
      <c r="CA113" s="920">
        <v>4871434</v>
      </c>
      <c r="CB113" s="920"/>
      <c r="CC113" s="920"/>
      <c r="CD113" s="920"/>
      <c r="CE113" s="920"/>
      <c r="CF113" s="914">
        <v>46.4</v>
      </c>
      <c r="CG113" s="915"/>
      <c r="CH113" s="915"/>
      <c r="CI113" s="915"/>
      <c r="CJ113" s="915"/>
      <c r="CK113" s="945"/>
      <c r="CL113" s="946"/>
      <c r="CM113" s="916" t="s">
        <v>419</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420</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746069</v>
      </c>
      <c r="AB114" s="959"/>
      <c r="AC114" s="959"/>
      <c r="AD114" s="959"/>
      <c r="AE114" s="960"/>
      <c r="AF114" s="961">
        <v>623111</v>
      </c>
      <c r="AG114" s="959"/>
      <c r="AH114" s="959"/>
      <c r="AI114" s="959"/>
      <c r="AJ114" s="960"/>
      <c r="AK114" s="961">
        <v>541624</v>
      </c>
      <c r="AL114" s="959"/>
      <c r="AM114" s="959"/>
      <c r="AN114" s="959"/>
      <c r="AO114" s="960"/>
      <c r="AP114" s="962">
        <v>5.2</v>
      </c>
      <c r="AQ114" s="963"/>
      <c r="AR114" s="963"/>
      <c r="AS114" s="963"/>
      <c r="AT114" s="964"/>
      <c r="AU114" s="899"/>
      <c r="AV114" s="900"/>
      <c r="AW114" s="900"/>
      <c r="AX114" s="900"/>
      <c r="AY114" s="901"/>
      <c r="AZ114" s="949" t="s">
        <v>421</v>
      </c>
      <c r="BA114" s="950"/>
      <c r="BB114" s="950"/>
      <c r="BC114" s="950"/>
      <c r="BD114" s="950"/>
      <c r="BE114" s="950"/>
      <c r="BF114" s="950"/>
      <c r="BG114" s="950"/>
      <c r="BH114" s="950"/>
      <c r="BI114" s="950"/>
      <c r="BJ114" s="950"/>
      <c r="BK114" s="950"/>
      <c r="BL114" s="950"/>
      <c r="BM114" s="950"/>
      <c r="BN114" s="950"/>
      <c r="BO114" s="950"/>
      <c r="BP114" s="951"/>
      <c r="BQ114" s="919">
        <v>3781735</v>
      </c>
      <c r="BR114" s="920"/>
      <c r="BS114" s="920"/>
      <c r="BT114" s="920"/>
      <c r="BU114" s="920"/>
      <c r="BV114" s="920">
        <v>3718543</v>
      </c>
      <c r="BW114" s="920"/>
      <c r="BX114" s="920"/>
      <c r="BY114" s="920"/>
      <c r="BZ114" s="920"/>
      <c r="CA114" s="920">
        <v>3610072</v>
      </c>
      <c r="CB114" s="920"/>
      <c r="CC114" s="920"/>
      <c r="CD114" s="920"/>
      <c r="CE114" s="920"/>
      <c r="CF114" s="914">
        <v>34.4</v>
      </c>
      <c r="CG114" s="915"/>
      <c r="CH114" s="915"/>
      <c r="CI114" s="915"/>
      <c r="CJ114" s="915"/>
      <c r="CK114" s="945"/>
      <c r="CL114" s="946"/>
      <c r="CM114" s="916" t="s">
        <v>422</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423</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431970</v>
      </c>
      <c r="AB115" s="934"/>
      <c r="AC115" s="934"/>
      <c r="AD115" s="934"/>
      <c r="AE115" s="935"/>
      <c r="AF115" s="936">
        <v>324625</v>
      </c>
      <c r="AG115" s="934"/>
      <c r="AH115" s="934"/>
      <c r="AI115" s="934"/>
      <c r="AJ115" s="935"/>
      <c r="AK115" s="936">
        <v>298656</v>
      </c>
      <c r="AL115" s="934"/>
      <c r="AM115" s="934"/>
      <c r="AN115" s="934"/>
      <c r="AO115" s="935"/>
      <c r="AP115" s="937">
        <v>2.8</v>
      </c>
      <c r="AQ115" s="938"/>
      <c r="AR115" s="938"/>
      <c r="AS115" s="938"/>
      <c r="AT115" s="939"/>
      <c r="AU115" s="899"/>
      <c r="AV115" s="900"/>
      <c r="AW115" s="900"/>
      <c r="AX115" s="900"/>
      <c r="AY115" s="901"/>
      <c r="AZ115" s="949" t="s">
        <v>424</v>
      </c>
      <c r="BA115" s="950"/>
      <c r="BB115" s="950"/>
      <c r="BC115" s="950"/>
      <c r="BD115" s="950"/>
      <c r="BE115" s="950"/>
      <c r="BF115" s="950"/>
      <c r="BG115" s="950"/>
      <c r="BH115" s="950"/>
      <c r="BI115" s="950"/>
      <c r="BJ115" s="950"/>
      <c r="BK115" s="950"/>
      <c r="BL115" s="950"/>
      <c r="BM115" s="950"/>
      <c r="BN115" s="950"/>
      <c r="BO115" s="950"/>
      <c r="BP115" s="951"/>
      <c r="BQ115" s="919" t="s">
        <v>112</v>
      </c>
      <c r="BR115" s="920"/>
      <c r="BS115" s="920"/>
      <c r="BT115" s="920"/>
      <c r="BU115" s="920"/>
      <c r="BV115" s="920" t="s">
        <v>112</v>
      </c>
      <c r="BW115" s="920"/>
      <c r="BX115" s="920"/>
      <c r="BY115" s="920"/>
      <c r="BZ115" s="920"/>
      <c r="CA115" s="920" t="s">
        <v>112</v>
      </c>
      <c r="CB115" s="920"/>
      <c r="CC115" s="920"/>
      <c r="CD115" s="920"/>
      <c r="CE115" s="920"/>
      <c r="CF115" s="914" t="s">
        <v>112</v>
      </c>
      <c r="CG115" s="915"/>
      <c r="CH115" s="915"/>
      <c r="CI115" s="915"/>
      <c r="CJ115" s="915"/>
      <c r="CK115" s="945"/>
      <c r="CL115" s="946"/>
      <c r="CM115" s="949" t="s">
        <v>425</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426</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112</v>
      </c>
      <c r="AB116" s="959"/>
      <c r="AC116" s="959"/>
      <c r="AD116" s="959"/>
      <c r="AE116" s="960"/>
      <c r="AF116" s="961" t="s">
        <v>112</v>
      </c>
      <c r="AG116" s="959"/>
      <c r="AH116" s="959"/>
      <c r="AI116" s="959"/>
      <c r="AJ116" s="960"/>
      <c r="AK116" s="961" t="s">
        <v>112</v>
      </c>
      <c r="AL116" s="959"/>
      <c r="AM116" s="959"/>
      <c r="AN116" s="959"/>
      <c r="AO116" s="960"/>
      <c r="AP116" s="962" t="s">
        <v>112</v>
      </c>
      <c r="AQ116" s="963"/>
      <c r="AR116" s="963"/>
      <c r="AS116" s="963"/>
      <c r="AT116" s="964"/>
      <c r="AU116" s="899"/>
      <c r="AV116" s="900"/>
      <c r="AW116" s="900"/>
      <c r="AX116" s="900"/>
      <c r="AY116" s="901"/>
      <c r="AZ116" s="949" t="s">
        <v>427</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428</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112</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171</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429</v>
      </c>
      <c r="Z117" s="884"/>
      <c r="AA117" s="996">
        <v>3534968</v>
      </c>
      <c r="AB117" s="966"/>
      <c r="AC117" s="966"/>
      <c r="AD117" s="966"/>
      <c r="AE117" s="967"/>
      <c r="AF117" s="965">
        <v>3253950</v>
      </c>
      <c r="AG117" s="966"/>
      <c r="AH117" s="966"/>
      <c r="AI117" s="966"/>
      <c r="AJ117" s="967"/>
      <c r="AK117" s="965">
        <v>3083119</v>
      </c>
      <c r="AL117" s="966"/>
      <c r="AM117" s="966"/>
      <c r="AN117" s="966"/>
      <c r="AO117" s="967"/>
      <c r="AP117" s="968"/>
      <c r="AQ117" s="969"/>
      <c r="AR117" s="969"/>
      <c r="AS117" s="969"/>
      <c r="AT117" s="970"/>
      <c r="AU117" s="899"/>
      <c r="AV117" s="900"/>
      <c r="AW117" s="900"/>
      <c r="AX117" s="900"/>
      <c r="AY117" s="901"/>
      <c r="AZ117" s="995" t="s">
        <v>430</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431</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405</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403</v>
      </c>
      <c r="AB118" s="883"/>
      <c r="AC118" s="883"/>
      <c r="AD118" s="883"/>
      <c r="AE118" s="884"/>
      <c r="AF118" s="882" t="s">
        <v>287</v>
      </c>
      <c r="AG118" s="883"/>
      <c r="AH118" s="883"/>
      <c r="AI118" s="883"/>
      <c r="AJ118" s="884"/>
      <c r="AK118" s="882" t="s">
        <v>286</v>
      </c>
      <c r="AL118" s="883"/>
      <c r="AM118" s="883"/>
      <c r="AN118" s="883"/>
      <c r="AO118" s="884"/>
      <c r="AP118" s="990" t="s">
        <v>404</v>
      </c>
      <c r="AQ118" s="991"/>
      <c r="AR118" s="991"/>
      <c r="AS118" s="991"/>
      <c r="AT118" s="992"/>
      <c r="AU118" s="902"/>
      <c r="AV118" s="903"/>
      <c r="AW118" s="903"/>
      <c r="AX118" s="903"/>
      <c r="AY118" s="903"/>
      <c r="AZ118" s="228" t="s">
        <v>171</v>
      </c>
      <c r="BA118" s="228"/>
      <c r="BB118" s="228"/>
      <c r="BC118" s="228"/>
      <c r="BD118" s="228"/>
      <c r="BE118" s="228"/>
      <c r="BF118" s="228"/>
      <c r="BG118" s="228"/>
      <c r="BH118" s="228"/>
      <c r="BI118" s="228"/>
      <c r="BJ118" s="228"/>
      <c r="BK118" s="228"/>
      <c r="BL118" s="228"/>
      <c r="BM118" s="228"/>
      <c r="BN118" s="228"/>
      <c r="BO118" s="993" t="s">
        <v>432</v>
      </c>
      <c r="BP118" s="994"/>
      <c r="BQ118" s="985">
        <v>30955361</v>
      </c>
      <c r="BR118" s="986"/>
      <c r="BS118" s="986"/>
      <c r="BT118" s="986"/>
      <c r="BU118" s="986"/>
      <c r="BV118" s="986">
        <v>29694611</v>
      </c>
      <c r="BW118" s="986"/>
      <c r="BX118" s="986"/>
      <c r="BY118" s="986"/>
      <c r="BZ118" s="986"/>
      <c r="CA118" s="986">
        <v>28597583</v>
      </c>
      <c r="CB118" s="986"/>
      <c r="CC118" s="986"/>
      <c r="CD118" s="986"/>
      <c r="CE118" s="986"/>
      <c r="CF118" s="987"/>
      <c r="CG118" s="988"/>
      <c r="CH118" s="988"/>
      <c r="CI118" s="988"/>
      <c r="CJ118" s="989"/>
      <c r="CK118" s="945"/>
      <c r="CL118" s="946"/>
      <c r="CM118" s="916" t="s">
        <v>433</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408</v>
      </c>
      <c r="B119" s="944"/>
      <c r="C119" s="923" t="s">
        <v>409</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434</v>
      </c>
      <c r="AV119" s="978"/>
      <c r="AW119" s="978"/>
      <c r="AX119" s="978"/>
      <c r="AY119" s="979"/>
      <c r="AZ119" s="940" t="s">
        <v>435</v>
      </c>
      <c r="BA119" s="887"/>
      <c r="BB119" s="887"/>
      <c r="BC119" s="887"/>
      <c r="BD119" s="887"/>
      <c r="BE119" s="887"/>
      <c r="BF119" s="887"/>
      <c r="BG119" s="887"/>
      <c r="BH119" s="887"/>
      <c r="BI119" s="887"/>
      <c r="BJ119" s="887"/>
      <c r="BK119" s="887"/>
      <c r="BL119" s="887"/>
      <c r="BM119" s="887"/>
      <c r="BN119" s="887"/>
      <c r="BO119" s="887"/>
      <c r="BP119" s="888"/>
      <c r="BQ119" s="926">
        <v>3101223</v>
      </c>
      <c r="BR119" s="927"/>
      <c r="BS119" s="927"/>
      <c r="BT119" s="927"/>
      <c r="BU119" s="927"/>
      <c r="BV119" s="927">
        <v>3567260</v>
      </c>
      <c r="BW119" s="927"/>
      <c r="BX119" s="927"/>
      <c r="BY119" s="927"/>
      <c r="BZ119" s="927"/>
      <c r="CA119" s="927">
        <v>3891463</v>
      </c>
      <c r="CB119" s="927"/>
      <c r="CC119" s="927"/>
      <c r="CD119" s="927"/>
      <c r="CE119" s="927"/>
      <c r="CF119" s="941">
        <v>37.1</v>
      </c>
      <c r="CG119" s="942"/>
      <c r="CH119" s="942"/>
      <c r="CI119" s="942"/>
      <c r="CJ119" s="942"/>
      <c r="CK119" s="947"/>
      <c r="CL119" s="948"/>
      <c r="CM119" s="1004" t="s">
        <v>436</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1476804</v>
      </c>
      <c r="DH119" s="998"/>
      <c r="DI119" s="998"/>
      <c r="DJ119" s="998"/>
      <c r="DK119" s="999"/>
      <c r="DL119" s="1000">
        <v>1252679</v>
      </c>
      <c r="DM119" s="998"/>
      <c r="DN119" s="998"/>
      <c r="DO119" s="998"/>
      <c r="DP119" s="999"/>
      <c r="DQ119" s="1000">
        <v>1061604</v>
      </c>
      <c r="DR119" s="998"/>
      <c r="DS119" s="998"/>
      <c r="DT119" s="998"/>
      <c r="DU119" s="999"/>
      <c r="DV119" s="1001">
        <v>10.1</v>
      </c>
      <c r="DW119" s="1002"/>
      <c r="DX119" s="1002"/>
      <c r="DY119" s="1002"/>
      <c r="DZ119" s="1003"/>
    </row>
    <row r="120" spans="1:130" s="197" customFormat="1" ht="26.25" customHeight="1">
      <c r="A120" s="975"/>
      <c r="B120" s="946"/>
      <c r="C120" s="916" t="s">
        <v>412</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437</v>
      </c>
      <c r="BA120" s="950"/>
      <c r="BB120" s="950"/>
      <c r="BC120" s="950"/>
      <c r="BD120" s="950"/>
      <c r="BE120" s="950"/>
      <c r="BF120" s="950"/>
      <c r="BG120" s="950"/>
      <c r="BH120" s="950"/>
      <c r="BI120" s="950"/>
      <c r="BJ120" s="950"/>
      <c r="BK120" s="950"/>
      <c r="BL120" s="950"/>
      <c r="BM120" s="950"/>
      <c r="BN120" s="950"/>
      <c r="BO120" s="950"/>
      <c r="BP120" s="951"/>
      <c r="BQ120" s="919">
        <v>178863</v>
      </c>
      <c r="BR120" s="920"/>
      <c r="BS120" s="920"/>
      <c r="BT120" s="920"/>
      <c r="BU120" s="920"/>
      <c r="BV120" s="920">
        <v>127560</v>
      </c>
      <c r="BW120" s="920"/>
      <c r="BX120" s="920"/>
      <c r="BY120" s="920"/>
      <c r="BZ120" s="920"/>
      <c r="CA120" s="920">
        <v>432257</v>
      </c>
      <c r="CB120" s="920"/>
      <c r="CC120" s="920"/>
      <c r="CD120" s="920"/>
      <c r="CE120" s="920"/>
      <c r="CF120" s="914">
        <v>4.0999999999999996</v>
      </c>
      <c r="CG120" s="915"/>
      <c r="CH120" s="915"/>
      <c r="CI120" s="915"/>
      <c r="CJ120" s="915"/>
      <c r="CK120" s="1013" t="s">
        <v>438</v>
      </c>
      <c r="CL120" s="1014"/>
      <c r="CM120" s="1014"/>
      <c r="CN120" s="1014"/>
      <c r="CO120" s="1015"/>
      <c r="CP120" s="1021" t="s">
        <v>387</v>
      </c>
      <c r="CQ120" s="1022"/>
      <c r="CR120" s="1022"/>
      <c r="CS120" s="1022"/>
      <c r="CT120" s="1022"/>
      <c r="CU120" s="1022"/>
      <c r="CV120" s="1022"/>
      <c r="CW120" s="1022"/>
      <c r="CX120" s="1022"/>
      <c r="CY120" s="1022"/>
      <c r="CZ120" s="1022"/>
      <c r="DA120" s="1022"/>
      <c r="DB120" s="1022"/>
      <c r="DC120" s="1022"/>
      <c r="DD120" s="1022"/>
      <c r="DE120" s="1022"/>
      <c r="DF120" s="1023"/>
      <c r="DG120" s="926">
        <v>65349</v>
      </c>
      <c r="DH120" s="927"/>
      <c r="DI120" s="927"/>
      <c r="DJ120" s="927"/>
      <c r="DK120" s="927"/>
      <c r="DL120" s="927">
        <v>64640</v>
      </c>
      <c r="DM120" s="927"/>
      <c r="DN120" s="927"/>
      <c r="DO120" s="927"/>
      <c r="DP120" s="927"/>
      <c r="DQ120" s="927">
        <v>60797</v>
      </c>
      <c r="DR120" s="927"/>
      <c r="DS120" s="927"/>
      <c r="DT120" s="927"/>
      <c r="DU120" s="927"/>
      <c r="DV120" s="928">
        <v>0.6</v>
      </c>
      <c r="DW120" s="928"/>
      <c r="DX120" s="928"/>
      <c r="DY120" s="928"/>
      <c r="DZ120" s="929"/>
    </row>
    <row r="121" spans="1:130" s="197" customFormat="1" ht="26.25" customHeight="1">
      <c r="A121" s="975"/>
      <c r="B121" s="946"/>
      <c r="C121" s="1010" t="s">
        <v>439</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v>82735</v>
      </c>
      <c r="AB121" s="959"/>
      <c r="AC121" s="959"/>
      <c r="AD121" s="959"/>
      <c r="AE121" s="960"/>
      <c r="AF121" s="961">
        <v>81884</v>
      </c>
      <c r="AG121" s="959"/>
      <c r="AH121" s="959"/>
      <c r="AI121" s="959"/>
      <c r="AJ121" s="960"/>
      <c r="AK121" s="961">
        <v>81919</v>
      </c>
      <c r="AL121" s="959"/>
      <c r="AM121" s="959"/>
      <c r="AN121" s="959"/>
      <c r="AO121" s="960"/>
      <c r="AP121" s="962">
        <v>0.8</v>
      </c>
      <c r="AQ121" s="963"/>
      <c r="AR121" s="963"/>
      <c r="AS121" s="963"/>
      <c r="AT121" s="964"/>
      <c r="AU121" s="980"/>
      <c r="AV121" s="981"/>
      <c r="AW121" s="981"/>
      <c r="AX121" s="981"/>
      <c r="AY121" s="982"/>
      <c r="AZ121" s="995" t="s">
        <v>440</v>
      </c>
      <c r="BA121" s="971"/>
      <c r="BB121" s="971"/>
      <c r="BC121" s="971"/>
      <c r="BD121" s="971"/>
      <c r="BE121" s="971"/>
      <c r="BF121" s="971"/>
      <c r="BG121" s="971"/>
      <c r="BH121" s="971"/>
      <c r="BI121" s="971"/>
      <c r="BJ121" s="971"/>
      <c r="BK121" s="971"/>
      <c r="BL121" s="971"/>
      <c r="BM121" s="971"/>
      <c r="BN121" s="971"/>
      <c r="BO121" s="971"/>
      <c r="BP121" s="972"/>
      <c r="BQ121" s="985">
        <v>19083029</v>
      </c>
      <c r="BR121" s="986"/>
      <c r="BS121" s="986"/>
      <c r="BT121" s="986"/>
      <c r="BU121" s="986"/>
      <c r="BV121" s="986">
        <v>19575011</v>
      </c>
      <c r="BW121" s="986"/>
      <c r="BX121" s="986"/>
      <c r="BY121" s="986"/>
      <c r="BZ121" s="986"/>
      <c r="CA121" s="986">
        <v>19802966</v>
      </c>
      <c r="CB121" s="986"/>
      <c r="CC121" s="986"/>
      <c r="CD121" s="986"/>
      <c r="CE121" s="986"/>
      <c r="CF121" s="1024">
        <v>188.7</v>
      </c>
      <c r="CG121" s="1025"/>
      <c r="CH121" s="1025"/>
      <c r="CI121" s="1025"/>
      <c r="CJ121" s="1025"/>
      <c r="CK121" s="1016"/>
      <c r="CL121" s="1017"/>
      <c r="CM121" s="1017"/>
      <c r="CN121" s="1017"/>
      <c r="CO121" s="1018"/>
      <c r="CP121" s="1007" t="s">
        <v>385</v>
      </c>
      <c r="CQ121" s="1008"/>
      <c r="CR121" s="1008"/>
      <c r="CS121" s="1008"/>
      <c r="CT121" s="1008"/>
      <c r="CU121" s="1008"/>
      <c r="CV121" s="1008"/>
      <c r="CW121" s="1008"/>
      <c r="CX121" s="1008"/>
      <c r="CY121" s="1008"/>
      <c r="CZ121" s="1008"/>
      <c r="DA121" s="1008"/>
      <c r="DB121" s="1008"/>
      <c r="DC121" s="1008"/>
      <c r="DD121" s="1008"/>
      <c r="DE121" s="1008"/>
      <c r="DF121" s="1009"/>
      <c r="DG121" s="919">
        <v>3237</v>
      </c>
      <c r="DH121" s="920"/>
      <c r="DI121" s="920"/>
      <c r="DJ121" s="920"/>
      <c r="DK121" s="920"/>
      <c r="DL121" s="920">
        <v>3241</v>
      </c>
      <c r="DM121" s="920"/>
      <c r="DN121" s="920"/>
      <c r="DO121" s="920"/>
      <c r="DP121" s="920"/>
      <c r="DQ121" s="920">
        <v>3260</v>
      </c>
      <c r="DR121" s="920"/>
      <c r="DS121" s="920"/>
      <c r="DT121" s="920"/>
      <c r="DU121" s="920"/>
      <c r="DV121" s="921">
        <v>0</v>
      </c>
      <c r="DW121" s="921"/>
      <c r="DX121" s="921"/>
      <c r="DY121" s="921"/>
      <c r="DZ121" s="922"/>
    </row>
    <row r="122" spans="1:130" s="197" customFormat="1" ht="26.25" customHeight="1">
      <c r="A122" s="975"/>
      <c r="B122" s="946"/>
      <c r="C122" s="916" t="s">
        <v>422</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171</v>
      </c>
      <c r="BA122" s="228"/>
      <c r="BB122" s="228"/>
      <c r="BC122" s="228"/>
      <c r="BD122" s="228"/>
      <c r="BE122" s="228"/>
      <c r="BF122" s="228"/>
      <c r="BG122" s="228"/>
      <c r="BH122" s="228"/>
      <c r="BI122" s="228"/>
      <c r="BJ122" s="228"/>
      <c r="BK122" s="228"/>
      <c r="BL122" s="228"/>
      <c r="BM122" s="228"/>
      <c r="BN122" s="228"/>
      <c r="BO122" s="993" t="s">
        <v>441</v>
      </c>
      <c r="BP122" s="994"/>
      <c r="BQ122" s="1034">
        <v>22363115</v>
      </c>
      <c r="BR122" s="1035"/>
      <c r="BS122" s="1035"/>
      <c r="BT122" s="1035"/>
      <c r="BU122" s="1035"/>
      <c r="BV122" s="1035">
        <v>23269831</v>
      </c>
      <c r="BW122" s="1035"/>
      <c r="BX122" s="1035"/>
      <c r="BY122" s="1035"/>
      <c r="BZ122" s="1035"/>
      <c r="CA122" s="1035">
        <v>24126686</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428</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442</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81.2</v>
      </c>
      <c r="BR123" s="1027"/>
      <c r="BS123" s="1027"/>
      <c r="BT123" s="1027"/>
      <c r="BU123" s="1027"/>
      <c r="BV123" s="1027">
        <v>60.2</v>
      </c>
      <c r="BW123" s="1027"/>
      <c r="BX123" s="1027"/>
      <c r="BY123" s="1027"/>
      <c r="BZ123" s="1027"/>
      <c r="CA123" s="1027">
        <v>42.6</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431</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443</v>
      </c>
      <c r="CQ124" s="1008"/>
      <c r="CR124" s="1008"/>
      <c r="CS124" s="1008"/>
      <c r="CT124" s="1008"/>
      <c r="CU124" s="1008"/>
      <c r="CV124" s="1008"/>
      <c r="CW124" s="1008"/>
      <c r="CX124" s="1008"/>
      <c r="CY124" s="1008"/>
      <c r="CZ124" s="1008"/>
      <c r="DA124" s="1008"/>
      <c r="DB124" s="1008"/>
      <c r="DC124" s="1008"/>
      <c r="DD124" s="1008"/>
      <c r="DE124" s="1008"/>
      <c r="DF124" s="1009"/>
      <c r="DG124" s="997" t="s">
        <v>112</v>
      </c>
      <c r="DH124" s="998"/>
      <c r="DI124" s="998"/>
      <c r="DJ124" s="998"/>
      <c r="DK124" s="999"/>
      <c r="DL124" s="1000" t="s">
        <v>112</v>
      </c>
      <c r="DM124" s="998"/>
      <c r="DN124" s="998"/>
      <c r="DO124" s="998"/>
      <c r="DP124" s="999"/>
      <c r="DQ124" s="1000" t="s">
        <v>112</v>
      </c>
      <c r="DR124" s="998"/>
      <c r="DS124" s="998"/>
      <c r="DT124" s="998"/>
      <c r="DU124" s="999"/>
      <c r="DV124" s="1001" t="s">
        <v>112</v>
      </c>
      <c r="DW124" s="1002"/>
      <c r="DX124" s="1002"/>
      <c r="DY124" s="1002"/>
      <c r="DZ124" s="1003"/>
    </row>
    <row r="125" spans="1:130" s="197" customFormat="1" ht="26.25" customHeight="1" thickBot="1">
      <c r="A125" s="975"/>
      <c r="B125" s="946"/>
      <c r="C125" s="916" t="s">
        <v>433</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444</v>
      </c>
      <c r="CL125" s="1014"/>
      <c r="CM125" s="1014"/>
      <c r="CN125" s="1014"/>
      <c r="CO125" s="1015"/>
      <c r="CP125" s="940" t="s">
        <v>445</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436</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349235</v>
      </c>
      <c r="AB126" s="959"/>
      <c r="AC126" s="959"/>
      <c r="AD126" s="959"/>
      <c r="AE126" s="960"/>
      <c r="AF126" s="961">
        <v>242741</v>
      </c>
      <c r="AG126" s="959"/>
      <c r="AH126" s="959"/>
      <c r="AI126" s="959"/>
      <c r="AJ126" s="960"/>
      <c r="AK126" s="961">
        <v>216737</v>
      </c>
      <c r="AL126" s="959"/>
      <c r="AM126" s="959"/>
      <c r="AN126" s="959"/>
      <c r="AO126" s="960"/>
      <c r="AP126" s="962">
        <v>2.1</v>
      </c>
      <c r="AQ126" s="963"/>
      <c r="AR126" s="963"/>
      <c r="AS126" s="963"/>
      <c r="AT126" s="964"/>
      <c r="AU126" s="233"/>
      <c r="AV126" s="233"/>
      <c r="AW126" s="233"/>
      <c r="AX126" s="1036" t="s">
        <v>446</v>
      </c>
      <c r="AY126" s="1037"/>
      <c r="AZ126" s="1037"/>
      <c r="BA126" s="1037"/>
      <c r="BB126" s="1037"/>
      <c r="BC126" s="1037"/>
      <c r="BD126" s="1037"/>
      <c r="BE126" s="1038"/>
      <c r="BF126" s="1052" t="s">
        <v>447</v>
      </c>
      <c r="BG126" s="1037"/>
      <c r="BH126" s="1037"/>
      <c r="BI126" s="1037"/>
      <c r="BJ126" s="1037"/>
      <c r="BK126" s="1037"/>
      <c r="BL126" s="1038"/>
      <c r="BM126" s="1052" t="s">
        <v>448</v>
      </c>
      <c r="BN126" s="1037"/>
      <c r="BO126" s="1037"/>
      <c r="BP126" s="1037"/>
      <c r="BQ126" s="1037"/>
      <c r="BR126" s="1037"/>
      <c r="BS126" s="1038"/>
      <c r="BT126" s="1052" t="s">
        <v>449</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450</v>
      </c>
      <c r="CQ126" s="950"/>
      <c r="CR126" s="950"/>
      <c r="CS126" s="950"/>
      <c r="CT126" s="950"/>
      <c r="CU126" s="950"/>
      <c r="CV126" s="950"/>
      <c r="CW126" s="950"/>
      <c r="CX126" s="950"/>
      <c r="CY126" s="950"/>
      <c r="CZ126" s="950"/>
      <c r="DA126" s="950"/>
      <c r="DB126" s="950"/>
      <c r="DC126" s="950"/>
      <c r="DD126" s="950"/>
      <c r="DE126" s="950"/>
      <c r="DF126" s="951"/>
      <c r="DG126" s="919" t="s">
        <v>112</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451</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112</v>
      </c>
      <c r="AB127" s="959"/>
      <c r="AC127" s="959"/>
      <c r="AD127" s="959"/>
      <c r="AE127" s="960"/>
      <c r="AF127" s="961" t="s">
        <v>112</v>
      </c>
      <c r="AG127" s="959"/>
      <c r="AH127" s="959"/>
      <c r="AI127" s="959"/>
      <c r="AJ127" s="960"/>
      <c r="AK127" s="961" t="s">
        <v>112</v>
      </c>
      <c r="AL127" s="959"/>
      <c r="AM127" s="959"/>
      <c r="AN127" s="959"/>
      <c r="AO127" s="960"/>
      <c r="AP127" s="962" t="s">
        <v>112</v>
      </c>
      <c r="AQ127" s="963"/>
      <c r="AR127" s="963"/>
      <c r="AS127" s="963"/>
      <c r="AT127" s="964"/>
      <c r="AU127" s="233"/>
      <c r="AV127" s="233"/>
      <c r="AW127" s="233"/>
      <c r="AX127" s="886" t="s">
        <v>452</v>
      </c>
      <c r="AY127" s="887"/>
      <c r="AZ127" s="887"/>
      <c r="BA127" s="887"/>
      <c r="BB127" s="887"/>
      <c r="BC127" s="887"/>
      <c r="BD127" s="887"/>
      <c r="BE127" s="888"/>
      <c r="BF127" s="1041" t="s">
        <v>112</v>
      </c>
      <c r="BG127" s="1042"/>
      <c r="BH127" s="1042"/>
      <c r="BI127" s="1042"/>
      <c r="BJ127" s="1042"/>
      <c r="BK127" s="1042"/>
      <c r="BL127" s="1051"/>
      <c r="BM127" s="1041">
        <v>13.03</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453</v>
      </c>
      <c r="CQ127" s="1045"/>
      <c r="CR127" s="1045"/>
      <c r="CS127" s="1045"/>
      <c r="CT127" s="1045"/>
      <c r="CU127" s="1045"/>
      <c r="CV127" s="1045"/>
      <c r="CW127" s="1045"/>
      <c r="CX127" s="1045"/>
      <c r="CY127" s="1045"/>
      <c r="CZ127" s="1045"/>
      <c r="DA127" s="1045"/>
      <c r="DB127" s="1045"/>
      <c r="DC127" s="1045"/>
      <c r="DD127" s="1045"/>
      <c r="DE127" s="1045"/>
      <c r="DF127" s="1046"/>
      <c r="DG127" s="1047" t="s">
        <v>112</v>
      </c>
      <c r="DH127" s="1048"/>
      <c r="DI127" s="1048"/>
      <c r="DJ127" s="1048"/>
      <c r="DK127" s="1048"/>
      <c r="DL127" s="1048" t="s">
        <v>112</v>
      </c>
      <c r="DM127" s="1048"/>
      <c r="DN127" s="1048"/>
      <c r="DO127" s="1048"/>
      <c r="DP127" s="1048"/>
      <c r="DQ127" s="1048" t="s">
        <v>112</v>
      </c>
      <c r="DR127" s="1048"/>
      <c r="DS127" s="1048"/>
      <c r="DT127" s="1048"/>
      <c r="DU127" s="1048"/>
      <c r="DV127" s="1049" t="s">
        <v>112</v>
      </c>
      <c r="DW127" s="1049"/>
      <c r="DX127" s="1049"/>
      <c r="DY127" s="1049"/>
      <c r="DZ127" s="1050"/>
    </row>
    <row r="128" spans="1:130" s="197" customFormat="1" ht="26.25" customHeight="1">
      <c r="A128" s="1071" t="s">
        <v>454</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455</v>
      </c>
      <c r="X128" s="1073"/>
      <c r="Y128" s="1073"/>
      <c r="Z128" s="1074"/>
      <c r="AA128" s="1089">
        <v>45861</v>
      </c>
      <c r="AB128" s="1090"/>
      <c r="AC128" s="1090"/>
      <c r="AD128" s="1090"/>
      <c r="AE128" s="1091"/>
      <c r="AF128" s="1092">
        <v>48667</v>
      </c>
      <c r="AG128" s="1090"/>
      <c r="AH128" s="1090"/>
      <c r="AI128" s="1090"/>
      <c r="AJ128" s="1091"/>
      <c r="AK128" s="1092">
        <v>42059</v>
      </c>
      <c r="AL128" s="1090"/>
      <c r="AM128" s="1090"/>
      <c r="AN128" s="1090"/>
      <c r="AO128" s="1091"/>
      <c r="AP128" s="1093"/>
      <c r="AQ128" s="1094"/>
      <c r="AR128" s="1094"/>
      <c r="AS128" s="1094"/>
      <c r="AT128" s="1095"/>
      <c r="AU128" s="235"/>
      <c r="AV128" s="235"/>
      <c r="AW128" s="235"/>
      <c r="AX128" s="1054" t="s">
        <v>456</v>
      </c>
      <c r="AY128" s="950"/>
      <c r="AZ128" s="950"/>
      <c r="BA128" s="950"/>
      <c r="BB128" s="950"/>
      <c r="BC128" s="950"/>
      <c r="BD128" s="950"/>
      <c r="BE128" s="951"/>
      <c r="BF128" s="1066" t="s">
        <v>112</v>
      </c>
      <c r="BG128" s="1067"/>
      <c r="BH128" s="1067"/>
      <c r="BI128" s="1067"/>
      <c r="BJ128" s="1067"/>
      <c r="BK128" s="1067"/>
      <c r="BL128" s="1068"/>
      <c r="BM128" s="1066">
        <v>18.03</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457</v>
      </c>
      <c r="X129" s="1061"/>
      <c r="Y129" s="1061"/>
      <c r="Z129" s="1062"/>
      <c r="AA129" s="958">
        <v>12173309</v>
      </c>
      <c r="AB129" s="959"/>
      <c r="AC129" s="959"/>
      <c r="AD129" s="959"/>
      <c r="AE129" s="960"/>
      <c r="AF129" s="961">
        <v>12339788</v>
      </c>
      <c r="AG129" s="959"/>
      <c r="AH129" s="959"/>
      <c r="AI129" s="959"/>
      <c r="AJ129" s="960"/>
      <c r="AK129" s="961">
        <v>12248133</v>
      </c>
      <c r="AL129" s="959"/>
      <c r="AM129" s="959"/>
      <c r="AN129" s="959"/>
      <c r="AO129" s="960"/>
      <c r="AP129" s="1063"/>
      <c r="AQ129" s="1064"/>
      <c r="AR129" s="1064"/>
      <c r="AS129" s="1064"/>
      <c r="AT129" s="1065"/>
      <c r="AU129" s="235"/>
      <c r="AV129" s="235"/>
      <c r="AW129" s="235"/>
      <c r="AX129" s="1054" t="s">
        <v>458</v>
      </c>
      <c r="AY129" s="950"/>
      <c r="AZ129" s="950"/>
      <c r="BA129" s="950"/>
      <c r="BB129" s="950"/>
      <c r="BC129" s="950"/>
      <c r="BD129" s="950"/>
      <c r="BE129" s="951"/>
      <c r="BF129" s="1055">
        <v>14.8</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459</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460</v>
      </c>
      <c r="X130" s="1061"/>
      <c r="Y130" s="1061"/>
      <c r="Z130" s="1062"/>
      <c r="AA130" s="958">
        <v>1603695</v>
      </c>
      <c r="AB130" s="959"/>
      <c r="AC130" s="959"/>
      <c r="AD130" s="959"/>
      <c r="AE130" s="960"/>
      <c r="AF130" s="961">
        <v>1679508</v>
      </c>
      <c r="AG130" s="959"/>
      <c r="AH130" s="959"/>
      <c r="AI130" s="959"/>
      <c r="AJ130" s="960"/>
      <c r="AK130" s="961">
        <v>1754298</v>
      </c>
      <c r="AL130" s="959"/>
      <c r="AM130" s="959"/>
      <c r="AN130" s="959"/>
      <c r="AO130" s="960"/>
      <c r="AP130" s="1063"/>
      <c r="AQ130" s="1064"/>
      <c r="AR130" s="1064"/>
      <c r="AS130" s="1064"/>
      <c r="AT130" s="1065"/>
      <c r="AU130" s="235"/>
      <c r="AV130" s="235"/>
      <c r="AW130" s="235"/>
      <c r="AX130" s="1113" t="s">
        <v>461</v>
      </c>
      <c r="AY130" s="1045"/>
      <c r="AZ130" s="1045"/>
      <c r="BA130" s="1045"/>
      <c r="BB130" s="1045"/>
      <c r="BC130" s="1045"/>
      <c r="BD130" s="1045"/>
      <c r="BE130" s="1046"/>
      <c r="BF130" s="1075">
        <v>42.6</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462</v>
      </c>
      <c r="X131" s="1084"/>
      <c r="Y131" s="1084"/>
      <c r="Z131" s="1085"/>
      <c r="AA131" s="997">
        <v>10569614</v>
      </c>
      <c r="AB131" s="998"/>
      <c r="AC131" s="998"/>
      <c r="AD131" s="998"/>
      <c r="AE131" s="999"/>
      <c r="AF131" s="1000">
        <v>10660280</v>
      </c>
      <c r="AG131" s="998"/>
      <c r="AH131" s="998"/>
      <c r="AI131" s="998"/>
      <c r="AJ131" s="999"/>
      <c r="AK131" s="1000">
        <v>10493835</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463</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464</v>
      </c>
      <c r="W132" s="1101"/>
      <c r="X132" s="1101"/>
      <c r="Y132" s="1101"/>
      <c r="Z132" s="1102"/>
      <c r="AA132" s="1103">
        <v>17.838040249999999</v>
      </c>
      <c r="AB132" s="1104"/>
      <c r="AC132" s="1104"/>
      <c r="AD132" s="1104"/>
      <c r="AE132" s="1105"/>
      <c r="AF132" s="1106">
        <v>14.312710360000001</v>
      </c>
      <c r="AG132" s="1104"/>
      <c r="AH132" s="1104"/>
      <c r="AI132" s="1104"/>
      <c r="AJ132" s="1105"/>
      <c r="AK132" s="1106">
        <v>12.26207578</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465</v>
      </c>
      <c r="W133" s="1108"/>
      <c r="X133" s="1108"/>
      <c r="Y133" s="1108"/>
      <c r="Z133" s="1109"/>
      <c r="AA133" s="1110">
        <v>18.600000000000001</v>
      </c>
      <c r="AB133" s="1111"/>
      <c r="AC133" s="1111"/>
      <c r="AD133" s="1111"/>
      <c r="AE133" s="1112"/>
      <c r="AF133" s="1110">
        <v>17</v>
      </c>
      <c r="AG133" s="1111"/>
      <c r="AH133" s="1111"/>
      <c r="AI133" s="1111"/>
      <c r="AJ133" s="1112"/>
      <c r="AK133" s="1110">
        <v>14.8</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10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10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SheetLayoutView="10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466</v>
      </c>
      <c r="B5" s="246"/>
      <c r="C5" s="246"/>
      <c r="D5" s="246"/>
      <c r="E5" s="246"/>
      <c r="F5" s="246"/>
      <c r="G5" s="246"/>
      <c r="H5" s="246"/>
      <c r="I5" s="246"/>
      <c r="J5" s="246"/>
      <c r="K5" s="246"/>
      <c r="L5" s="246"/>
      <c r="M5" s="246"/>
      <c r="N5" s="246"/>
      <c r="O5" s="247"/>
    </row>
    <row r="6" spans="1:16">
      <c r="A6" s="248"/>
      <c r="B6" s="244"/>
      <c r="C6" s="244"/>
      <c r="D6" s="244"/>
      <c r="E6" s="244"/>
      <c r="F6" s="244"/>
      <c r="G6" s="249" t="s">
        <v>467</v>
      </c>
      <c r="H6" s="249"/>
      <c r="I6" s="249"/>
      <c r="J6" s="249"/>
      <c r="K6" s="244"/>
      <c r="L6" s="244"/>
      <c r="M6" s="244"/>
      <c r="N6" s="244"/>
    </row>
    <row r="7" spans="1:16">
      <c r="A7" s="248"/>
      <c r="B7" s="244"/>
      <c r="C7" s="244"/>
      <c r="D7" s="244"/>
      <c r="E7" s="244"/>
      <c r="F7" s="244"/>
      <c r="G7" s="251"/>
      <c r="H7" s="252"/>
      <c r="I7" s="252"/>
      <c r="J7" s="253"/>
      <c r="K7" s="1117" t="s">
        <v>468</v>
      </c>
      <c r="L7" s="254"/>
      <c r="M7" s="255" t="s">
        <v>469</v>
      </c>
      <c r="N7" s="256"/>
    </row>
    <row r="8" spans="1:16">
      <c r="A8" s="248"/>
      <c r="B8" s="244"/>
      <c r="C8" s="244"/>
      <c r="D8" s="244"/>
      <c r="E8" s="244"/>
      <c r="F8" s="244"/>
      <c r="G8" s="257"/>
      <c r="H8" s="258"/>
      <c r="I8" s="258"/>
      <c r="J8" s="259"/>
      <c r="K8" s="1118"/>
      <c r="L8" s="260" t="s">
        <v>470</v>
      </c>
      <c r="M8" s="261" t="s">
        <v>471</v>
      </c>
      <c r="N8" s="262" t="s">
        <v>472</v>
      </c>
    </row>
    <row r="9" spans="1:16">
      <c r="A9" s="248"/>
      <c r="B9" s="244"/>
      <c r="C9" s="244"/>
      <c r="D9" s="244"/>
      <c r="E9" s="244"/>
      <c r="F9" s="244"/>
      <c r="G9" s="1119" t="s">
        <v>473</v>
      </c>
      <c r="H9" s="1120"/>
      <c r="I9" s="1120"/>
      <c r="J9" s="1121"/>
      <c r="K9" s="263">
        <v>3232383</v>
      </c>
      <c r="L9" s="264">
        <v>67688</v>
      </c>
      <c r="M9" s="265">
        <v>80825</v>
      </c>
      <c r="N9" s="266">
        <v>-16.3</v>
      </c>
    </row>
    <row r="10" spans="1:16">
      <c r="A10" s="248"/>
      <c r="B10" s="244"/>
      <c r="C10" s="244"/>
      <c r="D10" s="244"/>
      <c r="E10" s="244"/>
      <c r="F10" s="244"/>
      <c r="G10" s="1119" t="s">
        <v>474</v>
      </c>
      <c r="H10" s="1120"/>
      <c r="I10" s="1120"/>
      <c r="J10" s="1121"/>
      <c r="K10" s="267">
        <v>13925</v>
      </c>
      <c r="L10" s="268">
        <v>292</v>
      </c>
      <c r="M10" s="269">
        <v>6342</v>
      </c>
      <c r="N10" s="270">
        <v>-95.4</v>
      </c>
    </row>
    <row r="11" spans="1:16" ht="13.5" customHeight="1">
      <c r="A11" s="248"/>
      <c r="B11" s="244"/>
      <c r="C11" s="244"/>
      <c r="D11" s="244"/>
      <c r="E11" s="244"/>
      <c r="F11" s="244"/>
      <c r="G11" s="1119" t="s">
        <v>475</v>
      </c>
      <c r="H11" s="1120"/>
      <c r="I11" s="1120"/>
      <c r="J11" s="1121"/>
      <c r="K11" s="267">
        <v>501504</v>
      </c>
      <c r="L11" s="268">
        <v>10502</v>
      </c>
      <c r="M11" s="269">
        <v>8139</v>
      </c>
      <c r="N11" s="270">
        <v>29</v>
      </c>
    </row>
    <row r="12" spans="1:16" ht="13.5" customHeight="1">
      <c r="A12" s="248"/>
      <c r="B12" s="244"/>
      <c r="C12" s="244"/>
      <c r="D12" s="244"/>
      <c r="E12" s="244"/>
      <c r="F12" s="244"/>
      <c r="G12" s="1119" t="s">
        <v>476</v>
      </c>
      <c r="H12" s="1120"/>
      <c r="I12" s="1120"/>
      <c r="J12" s="1121"/>
      <c r="K12" s="267">
        <v>18896</v>
      </c>
      <c r="L12" s="268">
        <v>396</v>
      </c>
      <c r="M12" s="269">
        <v>1344</v>
      </c>
      <c r="N12" s="270">
        <v>-70.5</v>
      </c>
    </row>
    <row r="13" spans="1:16" ht="13.5" customHeight="1">
      <c r="A13" s="248"/>
      <c r="B13" s="244"/>
      <c r="C13" s="244"/>
      <c r="D13" s="244"/>
      <c r="E13" s="244"/>
      <c r="F13" s="244"/>
      <c r="G13" s="1119" t="s">
        <v>477</v>
      </c>
      <c r="H13" s="1120"/>
      <c r="I13" s="1120"/>
      <c r="J13" s="1121"/>
      <c r="K13" s="267" t="s">
        <v>478</v>
      </c>
      <c r="L13" s="268" t="s">
        <v>478</v>
      </c>
      <c r="M13" s="269" t="s">
        <v>478</v>
      </c>
      <c r="N13" s="270" t="s">
        <v>478</v>
      </c>
    </row>
    <row r="14" spans="1:16" ht="13.5" customHeight="1">
      <c r="A14" s="248"/>
      <c r="B14" s="244"/>
      <c r="C14" s="244"/>
      <c r="D14" s="244"/>
      <c r="E14" s="244"/>
      <c r="F14" s="244"/>
      <c r="G14" s="1119" t="s">
        <v>479</v>
      </c>
      <c r="H14" s="1120"/>
      <c r="I14" s="1120"/>
      <c r="J14" s="1121"/>
      <c r="K14" s="267">
        <v>112666</v>
      </c>
      <c r="L14" s="268">
        <v>2359</v>
      </c>
      <c r="M14" s="269">
        <v>3637</v>
      </c>
      <c r="N14" s="270">
        <v>-35.1</v>
      </c>
    </row>
    <row r="15" spans="1:16" ht="13.5" customHeight="1">
      <c r="A15" s="248"/>
      <c r="B15" s="244"/>
      <c r="C15" s="244"/>
      <c r="D15" s="244"/>
      <c r="E15" s="244"/>
      <c r="F15" s="244"/>
      <c r="G15" s="1119" t="s">
        <v>480</v>
      </c>
      <c r="H15" s="1120"/>
      <c r="I15" s="1120"/>
      <c r="J15" s="1121"/>
      <c r="K15" s="267">
        <v>91892</v>
      </c>
      <c r="L15" s="268">
        <v>1924</v>
      </c>
      <c r="M15" s="269">
        <v>1906</v>
      </c>
      <c r="N15" s="270">
        <v>0.9</v>
      </c>
    </row>
    <row r="16" spans="1:16">
      <c r="A16" s="248"/>
      <c r="B16" s="244"/>
      <c r="C16" s="244"/>
      <c r="D16" s="244"/>
      <c r="E16" s="244"/>
      <c r="F16" s="244"/>
      <c r="G16" s="1122" t="s">
        <v>481</v>
      </c>
      <c r="H16" s="1123"/>
      <c r="I16" s="1123"/>
      <c r="J16" s="1124"/>
      <c r="K16" s="268">
        <v>-239561</v>
      </c>
      <c r="L16" s="268">
        <v>-5017</v>
      </c>
      <c r="M16" s="269">
        <v>-8599</v>
      </c>
      <c r="N16" s="270">
        <v>-41.7</v>
      </c>
    </row>
    <row r="17" spans="1:16">
      <c r="A17" s="248"/>
      <c r="B17" s="244"/>
      <c r="C17" s="244"/>
      <c r="D17" s="244"/>
      <c r="E17" s="244"/>
      <c r="F17" s="244"/>
      <c r="G17" s="1122" t="s">
        <v>171</v>
      </c>
      <c r="H17" s="1123"/>
      <c r="I17" s="1123"/>
      <c r="J17" s="1124"/>
      <c r="K17" s="268">
        <v>3731705</v>
      </c>
      <c r="L17" s="268">
        <v>78144</v>
      </c>
      <c r="M17" s="269">
        <v>93595</v>
      </c>
      <c r="N17" s="270">
        <v>-16.5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482</v>
      </c>
      <c r="H19" s="244"/>
      <c r="I19" s="244"/>
      <c r="J19" s="244"/>
      <c r="K19" s="244"/>
      <c r="L19" s="244"/>
      <c r="M19" s="244"/>
      <c r="N19" s="244"/>
    </row>
    <row r="20" spans="1:16">
      <c r="A20" s="248"/>
      <c r="B20" s="244"/>
      <c r="C20" s="244"/>
      <c r="D20" s="244"/>
      <c r="E20" s="244"/>
      <c r="F20" s="244"/>
      <c r="G20" s="272"/>
      <c r="H20" s="273"/>
      <c r="I20" s="273"/>
      <c r="J20" s="274"/>
      <c r="K20" s="275" t="s">
        <v>483</v>
      </c>
      <c r="L20" s="276" t="s">
        <v>484</v>
      </c>
      <c r="M20" s="277" t="s">
        <v>485</v>
      </c>
      <c r="N20" s="278"/>
    </row>
    <row r="21" spans="1:16" s="284" customFormat="1">
      <c r="A21" s="279"/>
      <c r="B21" s="249"/>
      <c r="C21" s="249"/>
      <c r="D21" s="249"/>
      <c r="E21" s="249"/>
      <c r="F21" s="249"/>
      <c r="G21" s="1114" t="s">
        <v>486</v>
      </c>
      <c r="H21" s="1115"/>
      <c r="I21" s="1115"/>
      <c r="J21" s="1116"/>
      <c r="K21" s="280">
        <v>8.0399999999999991</v>
      </c>
      <c r="L21" s="281">
        <v>9.1300000000000008</v>
      </c>
      <c r="M21" s="282">
        <v>-1.0900000000000001</v>
      </c>
      <c r="N21" s="249"/>
      <c r="O21" s="283"/>
      <c r="P21" s="279"/>
    </row>
    <row r="22" spans="1:16" s="284" customFormat="1">
      <c r="A22" s="279"/>
      <c r="B22" s="249"/>
      <c r="C22" s="249"/>
      <c r="D22" s="249"/>
      <c r="E22" s="249"/>
      <c r="F22" s="249"/>
      <c r="G22" s="1114" t="s">
        <v>487</v>
      </c>
      <c r="H22" s="1115"/>
      <c r="I22" s="1115"/>
      <c r="J22" s="1116"/>
      <c r="K22" s="285">
        <v>96</v>
      </c>
      <c r="L22" s="286">
        <v>96.9</v>
      </c>
      <c r="M22" s="287">
        <v>-0.9</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489</v>
      </c>
      <c r="H29" s="249"/>
      <c r="I29" s="249"/>
      <c r="J29" s="249"/>
      <c r="K29" s="244"/>
      <c r="L29" s="244"/>
      <c r="M29" s="244"/>
      <c r="N29" s="244"/>
      <c r="O29" s="293"/>
    </row>
    <row r="30" spans="1:16">
      <c r="A30" s="248"/>
      <c r="B30" s="244"/>
      <c r="C30" s="244"/>
      <c r="D30" s="244"/>
      <c r="E30" s="244"/>
      <c r="F30" s="244"/>
      <c r="G30" s="251"/>
      <c r="H30" s="252"/>
      <c r="I30" s="252"/>
      <c r="J30" s="253"/>
      <c r="K30" s="1117" t="s">
        <v>468</v>
      </c>
      <c r="L30" s="254"/>
      <c r="M30" s="255" t="s">
        <v>469</v>
      </c>
      <c r="N30" s="256"/>
    </row>
    <row r="31" spans="1:16">
      <c r="A31" s="248"/>
      <c r="B31" s="244"/>
      <c r="C31" s="244"/>
      <c r="D31" s="244"/>
      <c r="E31" s="244"/>
      <c r="F31" s="244"/>
      <c r="G31" s="257"/>
      <c r="H31" s="258"/>
      <c r="I31" s="258"/>
      <c r="J31" s="259"/>
      <c r="K31" s="1118"/>
      <c r="L31" s="260" t="s">
        <v>470</v>
      </c>
      <c r="M31" s="261" t="s">
        <v>471</v>
      </c>
      <c r="N31" s="262" t="s">
        <v>472</v>
      </c>
    </row>
    <row r="32" spans="1:16" ht="27" customHeight="1">
      <c r="A32" s="248"/>
      <c r="B32" s="244"/>
      <c r="C32" s="244"/>
      <c r="D32" s="244"/>
      <c r="E32" s="244"/>
      <c r="F32" s="244"/>
      <c r="G32" s="1130" t="s">
        <v>490</v>
      </c>
      <c r="H32" s="1131"/>
      <c r="I32" s="1131"/>
      <c r="J32" s="1132"/>
      <c r="K32" s="294">
        <v>2212728</v>
      </c>
      <c r="L32" s="294">
        <v>46336</v>
      </c>
      <c r="M32" s="295">
        <v>60757</v>
      </c>
      <c r="N32" s="296">
        <v>-23.7</v>
      </c>
    </row>
    <row r="33" spans="1:16" ht="13.5" customHeight="1">
      <c r="A33" s="248"/>
      <c r="B33" s="244"/>
      <c r="C33" s="244"/>
      <c r="D33" s="244"/>
      <c r="E33" s="244"/>
      <c r="F33" s="244"/>
      <c r="G33" s="1130" t="s">
        <v>491</v>
      </c>
      <c r="H33" s="1131"/>
      <c r="I33" s="1131"/>
      <c r="J33" s="1132"/>
      <c r="K33" s="294" t="s">
        <v>478</v>
      </c>
      <c r="L33" s="294" t="s">
        <v>478</v>
      </c>
      <c r="M33" s="295" t="s">
        <v>478</v>
      </c>
      <c r="N33" s="296" t="s">
        <v>478</v>
      </c>
    </row>
    <row r="34" spans="1:16" ht="27" customHeight="1">
      <c r="A34" s="248"/>
      <c r="B34" s="244"/>
      <c r="C34" s="244"/>
      <c r="D34" s="244"/>
      <c r="E34" s="244"/>
      <c r="F34" s="244"/>
      <c r="G34" s="1130" t="s">
        <v>492</v>
      </c>
      <c r="H34" s="1131"/>
      <c r="I34" s="1131"/>
      <c r="J34" s="1132"/>
      <c r="K34" s="294" t="s">
        <v>478</v>
      </c>
      <c r="L34" s="294" t="s">
        <v>478</v>
      </c>
      <c r="M34" s="295">
        <v>12</v>
      </c>
      <c r="N34" s="296" t="s">
        <v>478</v>
      </c>
    </row>
    <row r="35" spans="1:16" ht="27" customHeight="1">
      <c r="A35" s="248"/>
      <c r="B35" s="244"/>
      <c r="C35" s="244"/>
      <c r="D35" s="244"/>
      <c r="E35" s="244"/>
      <c r="F35" s="244"/>
      <c r="G35" s="1130" t="s">
        <v>493</v>
      </c>
      <c r="H35" s="1131"/>
      <c r="I35" s="1131"/>
      <c r="J35" s="1132"/>
      <c r="K35" s="294">
        <v>30111</v>
      </c>
      <c r="L35" s="294">
        <v>631</v>
      </c>
      <c r="M35" s="295">
        <v>18759</v>
      </c>
      <c r="N35" s="296">
        <v>-96.6</v>
      </c>
    </row>
    <row r="36" spans="1:16" ht="27" customHeight="1">
      <c r="A36" s="248"/>
      <c r="B36" s="244"/>
      <c r="C36" s="244"/>
      <c r="D36" s="244"/>
      <c r="E36" s="244"/>
      <c r="F36" s="244"/>
      <c r="G36" s="1130" t="s">
        <v>494</v>
      </c>
      <c r="H36" s="1131"/>
      <c r="I36" s="1131"/>
      <c r="J36" s="1132"/>
      <c r="K36" s="294">
        <v>541624</v>
      </c>
      <c r="L36" s="294">
        <v>11342</v>
      </c>
      <c r="M36" s="295">
        <v>3072</v>
      </c>
      <c r="N36" s="296">
        <v>269.2</v>
      </c>
    </row>
    <row r="37" spans="1:16" ht="13.5" customHeight="1">
      <c r="A37" s="248"/>
      <c r="B37" s="244"/>
      <c r="C37" s="244"/>
      <c r="D37" s="244"/>
      <c r="E37" s="244"/>
      <c r="F37" s="244"/>
      <c r="G37" s="1130" t="s">
        <v>495</v>
      </c>
      <c r="H37" s="1131"/>
      <c r="I37" s="1131"/>
      <c r="J37" s="1132"/>
      <c r="K37" s="294">
        <v>298656</v>
      </c>
      <c r="L37" s="294">
        <v>6254</v>
      </c>
      <c r="M37" s="295">
        <v>1649</v>
      </c>
      <c r="N37" s="296">
        <v>279.3</v>
      </c>
    </row>
    <row r="38" spans="1:16" ht="27" customHeight="1">
      <c r="A38" s="248"/>
      <c r="B38" s="244"/>
      <c r="C38" s="244"/>
      <c r="D38" s="244"/>
      <c r="E38" s="244"/>
      <c r="F38" s="244"/>
      <c r="G38" s="1133" t="s">
        <v>496</v>
      </c>
      <c r="H38" s="1134"/>
      <c r="I38" s="1134"/>
      <c r="J38" s="1135"/>
      <c r="K38" s="297" t="s">
        <v>478</v>
      </c>
      <c r="L38" s="297" t="s">
        <v>478</v>
      </c>
      <c r="M38" s="298">
        <v>6</v>
      </c>
      <c r="N38" s="299" t="s">
        <v>478</v>
      </c>
      <c r="O38" s="293"/>
    </row>
    <row r="39" spans="1:16">
      <c r="A39" s="248"/>
      <c r="B39" s="244"/>
      <c r="C39" s="244"/>
      <c r="D39" s="244"/>
      <c r="E39" s="244"/>
      <c r="F39" s="244"/>
      <c r="G39" s="1133" t="s">
        <v>497</v>
      </c>
      <c r="H39" s="1134"/>
      <c r="I39" s="1134"/>
      <c r="J39" s="1135"/>
      <c r="K39" s="300">
        <v>-42059</v>
      </c>
      <c r="L39" s="300">
        <v>-881</v>
      </c>
      <c r="M39" s="301">
        <v>-3997</v>
      </c>
      <c r="N39" s="302">
        <v>-78</v>
      </c>
      <c r="O39" s="293"/>
    </row>
    <row r="40" spans="1:16" ht="27" customHeight="1">
      <c r="A40" s="248"/>
      <c r="B40" s="244"/>
      <c r="C40" s="244"/>
      <c r="D40" s="244"/>
      <c r="E40" s="244"/>
      <c r="F40" s="244"/>
      <c r="G40" s="1130" t="s">
        <v>498</v>
      </c>
      <c r="H40" s="1131"/>
      <c r="I40" s="1131"/>
      <c r="J40" s="1132"/>
      <c r="K40" s="300">
        <v>-1754298</v>
      </c>
      <c r="L40" s="300">
        <v>-36736</v>
      </c>
      <c r="M40" s="301">
        <v>-56436</v>
      </c>
      <c r="N40" s="302">
        <v>-34.9</v>
      </c>
      <c r="O40" s="293"/>
    </row>
    <row r="41" spans="1:16">
      <c r="A41" s="248"/>
      <c r="B41" s="244"/>
      <c r="C41" s="244"/>
      <c r="D41" s="244"/>
      <c r="E41" s="244"/>
      <c r="F41" s="244"/>
      <c r="G41" s="1136" t="s">
        <v>281</v>
      </c>
      <c r="H41" s="1137"/>
      <c r="I41" s="1137"/>
      <c r="J41" s="1138"/>
      <c r="K41" s="294">
        <v>1286762</v>
      </c>
      <c r="L41" s="300">
        <v>26946</v>
      </c>
      <c r="M41" s="301">
        <v>23822</v>
      </c>
      <c r="N41" s="302">
        <v>13.1</v>
      </c>
      <c r="O41" s="293"/>
    </row>
    <row r="42" spans="1:16">
      <c r="A42" s="248"/>
      <c r="B42" s="244"/>
      <c r="C42" s="244"/>
      <c r="D42" s="244"/>
      <c r="E42" s="244"/>
      <c r="F42" s="244"/>
      <c r="G42" s="303" t="s">
        <v>499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500</v>
      </c>
      <c r="B47" s="244"/>
      <c r="C47" s="244"/>
      <c r="D47" s="244"/>
      <c r="E47" s="244"/>
      <c r="F47" s="244"/>
      <c r="G47" s="244"/>
      <c r="H47" s="244"/>
      <c r="I47" s="244"/>
      <c r="J47" s="244"/>
      <c r="K47" s="244"/>
      <c r="L47" s="244"/>
      <c r="M47" s="244"/>
      <c r="N47" s="244"/>
    </row>
    <row r="48" spans="1:16">
      <c r="A48" s="248"/>
      <c r="B48" s="244"/>
      <c r="C48" s="244"/>
      <c r="D48" s="244"/>
      <c r="E48" s="244"/>
      <c r="F48" s="244"/>
      <c r="G48" s="308" t="s">
        <v>501</v>
      </c>
      <c r="H48" s="308"/>
      <c r="I48" s="308"/>
      <c r="J48" s="308"/>
      <c r="K48" s="308"/>
      <c r="L48" s="308"/>
      <c r="M48" s="309"/>
      <c r="N48" s="308"/>
    </row>
    <row r="49" spans="1:14" ht="13.5" customHeight="1">
      <c r="A49" s="248"/>
      <c r="B49" s="244"/>
      <c r="C49" s="244"/>
      <c r="D49" s="244"/>
      <c r="E49" s="244"/>
      <c r="F49" s="244"/>
      <c r="G49" s="310"/>
      <c r="H49" s="311"/>
      <c r="I49" s="1125" t="s">
        <v>468</v>
      </c>
      <c r="J49" s="1127" t="s">
        <v>502</v>
      </c>
      <c r="K49" s="1128"/>
      <c r="L49" s="1128"/>
      <c r="M49" s="1128"/>
      <c r="N49" s="1129"/>
    </row>
    <row r="50" spans="1:14">
      <c r="A50" s="248"/>
      <c r="B50" s="244"/>
      <c r="C50" s="244"/>
      <c r="D50" s="244"/>
      <c r="E50" s="244"/>
      <c r="F50" s="244"/>
      <c r="G50" s="312"/>
      <c r="H50" s="313"/>
      <c r="I50" s="1126"/>
      <c r="J50" s="314" t="s">
        <v>503</v>
      </c>
      <c r="K50" s="315" t="s">
        <v>504</v>
      </c>
      <c r="L50" s="316" t="s">
        <v>505</v>
      </c>
      <c r="M50" s="317" t="s">
        <v>506</v>
      </c>
      <c r="N50" s="318" t="s">
        <v>507</v>
      </c>
    </row>
    <row r="51" spans="1:14">
      <c r="A51" s="248"/>
      <c r="B51" s="244"/>
      <c r="C51" s="244"/>
      <c r="D51" s="244"/>
      <c r="E51" s="244"/>
      <c r="F51" s="244"/>
      <c r="G51" s="310" t="s">
        <v>508</v>
      </c>
      <c r="H51" s="311"/>
      <c r="I51" s="319">
        <v>2630423</v>
      </c>
      <c r="J51" s="320">
        <v>53604</v>
      </c>
      <c r="K51" s="321">
        <v>-9.4</v>
      </c>
      <c r="L51" s="322">
        <v>66876</v>
      </c>
      <c r="M51" s="323">
        <v>-5.5</v>
      </c>
      <c r="N51" s="324">
        <v>-3.9</v>
      </c>
    </row>
    <row r="52" spans="1:14">
      <c r="A52" s="248"/>
      <c r="B52" s="244"/>
      <c r="C52" s="244"/>
      <c r="D52" s="244"/>
      <c r="E52" s="244"/>
      <c r="F52" s="244"/>
      <c r="G52" s="325"/>
      <c r="H52" s="326" t="s">
        <v>509</v>
      </c>
      <c r="I52" s="327">
        <v>1824750</v>
      </c>
      <c r="J52" s="328">
        <v>37186</v>
      </c>
      <c r="K52" s="329">
        <v>31.4</v>
      </c>
      <c r="L52" s="330">
        <v>36310</v>
      </c>
      <c r="M52" s="331">
        <v>-11.2</v>
      </c>
      <c r="N52" s="332">
        <v>42.6</v>
      </c>
    </row>
    <row r="53" spans="1:14">
      <c r="A53" s="248"/>
      <c r="B53" s="244"/>
      <c r="C53" s="244"/>
      <c r="D53" s="244"/>
      <c r="E53" s="244"/>
      <c r="F53" s="244"/>
      <c r="G53" s="310" t="s">
        <v>510</v>
      </c>
      <c r="H53" s="311"/>
      <c r="I53" s="319">
        <v>2581375</v>
      </c>
      <c r="J53" s="320">
        <v>53291</v>
      </c>
      <c r="K53" s="321">
        <v>-0.6</v>
      </c>
      <c r="L53" s="322">
        <v>67088</v>
      </c>
      <c r="M53" s="323">
        <v>0.3</v>
      </c>
      <c r="N53" s="324">
        <v>-0.9</v>
      </c>
    </row>
    <row r="54" spans="1:14">
      <c r="A54" s="248"/>
      <c r="B54" s="244"/>
      <c r="C54" s="244"/>
      <c r="D54" s="244"/>
      <c r="E54" s="244"/>
      <c r="F54" s="244"/>
      <c r="G54" s="325"/>
      <c r="H54" s="326" t="s">
        <v>509</v>
      </c>
      <c r="I54" s="327">
        <v>2089863</v>
      </c>
      <c r="J54" s="328">
        <v>43144</v>
      </c>
      <c r="K54" s="329">
        <v>16</v>
      </c>
      <c r="L54" s="330">
        <v>37146</v>
      </c>
      <c r="M54" s="331">
        <v>2.2999999999999998</v>
      </c>
      <c r="N54" s="332">
        <v>13.7</v>
      </c>
    </row>
    <row r="55" spans="1:14">
      <c r="A55" s="248"/>
      <c r="B55" s="244"/>
      <c r="C55" s="244"/>
      <c r="D55" s="244"/>
      <c r="E55" s="244"/>
      <c r="F55" s="244"/>
      <c r="G55" s="310" t="s">
        <v>511</v>
      </c>
      <c r="H55" s="311"/>
      <c r="I55" s="319">
        <v>3077735</v>
      </c>
      <c r="J55" s="320">
        <v>62740</v>
      </c>
      <c r="K55" s="321">
        <v>17.7</v>
      </c>
      <c r="L55" s="322">
        <v>70489</v>
      </c>
      <c r="M55" s="323">
        <v>5.0999999999999996</v>
      </c>
      <c r="N55" s="324">
        <v>12.6</v>
      </c>
    </row>
    <row r="56" spans="1:14">
      <c r="A56" s="248"/>
      <c r="B56" s="244"/>
      <c r="C56" s="244"/>
      <c r="D56" s="244"/>
      <c r="E56" s="244"/>
      <c r="F56" s="244"/>
      <c r="G56" s="325"/>
      <c r="H56" s="326" t="s">
        <v>509</v>
      </c>
      <c r="I56" s="327">
        <v>1922938</v>
      </c>
      <c r="J56" s="328">
        <v>39200</v>
      </c>
      <c r="K56" s="329">
        <v>-9.1</v>
      </c>
      <c r="L56" s="330">
        <v>37817</v>
      </c>
      <c r="M56" s="331">
        <v>1.8</v>
      </c>
      <c r="N56" s="332">
        <v>-10.9</v>
      </c>
    </row>
    <row r="57" spans="1:14">
      <c r="A57" s="248"/>
      <c r="B57" s="244"/>
      <c r="C57" s="244"/>
      <c r="D57" s="244"/>
      <c r="E57" s="244"/>
      <c r="F57" s="244"/>
      <c r="G57" s="310" t="s">
        <v>512</v>
      </c>
      <c r="H57" s="311"/>
      <c r="I57" s="319">
        <v>2251505</v>
      </c>
      <c r="J57" s="320">
        <v>46568</v>
      </c>
      <c r="K57" s="321">
        <v>-25.8</v>
      </c>
      <c r="L57" s="322">
        <v>84389</v>
      </c>
      <c r="M57" s="323">
        <v>19.7</v>
      </c>
      <c r="N57" s="324">
        <v>-45.5</v>
      </c>
    </row>
    <row r="58" spans="1:14">
      <c r="A58" s="248"/>
      <c r="B58" s="244"/>
      <c r="C58" s="244"/>
      <c r="D58" s="244"/>
      <c r="E58" s="244"/>
      <c r="F58" s="244"/>
      <c r="G58" s="325"/>
      <c r="H58" s="326" t="s">
        <v>509</v>
      </c>
      <c r="I58" s="327">
        <v>1428187</v>
      </c>
      <c r="J58" s="328">
        <v>29539</v>
      </c>
      <c r="K58" s="329">
        <v>-24.6</v>
      </c>
      <c r="L58" s="330">
        <v>44339</v>
      </c>
      <c r="M58" s="331">
        <v>17.2</v>
      </c>
      <c r="N58" s="332">
        <v>-41.8</v>
      </c>
    </row>
    <row r="59" spans="1:14">
      <c r="A59" s="248"/>
      <c r="B59" s="244"/>
      <c r="C59" s="244"/>
      <c r="D59" s="244"/>
      <c r="E59" s="244"/>
      <c r="F59" s="244"/>
      <c r="G59" s="310" t="s">
        <v>513</v>
      </c>
      <c r="H59" s="311"/>
      <c r="I59" s="319">
        <v>3320770</v>
      </c>
      <c r="J59" s="320">
        <v>69539</v>
      </c>
      <c r="K59" s="321">
        <v>49.3</v>
      </c>
      <c r="L59" s="322">
        <v>83623</v>
      </c>
      <c r="M59" s="323">
        <v>-0.9</v>
      </c>
      <c r="N59" s="324">
        <v>50.2</v>
      </c>
    </row>
    <row r="60" spans="1:14">
      <c r="A60" s="248"/>
      <c r="B60" s="244"/>
      <c r="C60" s="244"/>
      <c r="D60" s="244"/>
      <c r="E60" s="244"/>
      <c r="F60" s="244"/>
      <c r="G60" s="325"/>
      <c r="H60" s="326" t="s">
        <v>509</v>
      </c>
      <c r="I60" s="333">
        <v>1445538</v>
      </c>
      <c r="J60" s="328">
        <v>30271</v>
      </c>
      <c r="K60" s="329">
        <v>2.5</v>
      </c>
      <c r="L60" s="330">
        <v>48787</v>
      </c>
      <c r="M60" s="331">
        <v>10</v>
      </c>
      <c r="N60" s="332">
        <v>-7.5</v>
      </c>
    </row>
    <row r="61" spans="1:14">
      <c r="A61" s="248"/>
      <c r="B61" s="244"/>
      <c r="C61" s="244"/>
      <c r="D61" s="244"/>
      <c r="E61" s="244"/>
      <c r="F61" s="244"/>
      <c r="G61" s="310" t="s">
        <v>514</v>
      </c>
      <c r="H61" s="334"/>
      <c r="I61" s="335">
        <v>2772362</v>
      </c>
      <c r="J61" s="336">
        <v>57148</v>
      </c>
      <c r="K61" s="337">
        <v>6.2</v>
      </c>
      <c r="L61" s="338">
        <v>74493</v>
      </c>
      <c r="M61" s="339">
        <v>3.7</v>
      </c>
      <c r="N61" s="324">
        <v>2.5</v>
      </c>
    </row>
    <row r="62" spans="1:14">
      <c r="A62" s="248"/>
      <c r="B62" s="244"/>
      <c r="C62" s="244"/>
      <c r="D62" s="244"/>
      <c r="E62" s="244"/>
      <c r="F62" s="244"/>
      <c r="G62" s="325"/>
      <c r="H62" s="326" t="s">
        <v>509</v>
      </c>
      <c r="I62" s="327">
        <v>1742255</v>
      </c>
      <c r="J62" s="328">
        <v>35868</v>
      </c>
      <c r="K62" s="329">
        <v>3.2</v>
      </c>
      <c r="L62" s="330">
        <v>40880</v>
      </c>
      <c r="M62" s="331">
        <v>4</v>
      </c>
      <c r="N62" s="332">
        <v>-0.8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516</v>
      </c>
      <c r="G46" s="8" t="s">
        <v>517</v>
      </c>
      <c r="H46" s="8" t="s">
        <v>518</v>
      </c>
      <c r="I46" s="8" t="s">
        <v>519</v>
      </c>
      <c r="J46" s="9" t="s">
        <v>520</v>
      </c>
    </row>
    <row r="47" spans="2:10" ht="57.75" customHeight="1">
      <c r="B47" s="10"/>
      <c r="C47" s="1139" t="s">
        <v>3</v>
      </c>
      <c r="D47" s="1139"/>
      <c r="E47" s="1140"/>
      <c r="F47" s="11">
        <v>18.690000000000001</v>
      </c>
      <c r="G47" s="12">
        <v>19.64</v>
      </c>
      <c r="H47" s="12">
        <v>16.75</v>
      </c>
      <c r="I47" s="12">
        <v>20.46</v>
      </c>
      <c r="J47" s="13">
        <v>24.72</v>
      </c>
    </row>
    <row r="48" spans="2:10" ht="57.75" customHeight="1">
      <c r="B48" s="14"/>
      <c r="C48" s="1141" t="s">
        <v>4</v>
      </c>
      <c r="D48" s="1141"/>
      <c r="E48" s="1142"/>
      <c r="F48" s="15">
        <v>8.67</v>
      </c>
      <c r="G48" s="16">
        <v>6.79</v>
      </c>
      <c r="H48" s="16">
        <v>9.19</v>
      </c>
      <c r="I48" s="16">
        <v>8.49</v>
      </c>
      <c r="J48" s="17">
        <v>7.03</v>
      </c>
    </row>
    <row r="49" spans="2:10" ht="57.75" customHeight="1" thickBot="1">
      <c r="B49" s="18"/>
      <c r="C49" s="1143" t="s">
        <v>5</v>
      </c>
      <c r="D49" s="1143"/>
      <c r="E49" s="1144"/>
      <c r="F49" s="19">
        <v>8.65</v>
      </c>
      <c r="G49" s="20" t="s">
        <v>521</v>
      </c>
      <c r="H49" s="20" t="s">
        <v>522</v>
      </c>
      <c r="I49" s="20">
        <v>3.35</v>
      </c>
      <c r="J49" s="21">
        <v>2.59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c r="A34" s="22"/>
      <c r="B34" s="31"/>
      <c r="C34" s="1151" t="s">
        <v>523</v>
      </c>
      <c r="D34" s="1151"/>
      <c r="E34" s="1152"/>
      <c r="F34" s="32">
        <v>8.66</v>
      </c>
      <c r="G34" s="33">
        <v>6.78</v>
      </c>
      <c r="H34" s="33">
        <v>9.19</v>
      </c>
      <c r="I34" s="33">
        <v>8.49</v>
      </c>
      <c r="J34" s="34">
        <v>7.03</v>
      </c>
      <c r="K34" s="22"/>
      <c r="L34" s="22"/>
      <c r="M34" s="22"/>
      <c r="N34" s="22"/>
      <c r="O34" s="22"/>
      <c r="P34" s="22"/>
    </row>
    <row r="35" spans="1:16" ht="39" customHeight="1">
      <c r="A35" s="22"/>
      <c r="B35" s="35"/>
      <c r="C35" s="1145" t="s">
        <v>524</v>
      </c>
      <c r="D35" s="1146"/>
      <c r="E35" s="1147"/>
      <c r="F35" s="36">
        <v>3.86</v>
      </c>
      <c r="G35" s="37">
        <v>3.16</v>
      </c>
      <c r="H35" s="37">
        <v>3.94</v>
      </c>
      <c r="I35" s="37">
        <v>4.51</v>
      </c>
      <c r="J35" s="38">
        <v>5.18</v>
      </c>
      <c r="K35" s="22"/>
      <c r="L35" s="22"/>
      <c r="M35" s="22"/>
      <c r="N35" s="22"/>
      <c r="O35" s="22"/>
      <c r="P35" s="22"/>
    </row>
    <row r="36" spans="1:16" ht="39" customHeight="1">
      <c r="A36" s="22"/>
      <c r="B36" s="35"/>
      <c r="C36" s="1145" t="s">
        <v>525</v>
      </c>
      <c r="D36" s="1146"/>
      <c r="E36" s="1147"/>
      <c r="F36" s="36">
        <v>2.58</v>
      </c>
      <c r="G36" s="37">
        <v>3.47</v>
      </c>
      <c r="H36" s="37">
        <v>4.05</v>
      </c>
      <c r="I36" s="37">
        <v>3.51</v>
      </c>
      <c r="J36" s="38">
        <v>3.37</v>
      </c>
      <c r="K36" s="22"/>
      <c r="L36" s="22"/>
      <c r="M36" s="22"/>
      <c r="N36" s="22"/>
      <c r="O36" s="22"/>
      <c r="P36" s="22"/>
    </row>
    <row r="37" spans="1:16" ht="39" customHeight="1">
      <c r="A37" s="22"/>
      <c r="B37" s="35"/>
      <c r="C37" s="1145" t="s">
        <v>526</v>
      </c>
      <c r="D37" s="1146"/>
      <c r="E37" s="1147"/>
      <c r="F37" s="36">
        <v>0.61</v>
      </c>
      <c r="G37" s="37">
        <v>0.33</v>
      </c>
      <c r="H37" s="37">
        <v>0.53</v>
      </c>
      <c r="I37" s="37">
        <v>0.38</v>
      </c>
      <c r="J37" s="38">
        <v>1.04</v>
      </c>
      <c r="K37" s="22"/>
      <c r="L37" s="22"/>
      <c r="M37" s="22"/>
      <c r="N37" s="22"/>
      <c r="O37" s="22"/>
      <c r="P37" s="22"/>
    </row>
    <row r="38" spans="1:16" ht="39" customHeight="1">
      <c r="A38" s="22"/>
      <c r="B38" s="35"/>
      <c r="C38" s="1145" t="s">
        <v>527</v>
      </c>
      <c r="D38" s="1146"/>
      <c r="E38" s="1147"/>
      <c r="F38" s="36">
        <v>0</v>
      </c>
      <c r="G38" s="37">
        <v>0.05</v>
      </c>
      <c r="H38" s="37">
        <v>7.0000000000000007E-2</v>
      </c>
      <c r="I38" s="37">
        <v>0</v>
      </c>
      <c r="J38" s="38">
        <v>0</v>
      </c>
      <c r="K38" s="22"/>
      <c r="L38" s="22"/>
      <c r="M38" s="22"/>
      <c r="N38" s="22"/>
      <c r="O38" s="22"/>
      <c r="P38" s="22"/>
    </row>
    <row r="39" spans="1:16" ht="39" customHeight="1">
      <c r="A39" s="22"/>
      <c r="B39" s="35"/>
      <c r="C39" s="1145" t="s">
        <v>528</v>
      </c>
      <c r="D39" s="1146"/>
      <c r="E39" s="1147"/>
      <c r="F39" s="36">
        <v>0</v>
      </c>
      <c r="G39" s="37">
        <v>0</v>
      </c>
      <c r="H39" s="37">
        <v>0</v>
      </c>
      <c r="I39" s="37">
        <v>0</v>
      </c>
      <c r="J39" s="38">
        <v>0</v>
      </c>
      <c r="K39" s="22"/>
      <c r="L39" s="22"/>
      <c r="M39" s="22"/>
      <c r="N39" s="22"/>
      <c r="O39" s="22"/>
      <c r="P39" s="22"/>
    </row>
    <row r="40" spans="1:16" ht="39" customHeight="1">
      <c r="A40" s="22"/>
      <c r="B40" s="35"/>
      <c r="C40" s="1145" t="s">
        <v>529</v>
      </c>
      <c r="D40" s="1146"/>
      <c r="E40" s="1147"/>
      <c r="F40" s="36">
        <v>0</v>
      </c>
      <c r="G40" s="37">
        <v>0</v>
      </c>
      <c r="H40" s="37">
        <v>0</v>
      </c>
      <c r="I40" s="37">
        <v>0</v>
      </c>
      <c r="J40" s="38">
        <v>0</v>
      </c>
      <c r="K40" s="22"/>
      <c r="L40" s="22"/>
      <c r="M40" s="22"/>
      <c r="N40" s="22"/>
      <c r="O40" s="22"/>
      <c r="P40" s="22"/>
    </row>
    <row r="41" spans="1:16" ht="39" customHeight="1">
      <c r="A41" s="22"/>
      <c r="B41" s="35"/>
      <c r="C41" s="1145"/>
      <c r="D41" s="1146"/>
      <c r="E41" s="1147"/>
      <c r="F41" s="36"/>
      <c r="G41" s="37"/>
      <c r="H41" s="37"/>
      <c r="I41" s="37"/>
      <c r="J41" s="38"/>
      <c r="K41" s="22"/>
      <c r="L41" s="22"/>
      <c r="M41" s="22"/>
      <c r="N41" s="22"/>
      <c r="O41" s="22"/>
      <c r="P41" s="22"/>
    </row>
    <row r="42" spans="1:16" ht="39" customHeight="1">
      <c r="A42" s="22"/>
      <c r="B42" s="39"/>
      <c r="C42" s="1145" t="s">
        <v>530</v>
      </c>
      <c r="D42" s="1146"/>
      <c r="E42" s="1147"/>
      <c r="F42" s="36" t="s">
        <v>478</v>
      </c>
      <c r="G42" s="37" t="s">
        <v>478</v>
      </c>
      <c r="H42" s="37" t="s">
        <v>478</v>
      </c>
      <c r="I42" s="37" t="s">
        <v>478</v>
      </c>
      <c r="J42" s="38" t="s">
        <v>478</v>
      </c>
      <c r="K42" s="22"/>
      <c r="L42" s="22"/>
      <c r="M42" s="22"/>
      <c r="N42" s="22"/>
      <c r="O42" s="22"/>
      <c r="P42" s="22"/>
    </row>
    <row r="43" spans="1:16" ht="39" customHeight="1" thickBot="1">
      <c r="A43" s="22"/>
      <c r="B43" s="40"/>
      <c r="C43" s="1148" t="s">
        <v>531</v>
      </c>
      <c r="D43" s="1149"/>
      <c r="E43" s="1150"/>
      <c r="F43" s="41">
        <v>0</v>
      </c>
      <c r="G43" s="42" t="s">
        <v>478</v>
      </c>
      <c r="H43" s="42" t="s">
        <v>478</v>
      </c>
      <c r="I43" s="42" t="s">
        <v>478</v>
      </c>
      <c r="J43" s="43" t="s">
        <v>478</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c r="A45" s="48"/>
      <c r="B45" s="1161" t="s">
        <v>11</v>
      </c>
      <c r="C45" s="1162"/>
      <c r="D45" s="58"/>
      <c r="E45" s="1167" t="s">
        <v>12</v>
      </c>
      <c r="F45" s="1167"/>
      <c r="G45" s="1167"/>
      <c r="H45" s="1167"/>
      <c r="I45" s="1167"/>
      <c r="J45" s="1168"/>
      <c r="K45" s="59">
        <v>2137</v>
      </c>
      <c r="L45" s="60">
        <v>2179</v>
      </c>
      <c r="M45" s="60">
        <v>2327</v>
      </c>
      <c r="N45" s="60">
        <v>2276</v>
      </c>
      <c r="O45" s="61">
        <v>2213</v>
      </c>
      <c r="P45" s="48"/>
      <c r="Q45" s="48"/>
      <c r="R45" s="48"/>
      <c r="S45" s="48"/>
      <c r="T45" s="48"/>
      <c r="U45" s="48"/>
    </row>
    <row r="46" spans="1:21" ht="30.75" customHeight="1">
      <c r="A46" s="48"/>
      <c r="B46" s="1163"/>
      <c r="C46" s="1164"/>
      <c r="D46" s="62"/>
      <c r="E46" s="1155" t="s">
        <v>13</v>
      </c>
      <c r="F46" s="1155"/>
      <c r="G46" s="1155"/>
      <c r="H46" s="1155"/>
      <c r="I46" s="1155"/>
      <c r="J46" s="1156"/>
      <c r="K46" s="63" t="s">
        <v>478</v>
      </c>
      <c r="L46" s="64" t="s">
        <v>478</v>
      </c>
      <c r="M46" s="64" t="s">
        <v>478</v>
      </c>
      <c r="N46" s="64" t="s">
        <v>478</v>
      </c>
      <c r="O46" s="65" t="s">
        <v>478</v>
      </c>
      <c r="P46" s="48"/>
      <c r="Q46" s="48"/>
      <c r="R46" s="48"/>
      <c r="S46" s="48"/>
      <c r="T46" s="48"/>
      <c r="U46" s="48"/>
    </row>
    <row r="47" spans="1:21" ht="30.75" customHeight="1">
      <c r="A47" s="48"/>
      <c r="B47" s="1163"/>
      <c r="C47" s="1164"/>
      <c r="D47" s="62"/>
      <c r="E47" s="1155" t="s">
        <v>14</v>
      </c>
      <c r="F47" s="1155"/>
      <c r="G47" s="1155"/>
      <c r="H47" s="1155"/>
      <c r="I47" s="1155"/>
      <c r="J47" s="1156"/>
      <c r="K47" s="63" t="s">
        <v>478</v>
      </c>
      <c r="L47" s="64" t="s">
        <v>478</v>
      </c>
      <c r="M47" s="64" t="s">
        <v>478</v>
      </c>
      <c r="N47" s="64" t="s">
        <v>478</v>
      </c>
      <c r="O47" s="65" t="s">
        <v>478</v>
      </c>
      <c r="P47" s="48"/>
      <c r="Q47" s="48"/>
      <c r="R47" s="48"/>
      <c r="S47" s="48"/>
      <c r="T47" s="48"/>
      <c r="U47" s="48"/>
    </row>
    <row r="48" spans="1:21" ht="30.75" customHeight="1">
      <c r="A48" s="48"/>
      <c r="B48" s="1163"/>
      <c r="C48" s="1164"/>
      <c r="D48" s="62"/>
      <c r="E48" s="1155" t="s">
        <v>15</v>
      </c>
      <c r="F48" s="1155"/>
      <c r="G48" s="1155"/>
      <c r="H48" s="1155"/>
      <c r="I48" s="1155"/>
      <c r="J48" s="1156"/>
      <c r="K48" s="63">
        <v>7</v>
      </c>
      <c r="L48" s="64">
        <v>30</v>
      </c>
      <c r="M48" s="64">
        <v>30</v>
      </c>
      <c r="N48" s="64">
        <v>30</v>
      </c>
      <c r="O48" s="65">
        <v>30</v>
      </c>
      <c r="P48" s="48"/>
      <c r="Q48" s="48"/>
      <c r="R48" s="48"/>
      <c r="S48" s="48"/>
      <c r="T48" s="48"/>
      <c r="U48" s="48"/>
    </row>
    <row r="49" spans="1:21" ht="30.75" customHeight="1">
      <c r="A49" s="48"/>
      <c r="B49" s="1163"/>
      <c r="C49" s="1164"/>
      <c r="D49" s="62"/>
      <c r="E49" s="1155" t="s">
        <v>16</v>
      </c>
      <c r="F49" s="1155"/>
      <c r="G49" s="1155"/>
      <c r="H49" s="1155"/>
      <c r="I49" s="1155"/>
      <c r="J49" s="1156"/>
      <c r="K49" s="63">
        <v>858</v>
      </c>
      <c r="L49" s="64">
        <v>818</v>
      </c>
      <c r="M49" s="64">
        <v>746</v>
      </c>
      <c r="N49" s="64">
        <v>623</v>
      </c>
      <c r="O49" s="65">
        <v>542</v>
      </c>
      <c r="P49" s="48"/>
      <c r="Q49" s="48"/>
      <c r="R49" s="48"/>
      <c r="S49" s="48"/>
      <c r="T49" s="48"/>
      <c r="U49" s="48"/>
    </row>
    <row r="50" spans="1:21" ht="30.75" customHeight="1">
      <c r="A50" s="48"/>
      <c r="B50" s="1163"/>
      <c r="C50" s="1164"/>
      <c r="D50" s="62"/>
      <c r="E50" s="1155" t="s">
        <v>17</v>
      </c>
      <c r="F50" s="1155"/>
      <c r="G50" s="1155"/>
      <c r="H50" s="1155"/>
      <c r="I50" s="1155"/>
      <c r="J50" s="1156"/>
      <c r="K50" s="63">
        <v>542</v>
      </c>
      <c r="L50" s="64">
        <v>541</v>
      </c>
      <c r="M50" s="64">
        <v>432</v>
      </c>
      <c r="N50" s="64">
        <v>325</v>
      </c>
      <c r="O50" s="65">
        <v>299</v>
      </c>
      <c r="P50" s="48"/>
      <c r="Q50" s="48"/>
      <c r="R50" s="48"/>
      <c r="S50" s="48"/>
      <c r="T50" s="48"/>
      <c r="U50" s="48"/>
    </row>
    <row r="51" spans="1:21" ht="30.75" customHeight="1">
      <c r="A51" s="48"/>
      <c r="B51" s="1165"/>
      <c r="C51" s="1166"/>
      <c r="D51" s="66"/>
      <c r="E51" s="1155" t="s">
        <v>18</v>
      </c>
      <c r="F51" s="1155"/>
      <c r="G51" s="1155"/>
      <c r="H51" s="1155"/>
      <c r="I51" s="1155"/>
      <c r="J51" s="1156"/>
      <c r="K51" s="63" t="s">
        <v>478</v>
      </c>
      <c r="L51" s="64" t="s">
        <v>478</v>
      </c>
      <c r="M51" s="64" t="s">
        <v>478</v>
      </c>
      <c r="N51" s="64" t="s">
        <v>478</v>
      </c>
      <c r="O51" s="65" t="s">
        <v>478</v>
      </c>
      <c r="P51" s="48"/>
      <c r="Q51" s="48"/>
      <c r="R51" s="48"/>
      <c r="S51" s="48"/>
      <c r="T51" s="48"/>
      <c r="U51" s="48"/>
    </row>
    <row r="52" spans="1:21" ht="30.75" customHeight="1">
      <c r="A52" s="48"/>
      <c r="B52" s="1153" t="s">
        <v>19</v>
      </c>
      <c r="C52" s="1154"/>
      <c r="D52" s="66"/>
      <c r="E52" s="1155" t="s">
        <v>20</v>
      </c>
      <c r="F52" s="1155"/>
      <c r="G52" s="1155"/>
      <c r="H52" s="1155"/>
      <c r="I52" s="1155"/>
      <c r="J52" s="1156"/>
      <c r="K52" s="63">
        <v>1481</v>
      </c>
      <c r="L52" s="64">
        <v>1566</v>
      </c>
      <c r="M52" s="64">
        <v>1650</v>
      </c>
      <c r="N52" s="64">
        <v>1728</v>
      </c>
      <c r="O52" s="65">
        <v>1796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2063</v>
      </c>
      <c r="L53" s="69">
        <v>2002</v>
      </c>
      <c r="M53" s="69">
        <v>1885</v>
      </c>
      <c r="N53" s="69">
        <v>1526</v>
      </c>
      <c r="O53" s="70">
        <v>1288</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FJ-USER</cp:lastModifiedBy>
  <cp:lastPrinted>2016-04-04T07:54:26Z</cp:lastPrinted>
  <dcterms:created xsi:type="dcterms:W3CDTF">2016-02-15T01:32:36Z</dcterms:created>
  <dcterms:modified xsi:type="dcterms:W3CDTF">2016-04-27T00:36:30Z</dcterms:modified>
</cp:coreProperties>
</file>