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610" yWindow="510" windowWidth="5265" windowHeight="2880" tabRatio="760" activeTab="11"/>
  </bookViews>
  <sheets>
    <sheet name="表紙" sheetId="32" r:id="rId1"/>
    <sheet name="調査目的・概要" sheetId="34" r:id="rId2"/>
    <sheet name="1" sheetId="72" r:id="rId3"/>
    <sheet name="2" sheetId="73" r:id="rId4"/>
    <sheet name="3" sheetId="74" r:id="rId5"/>
    <sheet name="3-2" sheetId="76" r:id="rId6"/>
    <sheet name="4" sheetId="75" r:id="rId7"/>
    <sheet name="5" sheetId="77" r:id="rId8"/>
    <sheet name="6" sheetId="78" r:id="rId9"/>
    <sheet name="6-2" sheetId="104" r:id="rId10"/>
    <sheet name="7" sheetId="79" r:id="rId11"/>
    <sheet name="8" sheetId="80" r:id="rId12"/>
    <sheet name="9" sheetId="81" r:id="rId13"/>
    <sheet name="10" sheetId="82" r:id="rId14"/>
    <sheet name="11" sheetId="83" r:id="rId15"/>
    <sheet name="12" sheetId="84" r:id="rId16"/>
    <sheet name="13" sheetId="85" r:id="rId17"/>
    <sheet name="14" sheetId="100" r:id="rId18"/>
    <sheet name="15" sheetId="92" r:id="rId19"/>
    <sheet name="16" sheetId="93" r:id="rId20"/>
    <sheet name="17" sheetId="94" r:id="rId21"/>
    <sheet name="18" sheetId="102" r:id="rId22"/>
    <sheet name="19" sheetId="86" r:id="rId23"/>
    <sheet name="20" sheetId="87" r:id="rId24"/>
    <sheet name="21" sheetId="88" r:id="rId25"/>
    <sheet name="22" sheetId="89" r:id="rId26"/>
    <sheet name="23" sheetId="90" r:id="rId27"/>
    <sheet name="24" sheetId="91" r:id="rId28"/>
    <sheet name="25,26" sheetId="95" r:id="rId29"/>
    <sheet name="27" sheetId="96" r:id="rId30"/>
    <sheet name="28" sheetId="97" r:id="rId31"/>
    <sheet name="29" sheetId="98" r:id="rId32"/>
    <sheet name="30" sheetId="99" r:id="rId33"/>
    <sheet name="31" sheetId="101" r:id="rId34"/>
  </sheets>
  <externalReferences>
    <externalReference r:id="rId35"/>
    <externalReference r:id="rId36"/>
    <externalReference r:id="rId37"/>
    <externalReference r:id="rId38"/>
  </externalReferences>
  <definedNames>
    <definedName name="_xlnm._FilterDatabase" localSheetId="17" hidden="1">'14'!$A$3:$O$210</definedName>
    <definedName name="_xlnm._FilterDatabase" localSheetId="21" hidden="1">'18'!$A$3:$E$170</definedName>
    <definedName name="_xlnm._FilterDatabase" localSheetId="4" hidden="1">'3'!$A$6:$W$117</definedName>
    <definedName name="Data" localSheetId="2">'[1]Ⅶ役所(役場)案内図'!#REF!</definedName>
    <definedName name="Data" localSheetId="21">'[1]Ⅶ役所(役場)案内図'!#REF!</definedName>
    <definedName name="Data" localSheetId="5">'[1]Ⅶ役所(役場)案内図'!#REF!</definedName>
    <definedName name="Data" localSheetId="6">'[1]Ⅶ役所(役場)案内図'!#REF!</definedName>
    <definedName name="Data" localSheetId="8">'[1]Ⅶ役所(役場)案内図'!#REF!</definedName>
    <definedName name="Data" localSheetId="9">'[1]Ⅶ役所(役場)案内図'!#REF!</definedName>
    <definedName name="Data">'[1]Ⅶ役所(役場)案内図'!#REF!</definedName>
    <definedName name="DATA2" localSheetId="2">'[1]Ⅶ役所(役場)案内図'!#REF!</definedName>
    <definedName name="DATA2" localSheetId="21">'[1]Ⅶ役所(役場)案内図'!#REF!</definedName>
    <definedName name="DATA2" localSheetId="5">'[1]Ⅶ役所(役場)案内図'!#REF!</definedName>
    <definedName name="DATA2" localSheetId="6">'[1]Ⅶ役所(役場)案内図'!#REF!</definedName>
    <definedName name="DATA2" localSheetId="9">'[1]Ⅶ役所(役場)案内図'!#REF!</definedName>
    <definedName name="DATA2">'[1]Ⅶ役所(役場)案内図'!#REF!</definedName>
    <definedName name="DataEnd" localSheetId="2">'[1]Ⅶ役所(役場)案内図'!#REF!</definedName>
    <definedName name="DataEnd" localSheetId="21">'[1]Ⅶ役所(役場)案内図'!#REF!</definedName>
    <definedName name="DataEnd" localSheetId="5">'[1]Ⅶ役所(役場)案内図'!#REF!</definedName>
    <definedName name="DataEnd" localSheetId="6">'[1]Ⅶ役所(役場)案内図'!#REF!</definedName>
    <definedName name="DataEnd" localSheetId="9">'[1]Ⅶ役所(役場)案内図'!#REF!</definedName>
    <definedName name="DataEnd">'[1]Ⅶ役所(役場)案内図'!#REF!</definedName>
    <definedName name="HyousokuEnd" localSheetId="2">'[1]Ⅶ役所(役場)案内図'!#REF!</definedName>
    <definedName name="HyousokuEnd" localSheetId="21">'[1]Ⅶ役所(役場)案内図'!#REF!</definedName>
    <definedName name="HyousokuEnd" localSheetId="5">'[1]Ⅶ役所(役場)案内図'!#REF!</definedName>
    <definedName name="HyousokuEnd" localSheetId="6">'[1]Ⅶ役所(役場)案内図'!#REF!</definedName>
    <definedName name="HyousokuEnd" localSheetId="9">'[1]Ⅶ役所(役場)案内図'!#REF!</definedName>
    <definedName name="HyousokuEnd">'[1]Ⅶ役所(役場)案内図'!#REF!</definedName>
    <definedName name="JI" localSheetId="2">'[1]Ⅶ役所(役場)案内図'!#REF!</definedName>
    <definedName name="JI" localSheetId="21">'[1]Ⅶ役所(役場)案内図'!#REF!</definedName>
    <definedName name="JI" localSheetId="5">'[1]Ⅶ役所(役場)案内図'!#REF!</definedName>
    <definedName name="JI" localSheetId="6">'[1]Ⅶ役所(役場)案内図'!#REF!</definedName>
    <definedName name="JI" localSheetId="9">'[1]Ⅶ役所(役場)案内図'!#REF!</definedName>
    <definedName name="JI">'[1]Ⅶ役所(役場)案内図'!#REF!</definedName>
    <definedName name="JIJI" localSheetId="2">'[1]Ⅶ役所(役場)案内図'!#REF!</definedName>
    <definedName name="JIJI" localSheetId="21">'[1]Ⅶ役所(役場)案内図'!#REF!</definedName>
    <definedName name="JIJI" localSheetId="5">'[1]Ⅶ役所(役場)案内図'!#REF!</definedName>
    <definedName name="JIJI" localSheetId="6">'[1]Ⅶ役所(役場)案内図'!#REF!</definedName>
    <definedName name="JIJI" localSheetId="9">'[1]Ⅶ役所(役場)案内図'!#REF!</definedName>
    <definedName name="JIJI">'[1]Ⅶ役所(役場)案内図'!#REF!</definedName>
    <definedName name="ＪＩＪＩＩＪＩＩＪＩ" localSheetId="2">'[1]Ⅶ役所(役場)案内図'!#REF!</definedName>
    <definedName name="ＪＩＪＩＩＪＩＩＪＩ" localSheetId="21">'[1]Ⅶ役所(役場)案内図'!#REF!</definedName>
    <definedName name="ＪＩＪＩＩＪＩＩＪＩ" localSheetId="5">'[1]Ⅶ役所(役場)案内図'!#REF!</definedName>
    <definedName name="ＪＩＪＩＩＪＩＩＪＩ" localSheetId="6">'[1]Ⅶ役所(役場)案内図'!#REF!</definedName>
    <definedName name="ＪＩＪＩＩＪＩＩＪＩ" localSheetId="9">'[1]Ⅶ役所(役場)案内図'!#REF!</definedName>
    <definedName name="ＪＩＪＩＩＪＩＩＪＩ">'[1]Ⅶ役所(役場)案内図'!#REF!</definedName>
    <definedName name="JIJIIJIJI" localSheetId="2">'[1]Ⅶ役所(役場)案内図'!#REF!</definedName>
    <definedName name="JIJIIJIJI" localSheetId="21">'[1]Ⅶ役所(役場)案内図'!#REF!</definedName>
    <definedName name="JIJIIJIJI" localSheetId="5">'[1]Ⅶ役所(役場)案内図'!#REF!</definedName>
    <definedName name="JIJIIJIJI" localSheetId="6">'[1]Ⅶ役所(役場)案内図'!#REF!</definedName>
    <definedName name="JIJIIJIJI" localSheetId="9">'[1]Ⅶ役所(役場)案内図'!#REF!</definedName>
    <definedName name="JIJIIJIJI">'[1]Ⅶ役所(役場)案内図'!#REF!</definedName>
    <definedName name="OLE_LINK11" localSheetId="1">調査目的・概要!$A$37</definedName>
    <definedName name="OLE_LINK6" localSheetId="1">調査目的・概要!$A$42</definedName>
    <definedName name="_xlnm.Print_Area" localSheetId="2">'1'!$A$1:$L$17</definedName>
    <definedName name="_xlnm.Print_Area" localSheetId="13">'10'!$A$1:$G$8</definedName>
    <definedName name="_xlnm.Print_Area" localSheetId="14">'11'!$A$1:$O$86</definedName>
    <definedName name="_xlnm.Print_Area" localSheetId="15">'12'!$A$1:$G$24</definedName>
    <definedName name="_xlnm.Print_Area" localSheetId="16">'13'!$A$1:$GM$55</definedName>
    <definedName name="_xlnm.Print_Area" localSheetId="17">'14'!$A$1:$O$210</definedName>
    <definedName name="_xlnm.Print_Area" localSheetId="18">'15'!$A$1:$I$123</definedName>
    <definedName name="_xlnm.Print_Area" localSheetId="19">'16'!$A$1:$G$23</definedName>
    <definedName name="_xlnm.Print_Area" localSheetId="20">'17'!$A$1:$GM$55</definedName>
    <definedName name="_xlnm.Print_Area" localSheetId="21">'18'!$A$1:$E$173</definedName>
    <definedName name="_xlnm.Print_Area" localSheetId="22">'19'!$A$1:$D$27</definedName>
    <definedName name="_xlnm.Print_Area" localSheetId="3">'2'!$A$1:$AC$22</definedName>
    <definedName name="_xlnm.Print_Area" localSheetId="23">'20'!$A$1:$D$27</definedName>
    <definedName name="_xlnm.Print_Area" localSheetId="24">'21'!$A$1:$G$88</definedName>
    <definedName name="_xlnm.Print_Area" localSheetId="25">'22'!$A$1:$F$52</definedName>
    <definedName name="_xlnm.Print_Area" localSheetId="26">'23'!$A$1:$J$52</definedName>
    <definedName name="_xlnm.Print_Area" localSheetId="27">'24'!$A$1:$J$88</definedName>
    <definedName name="_xlnm.Print_Area" localSheetId="28">'25,26'!$A$1:$D$23</definedName>
    <definedName name="_xlnm.Print_Area" localSheetId="29">'27'!$A$1:$F$83</definedName>
    <definedName name="_xlnm.Print_Area" localSheetId="30">'28'!$A$1:$F$42</definedName>
    <definedName name="_xlnm.Print_Area" localSheetId="31">'29'!$A$1:$J$52</definedName>
    <definedName name="_xlnm.Print_Area" localSheetId="4">'3'!$A$1:$W$119</definedName>
    <definedName name="_xlnm.Print_Area" localSheetId="32">'30'!$A$1:$J$80</definedName>
    <definedName name="_xlnm.Print_Area" localSheetId="33">'31'!$A$1:$K$32</definedName>
    <definedName name="_xlnm.Print_Area" localSheetId="5">'3-2'!$A$1:$T$36</definedName>
    <definedName name="_xlnm.Print_Area" localSheetId="6">'4'!$A$1:$U$53</definedName>
    <definedName name="_xlnm.Print_Area" localSheetId="7">'5'!$A$1:$P$53</definedName>
    <definedName name="_xlnm.Print_Area" localSheetId="8">'6'!$A$1:$H$32</definedName>
    <definedName name="_xlnm.Print_Area" localSheetId="10">'7'!$A$1:$I$40</definedName>
    <definedName name="_xlnm.Print_Area" localSheetId="11">'8'!$A$1:$H$28</definedName>
    <definedName name="_xlnm.Print_Area" localSheetId="12">'9'!$A$1:$F$76</definedName>
    <definedName name="_xlnm.Print_Area" localSheetId="1">調査目的・概要!$A$1:$P$146</definedName>
    <definedName name="_xlnm.Print_Titles" localSheetId="13">'10'!$3:$3</definedName>
    <definedName name="_xlnm.Print_Titles" localSheetId="14">'11'!$3:$4</definedName>
    <definedName name="_xlnm.Print_Titles" localSheetId="16">'13'!$A:$A,'13'!$3:$6</definedName>
    <definedName name="_xlnm.Print_Titles" localSheetId="17">'14'!$2:$3</definedName>
    <definedName name="_xlnm.Print_Titles" localSheetId="18">'15'!$3:$4</definedName>
    <definedName name="_xlnm.Print_Titles" localSheetId="20">'17'!$A:$A</definedName>
    <definedName name="_xlnm.Print_Titles" localSheetId="21">'18'!$3:$3</definedName>
    <definedName name="_xlnm.Print_Titles" localSheetId="4">'3'!$3:$6</definedName>
    <definedName name="_xlnm.Print_Titles" localSheetId="5">'3-2'!$4:$5</definedName>
    <definedName name="_xlnm.Print_Titles" localSheetId="8">'6'!$4:$4</definedName>
    <definedName name="_xlnm.Print_Titles" localSheetId="12">'9'!$3:$3</definedName>
    <definedName name="ｓっっｄ" localSheetId="21">'[1]Ⅶ役所(役場)案内図'!#REF!</definedName>
    <definedName name="ｓっっｄ">'[1]Ⅶ役所(役場)案内図'!#REF!</definedName>
    <definedName name="Title" localSheetId="2">'[1]Ⅶ役所(役場)案内図'!#REF!</definedName>
    <definedName name="Title" localSheetId="21">'[1]Ⅶ役所(役場)案内図'!#REF!</definedName>
    <definedName name="Title" localSheetId="5">'[1]Ⅶ役所(役場)案内図'!#REF!</definedName>
    <definedName name="Title" localSheetId="6">'[1]Ⅶ役所(役場)案内図'!#REF!</definedName>
    <definedName name="Title" localSheetId="9">'[1]Ⅶ役所(役場)案内図'!#REF!</definedName>
    <definedName name="Title">'[1]Ⅶ役所(役場)案内図'!#REF!</definedName>
    <definedName name="TitleEnglish" localSheetId="2">'[1]Ⅶ役所(役場)案内図'!#REF!</definedName>
    <definedName name="TitleEnglish" localSheetId="21">'[1]Ⅶ役所(役場)案内図'!#REF!</definedName>
    <definedName name="TitleEnglish" localSheetId="5">'[1]Ⅶ役所(役場)案内図'!#REF!</definedName>
    <definedName name="TitleEnglish" localSheetId="6">'[1]Ⅶ役所(役場)案内図'!#REF!</definedName>
    <definedName name="TitleEnglish" localSheetId="9">'[1]Ⅶ役所(役場)案内図'!#REF!</definedName>
    <definedName name="TitleEnglish">'[1]Ⅶ役所(役場)案内図'!#REF!</definedName>
    <definedName name="前年比入り" localSheetId="2">'[1]Ⅶ役所(役場)案内図'!#REF!</definedName>
    <definedName name="前年比入り" localSheetId="5">'[1]Ⅶ役所(役場)案内図'!#REF!</definedName>
    <definedName name="前年比入り" localSheetId="6">'[1]Ⅶ役所(役場)案内図'!#REF!</definedName>
    <definedName name="前年比入り" localSheetId="9">'[1]Ⅶ役所(役場)案内図'!#REF!</definedName>
    <definedName name="前年比入り">'[1]Ⅶ役所(役場)案内図'!#REF!</definedName>
  </definedNames>
  <calcPr calcId="114210" fullCalcOnLoad="1"/>
</workbook>
</file>

<file path=xl/calcChain.xml><?xml version="1.0" encoding="utf-8"?>
<calcChain xmlns="http://schemas.openxmlformats.org/spreadsheetml/2006/main">
  <c r="E37" i="104"/>
  <c r="A138" i="102"/>
  <c r="A140"/>
  <c r="A141"/>
  <c r="A142"/>
  <c r="A144"/>
  <c r="A145"/>
  <c r="A147"/>
  <c r="A148"/>
  <c r="A150"/>
  <c r="A152"/>
  <c r="A153"/>
  <c r="A154"/>
  <c r="A155"/>
  <c r="A156"/>
  <c r="A158"/>
  <c r="A159"/>
  <c r="A161"/>
  <c r="A162"/>
  <c r="A164"/>
  <c r="A165"/>
  <c r="A167"/>
  <c r="A168"/>
  <c r="A170"/>
  <c r="A93"/>
  <c r="A94"/>
  <c r="A95"/>
  <c r="A96"/>
  <c r="A97"/>
  <c r="A98"/>
  <c r="A99"/>
  <c r="A100"/>
  <c r="A102"/>
  <c r="A104"/>
  <c r="A105"/>
  <c r="A106"/>
  <c r="A108"/>
  <c r="A109"/>
  <c r="A111"/>
  <c r="A113"/>
  <c r="A114"/>
  <c r="A116"/>
  <c r="A118"/>
  <c r="A119"/>
  <c r="A120"/>
  <c r="A122"/>
  <c r="A123"/>
  <c r="A124"/>
  <c r="A126"/>
  <c r="A128"/>
  <c r="A130"/>
  <c r="A132"/>
  <c r="A133"/>
  <c r="A134"/>
  <c r="A78"/>
  <c r="A79"/>
  <c r="A80"/>
  <c r="A81"/>
  <c r="A82"/>
  <c r="A84"/>
  <c r="A85"/>
  <c r="A87"/>
  <c r="A88"/>
  <c r="A31"/>
  <c r="A32"/>
  <c r="A34"/>
  <c r="A36"/>
  <c r="A38"/>
  <c r="A40"/>
  <c r="A42"/>
  <c r="A43"/>
  <c r="A45"/>
  <c r="A47"/>
  <c r="A49"/>
  <c r="A51"/>
  <c r="A53"/>
  <c r="A55"/>
  <c r="A57"/>
  <c r="A58"/>
  <c r="A60"/>
  <c r="A61"/>
  <c r="A63"/>
  <c r="A64"/>
  <c r="A65"/>
  <c r="A66"/>
  <c r="A67"/>
  <c r="A68"/>
  <c r="A70"/>
  <c r="A71"/>
  <c r="A72"/>
  <c r="A73"/>
  <c r="A75"/>
  <c r="A90"/>
  <c r="A89"/>
  <c r="H32" i="101"/>
  <c r="J32"/>
  <c r="D32"/>
  <c r="F32"/>
  <c r="H26"/>
  <c r="J26"/>
  <c r="D26"/>
  <c r="F26"/>
  <c r="H25"/>
  <c r="J25"/>
  <c r="D25"/>
  <c r="F25"/>
  <c r="H24"/>
  <c r="J24"/>
  <c r="D24"/>
  <c r="F24"/>
  <c r="H23"/>
  <c r="J23"/>
  <c r="D23"/>
  <c r="F23"/>
  <c r="H22"/>
  <c r="J22"/>
  <c r="D22"/>
  <c r="F22"/>
  <c r="H21"/>
  <c r="J21"/>
  <c r="D21"/>
  <c r="F21"/>
  <c r="H20"/>
  <c r="J20"/>
  <c r="D20"/>
  <c r="F20"/>
  <c r="H15"/>
  <c r="J15"/>
  <c r="D15"/>
  <c r="F15"/>
  <c r="H14"/>
  <c r="J14"/>
  <c r="D14"/>
  <c r="F14"/>
  <c r="H13"/>
  <c r="J13"/>
  <c r="D13"/>
  <c r="F13"/>
  <c r="H12"/>
  <c r="J12"/>
  <c r="D12"/>
  <c r="F12"/>
  <c r="H11"/>
  <c r="J11"/>
  <c r="D11"/>
  <c r="F11"/>
  <c r="H10"/>
  <c r="J10"/>
  <c r="D10"/>
  <c r="F10"/>
  <c r="H9"/>
  <c r="J9"/>
  <c r="D9"/>
  <c r="F9"/>
  <c r="H8"/>
  <c r="J8"/>
  <c r="D8"/>
  <c r="F8"/>
  <c r="H7"/>
  <c r="J7"/>
  <c r="D7"/>
  <c r="F7"/>
  <c r="H6"/>
  <c r="J6"/>
  <c r="D6"/>
  <c r="F6"/>
  <c r="H5"/>
  <c r="J5"/>
  <c r="D5"/>
  <c r="F5"/>
  <c r="H4"/>
  <c r="J4"/>
  <c r="D4"/>
  <c r="F4"/>
  <c r="N206" i="100"/>
  <c r="L206"/>
  <c r="K206"/>
  <c r="I206"/>
  <c r="H206"/>
  <c r="G206"/>
  <c r="F206"/>
  <c r="E206"/>
  <c r="J76" i="99"/>
  <c r="H76"/>
  <c r="G76"/>
  <c r="F76"/>
  <c r="E76"/>
  <c r="I75"/>
  <c r="I74"/>
  <c r="I73"/>
  <c r="I72"/>
  <c r="I71"/>
  <c r="I70"/>
  <c r="I69"/>
  <c r="I68"/>
  <c r="I64"/>
  <c r="I58"/>
  <c r="I52"/>
  <c r="I43"/>
  <c r="J32"/>
  <c r="I32"/>
  <c r="I15"/>
  <c r="I7"/>
  <c r="J52" i="98"/>
  <c r="I52"/>
  <c r="I15"/>
  <c r="I7"/>
  <c r="F39" i="97"/>
  <c r="E39"/>
  <c r="F79" i="96"/>
  <c r="E79"/>
  <c r="E41"/>
  <c r="E30"/>
  <c r="E22"/>
  <c r="E8"/>
  <c r="D20" i="95"/>
  <c r="D9"/>
  <c r="GM54" i="94"/>
  <c r="GL54"/>
  <c r="GK54"/>
  <c r="GJ54"/>
  <c r="GI54"/>
  <c r="GH54"/>
  <c r="GG54"/>
  <c r="GF54"/>
  <c r="GE54"/>
  <c r="GD54"/>
  <c r="GC54"/>
  <c r="GB54"/>
  <c r="GA54"/>
  <c r="FZ54"/>
  <c r="FY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D18" i="93"/>
  <c r="E15"/>
  <c r="E6"/>
  <c r="G122" i="92"/>
  <c r="D122"/>
  <c r="D123"/>
  <c r="G11"/>
  <c r="G123"/>
  <c r="I76" i="99"/>
  <c r="E14" i="93"/>
  <c r="E10"/>
  <c r="E9"/>
  <c r="E13"/>
  <c r="E17"/>
  <c r="E4"/>
  <c r="E8"/>
  <c r="E12"/>
  <c r="E16"/>
  <c r="E5"/>
  <c r="E7"/>
  <c r="E11"/>
  <c r="F16"/>
  <c r="F12"/>
  <c r="F8"/>
  <c r="F4"/>
  <c r="F14"/>
  <c r="F10"/>
  <c r="F15"/>
  <c r="F7"/>
  <c r="F17"/>
  <c r="F13"/>
  <c r="F9"/>
  <c r="F5"/>
  <c r="F6"/>
  <c r="F11"/>
  <c r="J79" i="91"/>
  <c r="H79"/>
  <c r="G79"/>
  <c r="F79"/>
  <c r="E79"/>
  <c r="I78"/>
  <c r="I77"/>
  <c r="I76"/>
  <c r="I75"/>
  <c r="I74"/>
  <c r="I73"/>
  <c r="I72"/>
  <c r="I71"/>
  <c r="I67"/>
  <c r="I61"/>
  <c r="I55"/>
  <c r="I52"/>
  <c r="I58"/>
  <c r="I64"/>
  <c r="I43"/>
  <c r="J32"/>
  <c r="I32"/>
  <c r="I15"/>
  <c r="I7"/>
  <c r="J52" i="90"/>
  <c r="I52"/>
  <c r="I15"/>
  <c r="I7"/>
  <c r="F48" i="89"/>
  <c r="E48"/>
  <c r="C9"/>
  <c r="G81" i="88"/>
  <c r="F81"/>
  <c r="F42"/>
  <c r="G35"/>
  <c r="F31"/>
  <c r="G27"/>
  <c r="F23"/>
  <c r="F9"/>
  <c r="D22" i="87"/>
  <c r="D24" i="86"/>
  <c r="GM54" i="85"/>
  <c r="GL54"/>
  <c r="GK54"/>
  <c r="GJ54"/>
  <c r="GI54"/>
  <c r="GH54"/>
  <c r="GG54"/>
  <c r="GF54"/>
  <c r="GE54"/>
  <c r="GD54"/>
  <c r="GC54"/>
  <c r="GB54"/>
  <c r="GA54"/>
  <c r="FZ54"/>
  <c r="FY54"/>
  <c r="FX54"/>
  <c r="FW54"/>
  <c r="FV54"/>
  <c r="FU54"/>
  <c r="FT54"/>
  <c r="FS54"/>
  <c r="FR54"/>
  <c r="FQ54"/>
  <c r="FP54"/>
  <c r="FO54"/>
  <c r="FN54"/>
  <c r="FM54"/>
  <c r="FL54"/>
  <c r="FK54"/>
  <c r="FJ54"/>
  <c r="FI54"/>
  <c r="FH54"/>
  <c r="FG54"/>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D18" i="84"/>
  <c r="E17"/>
  <c r="E16"/>
  <c r="E12"/>
  <c r="E11"/>
  <c r="E10"/>
  <c r="E8"/>
  <c r="E7"/>
  <c r="E6"/>
  <c r="E4"/>
  <c r="M83" i="83"/>
  <c r="I85"/>
  <c r="L83"/>
  <c r="E85"/>
  <c r="I79" i="91"/>
  <c r="E5" i="84"/>
  <c r="F5"/>
  <c r="F6"/>
  <c r="F7"/>
  <c r="F8"/>
  <c r="F9"/>
  <c r="F10"/>
  <c r="F11"/>
  <c r="F12"/>
  <c r="E9"/>
  <c r="E14"/>
  <c r="E13"/>
  <c r="E15"/>
  <c r="F4"/>
  <c r="E18"/>
  <c r="F13"/>
  <c r="F14"/>
  <c r="F15"/>
  <c r="F16"/>
  <c r="F17"/>
  <c r="E7" i="82"/>
  <c r="E5"/>
  <c r="E8"/>
  <c r="E75" i="81"/>
  <c r="E53"/>
  <c r="E42"/>
  <c r="E26"/>
  <c r="E10"/>
  <c r="E76"/>
  <c r="F25" i="80"/>
  <c r="E25"/>
  <c r="F30" i="79"/>
  <c r="D30"/>
  <c r="F31" i="78"/>
  <c r="F21"/>
  <c r="P51" i="77"/>
  <c r="N50"/>
  <c r="M50"/>
  <c r="L50"/>
  <c r="K50"/>
  <c r="J50"/>
  <c r="I50"/>
  <c r="H50"/>
  <c r="G50"/>
  <c r="F50"/>
  <c r="E50"/>
  <c r="D50"/>
  <c r="C50"/>
  <c r="B50"/>
  <c r="N49"/>
  <c r="M49"/>
  <c r="L49"/>
  <c r="K49"/>
  <c r="J49"/>
  <c r="I49"/>
  <c r="H49"/>
  <c r="G49"/>
  <c r="F49"/>
  <c r="E49"/>
  <c r="D49"/>
  <c r="C49"/>
  <c r="B49"/>
  <c r="N48"/>
  <c r="M48"/>
  <c r="L48"/>
  <c r="K48"/>
  <c r="J48"/>
  <c r="I48"/>
  <c r="H48"/>
  <c r="G48"/>
  <c r="F48"/>
  <c r="E48"/>
  <c r="D48"/>
  <c r="C48"/>
  <c r="B48"/>
  <c r="N47"/>
  <c r="M47"/>
  <c r="L47"/>
  <c r="K47"/>
  <c r="J47"/>
  <c r="I47"/>
  <c r="H47"/>
  <c r="G47"/>
  <c r="F47"/>
  <c r="E47"/>
  <c r="D47"/>
  <c r="C47"/>
  <c r="B47"/>
  <c r="N46"/>
  <c r="M46"/>
  <c r="L46"/>
  <c r="K46"/>
  <c r="J46"/>
  <c r="I46"/>
  <c r="H46"/>
  <c r="G46"/>
  <c r="F46"/>
  <c r="E46"/>
  <c r="D46"/>
  <c r="C46"/>
  <c r="B46"/>
  <c r="N45"/>
  <c r="M45"/>
  <c r="L45"/>
  <c r="K45"/>
  <c r="J45"/>
  <c r="I45"/>
  <c r="H45"/>
  <c r="G45"/>
  <c r="F45"/>
  <c r="E45"/>
  <c r="D45"/>
  <c r="C45"/>
  <c r="B45"/>
  <c r="N44"/>
  <c r="M44"/>
  <c r="L44"/>
  <c r="K44"/>
  <c r="J44"/>
  <c r="I44"/>
  <c r="H44"/>
  <c r="G44"/>
  <c r="F44"/>
  <c r="E44"/>
  <c r="D44"/>
  <c r="C44"/>
  <c r="B44"/>
  <c r="N43"/>
  <c r="M43"/>
  <c r="L43"/>
  <c r="K43"/>
  <c r="J43"/>
  <c r="I43"/>
  <c r="H43"/>
  <c r="G43"/>
  <c r="F43"/>
  <c r="E43"/>
  <c r="D43"/>
  <c r="C43"/>
  <c r="B43"/>
  <c r="N42"/>
  <c r="M42"/>
  <c r="L42"/>
  <c r="K42"/>
  <c r="J42"/>
  <c r="I42"/>
  <c r="H42"/>
  <c r="G42"/>
  <c r="F42"/>
  <c r="E42"/>
  <c r="D42"/>
  <c r="C42"/>
  <c r="B42"/>
  <c r="N41"/>
  <c r="M41"/>
  <c r="L41"/>
  <c r="K41"/>
  <c r="J41"/>
  <c r="I41"/>
  <c r="H41"/>
  <c r="G41"/>
  <c r="F41"/>
  <c r="E41"/>
  <c r="D41"/>
  <c r="C41"/>
  <c r="B41"/>
  <c r="N40"/>
  <c r="M40"/>
  <c r="L40"/>
  <c r="K40"/>
  <c r="J40"/>
  <c r="I40"/>
  <c r="H40"/>
  <c r="G40"/>
  <c r="F40"/>
  <c r="E40"/>
  <c r="D40"/>
  <c r="C40"/>
  <c r="B40"/>
  <c r="N39"/>
  <c r="M39"/>
  <c r="L39"/>
  <c r="K39"/>
  <c r="J39"/>
  <c r="I39"/>
  <c r="H39"/>
  <c r="G39"/>
  <c r="F39"/>
  <c r="E39"/>
  <c r="D39"/>
  <c r="C39"/>
  <c r="B39"/>
  <c r="N38"/>
  <c r="M38"/>
  <c r="L38"/>
  <c r="K38"/>
  <c r="J38"/>
  <c r="I38"/>
  <c r="H38"/>
  <c r="G38"/>
  <c r="F38"/>
  <c r="E38"/>
  <c r="D38"/>
  <c r="C38"/>
  <c r="B38"/>
  <c r="N37"/>
  <c r="M37"/>
  <c r="L37"/>
  <c r="K37"/>
  <c r="J37"/>
  <c r="I37"/>
  <c r="H37"/>
  <c r="G37"/>
  <c r="F37"/>
  <c r="E37"/>
  <c r="D37"/>
  <c r="C37"/>
  <c r="B37"/>
  <c r="N36"/>
  <c r="M36"/>
  <c r="L36"/>
  <c r="K36"/>
  <c r="J36"/>
  <c r="I36"/>
  <c r="H36"/>
  <c r="G36"/>
  <c r="F36"/>
  <c r="E36"/>
  <c r="D36"/>
  <c r="C36"/>
  <c r="B36"/>
  <c r="N35"/>
  <c r="M35"/>
  <c r="L35"/>
  <c r="K35"/>
  <c r="J35"/>
  <c r="I35"/>
  <c r="H35"/>
  <c r="G35"/>
  <c r="F35"/>
  <c r="E35"/>
  <c r="D35"/>
  <c r="C35"/>
  <c r="B35"/>
  <c r="N34"/>
  <c r="M34"/>
  <c r="L34"/>
  <c r="K34"/>
  <c r="J34"/>
  <c r="I34"/>
  <c r="H34"/>
  <c r="G34"/>
  <c r="F34"/>
  <c r="E34"/>
  <c r="D34"/>
  <c r="C34"/>
  <c r="B34"/>
  <c r="N33"/>
  <c r="M33"/>
  <c r="L33"/>
  <c r="K33"/>
  <c r="J33"/>
  <c r="I33"/>
  <c r="H33"/>
  <c r="G33"/>
  <c r="F33"/>
  <c r="E33"/>
  <c r="D33"/>
  <c r="C33"/>
  <c r="B33"/>
  <c r="N32"/>
  <c r="M32"/>
  <c r="L32"/>
  <c r="K32"/>
  <c r="J32"/>
  <c r="I32"/>
  <c r="H32"/>
  <c r="G32"/>
  <c r="F32"/>
  <c r="E32"/>
  <c r="D32"/>
  <c r="C32"/>
  <c r="B32"/>
  <c r="N31"/>
  <c r="M31"/>
  <c r="L31"/>
  <c r="K31"/>
  <c r="J31"/>
  <c r="I31"/>
  <c r="H31"/>
  <c r="G31"/>
  <c r="F31"/>
  <c r="E31"/>
  <c r="D31"/>
  <c r="C31"/>
  <c r="B31"/>
  <c r="N30"/>
  <c r="M30"/>
  <c r="L30"/>
  <c r="K30"/>
  <c r="J30"/>
  <c r="I30"/>
  <c r="H30"/>
  <c r="G30"/>
  <c r="F30"/>
  <c r="E30"/>
  <c r="D30"/>
  <c r="C30"/>
  <c r="B30"/>
  <c r="N29"/>
  <c r="M29"/>
  <c r="L29"/>
  <c r="K29"/>
  <c r="J29"/>
  <c r="I29"/>
  <c r="H29"/>
  <c r="G29"/>
  <c r="F29"/>
  <c r="E29"/>
  <c r="D29"/>
  <c r="C29"/>
  <c r="B29"/>
  <c r="N28"/>
  <c r="M28"/>
  <c r="L28"/>
  <c r="K28"/>
  <c r="J28"/>
  <c r="I28"/>
  <c r="H28"/>
  <c r="G28"/>
  <c r="F28"/>
  <c r="E28"/>
  <c r="D28"/>
  <c r="C28"/>
  <c r="B28"/>
  <c r="N27"/>
  <c r="M27"/>
  <c r="L27"/>
  <c r="K27"/>
  <c r="J27"/>
  <c r="I27"/>
  <c r="H27"/>
  <c r="G27"/>
  <c r="F27"/>
  <c r="E27"/>
  <c r="D27"/>
  <c r="C27"/>
  <c r="B27"/>
  <c r="N26"/>
  <c r="M26"/>
  <c r="L26"/>
  <c r="K26"/>
  <c r="J26"/>
  <c r="I26"/>
  <c r="H26"/>
  <c r="G26"/>
  <c r="F26"/>
  <c r="E26"/>
  <c r="D26"/>
  <c r="C26"/>
  <c r="B26"/>
  <c r="N25"/>
  <c r="M25"/>
  <c r="L25"/>
  <c r="K25"/>
  <c r="J25"/>
  <c r="I25"/>
  <c r="H25"/>
  <c r="G25"/>
  <c r="F25"/>
  <c r="E25"/>
  <c r="D25"/>
  <c r="C25"/>
  <c r="B25"/>
  <c r="N24"/>
  <c r="M24"/>
  <c r="L24"/>
  <c r="K24"/>
  <c r="J24"/>
  <c r="I24"/>
  <c r="H24"/>
  <c r="G24"/>
  <c r="F24"/>
  <c r="E24"/>
  <c r="D24"/>
  <c r="C24"/>
  <c r="B24"/>
  <c r="N23"/>
  <c r="M23"/>
  <c r="L23"/>
  <c r="K23"/>
  <c r="J23"/>
  <c r="I23"/>
  <c r="H23"/>
  <c r="G23"/>
  <c r="F23"/>
  <c r="E23"/>
  <c r="D23"/>
  <c r="C23"/>
  <c r="B23"/>
  <c r="N22"/>
  <c r="M22"/>
  <c r="L22"/>
  <c r="K22"/>
  <c r="J22"/>
  <c r="I22"/>
  <c r="H22"/>
  <c r="G22"/>
  <c r="F22"/>
  <c r="E22"/>
  <c r="D22"/>
  <c r="C22"/>
  <c r="B22"/>
  <c r="N21"/>
  <c r="M21"/>
  <c r="L21"/>
  <c r="K21"/>
  <c r="J21"/>
  <c r="I21"/>
  <c r="H21"/>
  <c r="G21"/>
  <c r="F21"/>
  <c r="E21"/>
  <c r="D21"/>
  <c r="C21"/>
  <c r="B21"/>
  <c r="N20"/>
  <c r="M20"/>
  <c r="L20"/>
  <c r="K20"/>
  <c r="J20"/>
  <c r="I20"/>
  <c r="H20"/>
  <c r="G20"/>
  <c r="F20"/>
  <c r="E20"/>
  <c r="D20"/>
  <c r="C20"/>
  <c r="B20"/>
  <c r="N19"/>
  <c r="M19"/>
  <c r="L19"/>
  <c r="K19"/>
  <c r="J19"/>
  <c r="I19"/>
  <c r="H19"/>
  <c r="G19"/>
  <c r="F19"/>
  <c r="E19"/>
  <c r="D19"/>
  <c r="C19"/>
  <c r="B19"/>
  <c r="N18"/>
  <c r="M18"/>
  <c r="L18"/>
  <c r="K18"/>
  <c r="J18"/>
  <c r="I18"/>
  <c r="H18"/>
  <c r="G18"/>
  <c r="F18"/>
  <c r="E18"/>
  <c r="D18"/>
  <c r="C18"/>
  <c r="B18"/>
  <c r="N17"/>
  <c r="M17"/>
  <c r="L17"/>
  <c r="K17"/>
  <c r="J17"/>
  <c r="I17"/>
  <c r="H17"/>
  <c r="G17"/>
  <c r="F17"/>
  <c r="E17"/>
  <c r="D17"/>
  <c r="C17"/>
  <c r="B17"/>
  <c r="N16"/>
  <c r="M16"/>
  <c r="L16"/>
  <c r="K16"/>
  <c r="J16"/>
  <c r="I16"/>
  <c r="H16"/>
  <c r="G16"/>
  <c r="F16"/>
  <c r="E16"/>
  <c r="D16"/>
  <c r="C16"/>
  <c r="B16"/>
  <c r="N15"/>
  <c r="M15"/>
  <c r="L15"/>
  <c r="K15"/>
  <c r="J15"/>
  <c r="I15"/>
  <c r="H15"/>
  <c r="G15"/>
  <c r="F15"/>
  <c r="E15"/>
  <c r="D15"/>
  <c r="C15"/>
  <c r="B15"/>
  <c r="N14"/>
  <c r="M14"/>
  <c r="L14"/>
  <c r="K14"/>
  <c r="J14"/>
  <c r="I14"/>
  <c r="H14"/>
  <c r="G14"/>
  <c r="F14"/>
  <c r="E14"/>
  <c r="D14"/>
  <c r="C14"/>
  <c r="B14"/>
  <c r="N13"/>
  <c r="M13"/>
  <c r="L13"/>
  <c r="K13"/>
  <c r="J13"/>
  <c r="I13"/>
  <c r="H13"/>
  <c r="G13"/>
  <c r="F13"/>
  <c r="E13"/>
  <c r="D13"/>
  <c r="C13"/>
  <c r="B13"/>
  <c r="N12"/>
  <c r="M12"/>
  <c r="L12"/>
  <c r="K12"/>
  <c r="J12"/>
  <c r="I12"/>
  <c r="H12"/>
  <c r="G12"/>
  <c r="F12"/>
  <c r="E12"/>
  <c r="D12"/>
  <c r="C12"/>
  <c r="B12"/>
  <c r="N11"/>
  <c r="M11"/>
  <c r="L11"/>
  <c r="K11"/>
  <c r="J11"/>
  <c r="I11"/>
  <c r="H11"/>
  <c r="G11"/>
  <c r="F11"/>
  <c r="E11"/>
  <c r="D11"/>
  <c r="C11"/>
  <c r="B11"/>
  <c r="N10"/>
  <c r="M10"/>
  <c r="L10"/>
  <c r="K10"/>
  <c r="J10"/>
  <c r="I10"/>
  <c r="H10"/>
  <c r="G10"/>
  <c r="F10"/>
  <c r="E10"/>
  <c r="D10"/>
  <c r="C10"/>
  <c r="B10"/>
  <c r="N9"/>
  <c r="M9"/>
  <c r="L9"/>
  <c r="K9"/>
  <c r="J9"/>
  <c r="I9"/>
  <c r="H9"/>
  <c r="G9"/>
  <c r="F9"/>
  <c r="E9"/>
  <c r="D9"/>
  <c r="C9"/>
  <c r="B9"/>
  <c r="N8"/>
  <c r="M8"/>
  <c r="L8"/>
  <c r="K8"/>
  <c r="J8"/>
  <c r="I8"/>
  <c r="H8"/>
  <c r="G8"/>
  <c r="F8"/>
  <c r="E8"/>
  <c r="D8"/>
  <c r="C8"/>
  <c r="B8"/>
  <c r="N7"/>
  <c r="M7"/>
  <c r="L7"/>
  <c r="K7"/>
  <c r="J7"/>
  <c r="I7"/>
  <c r="H7"/>
  <c r="G7"/>
  <c r="F7"/>
  <c r="E7"/>
  <c r="D7"/>
  <c r="C7"/>
  <c r="B7"/>
  <c r="N6"/>
  <c r="M6"/>
  <c r="L6"/>
  <c r="K6"/>
  <c r="J6"/>
  <c r="I6"/>
  <c r="H6"/>
  <c r="G6"/>
  <c r="F6"/>
  <c r="E6"/>
  <c r="D6"/>
  <c r="C6"/>
  <c r="B6"/>
  <c r="N5"/>
  <c r="M5"/>
  <c r="L5"/>
  <c r="K5"/>
  <c r="J5"/>
  <c r="I5"/>
  <c r="H5"/>
  <c r="G5"/>
  <c r="F5"/>
  <c r="E5"/>
  <c r="D5"/>
  <c r="C5"/>
  <c r="B5"/>
  <c r="N4"/>
  <c r="M4"/>
  <c r="L4"/>
  <c r="K4"/>
  <c r="J4"/>
  <c r="I4"/>
  <c r="H4"/>
  <c r="G4"/>
  <c r="F4"/>
  <c r="E4"/>
  <c r="D4"/>
  <c r="C4"/>
  <c r="B4"/>
  <c r="R34" i="76"/>
  <c r="O34"/>
  <c r="M34"/>
  <c r="K34"/>
  <c r="I34"/>
  <c r="G34"/>
  <c r="E34"/>
  <c r="C34"/>
  <c r="R33"/>
  <c r="O33"/>
  <c r="M33"/>
  <c r="K33"/>
  <c r="I33"/>
  <c r="G33"/>
  <c r="E33"/>
  <c r="C33"/>
  <c r="R32"/>
  <c r="O32"/>
  <c r="M32"/>
  <c r="K32"/>
  <c r="I32"/>
  <c r="G32"/>
  <c r="E32"/>
  <c r="C32"/>
  <c r="R31"/>
  <c r="O31"/>
  <c r="M31"/>
  <c r="K31"/>
  <c r="I31"/>
  <c r="G31"/>
  <c r="E31"/>
  <c r="C31"/>
  <c r="R30"/>
  <c r="O30"/>
  <c r="M30"/>
  <c r="K30"/>
  <c r="I30"/>
  <c r="G30"/>
  <c r="E30"/>
  <c r="C30"/>
  <c r="R29"/>
  <c r="O29"/>
  <c r="M29"/>
  <c r="K29"/>
  <c r="I29"/>
  <c r="G29"/>
  <c r="E29"/>
  <c r="C29"/>
  <c r="R28"/>
  <c r="O28"/>
  <c r="M28"/>
  <c r="K28"/>
  <c r="I28"/>
  <c r="G28"/>
  <c r="E28"/>
  <c r="C28"/>
  <c r="R27"/>
  <c r="O27"/>
  <c r="M27"/>
  <c r="K27"/>
  <c r="I27"/>
  <c r="G27"/>
  <c r="E27"/>
  <c r="C27"/>
  <c r="R26"/>
  <c r="O26"/>
  <c r="M26"/>
  <c r="K26"/>
  <c r="I26"/>
  <c r="G26"/>
  <c r="E26"/>
  <c r="C26"/>
  <c r="R25"/>
  <c r="O25"/>
  <c r="M25"/>
  <c r="K25"/>
  <c r="I25"/>
  <c r="G25"/>
  <c r="E25"/>
  <c r="C25"/>
  <c r="R24"/>
  <c r="O24"/>
  <c r="M24"/>
  <c r="K24"/>
  <c r="I24"/>
  <c r="G24"/>
  <c r="E24"/>
  <c r="C24"/>
  <c r="R23"/>
  <c r="O23"/>
  <c r="M23"/>
  <c r="K23"/>
  <c r="I23"/>
  <c r="G23"/>
  <c r="E23"/>
  <c r="C23"/>
  <c r="R22"/>
  <c r="O22"/>
  <c r="M22"/>
  <c r="K22"/>
  <c r="I22"/>
  <c r="G22"/>
  <c r="E22"/>
  <c r="C22"/>
  <c r="R21"/>
  <c r="O21"/>
  <c r="M21"/>
  <c r="K21"/>
  <c r="I21"/>
  <c r="G21"/>
  <c r="E21"/>
  <c r="C21"/>
  <c r="R20"/>
  <c r="O20"/>
  <c r="M20"/>
  <c r="K20"/>
  <c r="I20"/>
  <c r="G20"/>
  <c r="E20"/>
  <c r="C20"/>
  <c r="R19"/>
  <c r="O19"/>
  <c r="M19"/>
  <c r="K19"/>
  <c r="I19"/>
  <c r="G19"/>
  <c r="E19"/>
  <c r="C19"/>
  <c r="R18"/>
  <c r="O18"/>
  <c r="M18"/>
  <c r="K18"/>
  <c r="I18"/>
  <c r="G18"/>
  <c r="E18"/>
  <c r="C18"/>
  <c r="R17"/>
  <c r="O17"/>
  <c r="M17"/>
  <c r="K17"/>
  <c r="I17"/>
  <c r="G17"/>
  <c r="E17"/>
  <c r="C17"/>
  <c r="R16"/>
  <c r="O16"/>
  <c r="M16"/>
  <c r="K16"/>
  <c r="I16"/>
  <c r="G16"/>
  <c r="E16"/>
  <c r="C16"/>
  <c r="R15"/>
  <c r="O15"/>
  <c r="M15"/>
  <c r="K15"/>
  <c r="I15"/>
  <c r="G15"/>
  <c r="E15"/>
  <c r="C15"/>
  <c r="R14"/>
  <c r="O14"/>
  <c r="M14"/>
  <c r="K14"/>
  <c r="I14"/>
  <c r="G14"/>
  <c r="E14"/>
  <c r="C14"/>
  <c r="R13"/>
  <c r="O13"/>
  <c r="M13"/>
  <c r="K13"/>
  <c r="I13"/>
  <c r="G13"/>
  <c r="E13"/>
  <c r="C13"/>
  <c r="R12"/>
  <c r="O12"/>
  <c r="M12"/>
  <c r="K12"/>
  <c r="I12"/>
  <c r="G12"/>
  <c r="E12"/>
  <c r="C12"/>
  <c r="R11"/>
  <c r="O11"/>
  <c r="M11"/>
  <c r="K11"/>
  <c r="I11"/>
  <c r="G11"/>
  <c r="E11"/>
  <c r="C11"/>
  <c r="R10"/>
  <c r="O10"/>
  <c r="M10"/>
  <c r="K10"/>
  <c r="I10"/>
  <c r="G10"/>
  <c r="E10"/>
  <c r="C10"/>
  <c r="R9"/>
  <c r="O9"/>
  <c r="M9"/>
  <c r="K9"/>
  <c r="I9"/>
  <c r="G9"/>
  <c r="E9"/>
  <c r="C9"/>
  <c r="R8"/>
  <c r="O8"/>
  <c r="M8"/>
  <c r="K8"/>
  <c r="I8"/>
  <c r="G8"/>
  <c r="E8"/>
  <c r="C8"/>
  <c r="R7"/>
  <c r="O7"/>
  <c r="M7"/>
  <c r="K7"/>
  <c r="I7"/>
  <c r="G7"/>
  <c r="E7"/>
  <c r="C7"/>
  <c r="R6"/>
  <c r="O6"/>
  <c r="M6"/>
  <c r="K6"/>
  <c r="I6"/>
  <c r="G6"/>
  <c r="E6"/>
  <c r="C6"/>
  <c r="U52" i="75"/>
  <c r="R52"/>
  <c r="Q52"/>
  <c r="P52"/>
  <c r="O52"/>
  <c r="N52"/>
  <c r="M52"/>
  <c r="L52"/>
  <c r="K52"/>
  <c r="J52"/>
  <c r="I52"/>
  <c r="H52"/>
  <c r="G52"/>
  <c r="F52"/>
  <c r="E52"/>
  <c r="C52"/>
  <c r="B52"/>
  <c r="S51"/>
  <c r="D51"/>
  <c r="T51"/>
  <c r="S50"/>
  <c r="D50"/>
  <c r="T50"/>
  <c r="S49"/>
  <c r="D49"/>
  <c r="T49"/>
  <c r="S48"/>
  <c r="D48"/>
  <c r="T48"/>
  <c r="T47"/>
  <c r="S47"/>
  <c r="D47"/>
  <c r="S46"/>
  <c r="D46"/>
  <c r="T46"/>
  <c r="S45"/>
  <c r="D45"/>
  <c r="T45"/>
  <c r="T44"/>
  <c r="S44"/>
  <c r="D44"/>
  <c r="S43"/>
  <c r="D43"/>
  <c r="T43"/>
  <c r="S42"/>
  <c r="D42"/>
  <c r="T42"/>
  <c r="S41"/>
  <c r="D41"/>
  <c r="T41"/>
  <c r="S40"/>
  <c r="D40"/>
  <c r="T40"/>
  <c r="T39"/>
  <c r="S39"/>
  <c r="D39"/>
  <c r="S38"/>
  <c r="D38"/>
  <c r="T38"/>
  <c r="S37"/>
  <c r="D37"/>
  <c r="T37"/>
  <c r="T36"/>
  <c r="S36"/>
  <c r="D36"/>
  <c r="S35"/>
  <c r="D35"/>
  <c r="T35"/>
  <c r="S34"/>
  <c r="D34"/>
  <c r="T34"/>
  <c r="S33"/>
  <c r="D33"/>
  <c r="T33"/>
  <c r="S32"/>
  <c r="D32"/>
  <c r="T32"/>
  <c r="T31"/>
  <c r="S31"/>
  <c r="D31"/>
  <c r="S30"/>
  <c r="D30"/>
  <c r="T30"/>
  <c r="S29"/>
  <c r="D29"/>
  <c r="T29"/>
  <c r="T28"/>
  <c r="S28"/>
  <c r="D28"/>
  <c r="S27"/>
  <c r="D27"/>
  <c r="T27"/>
  <c r="S26"/>
  <c r="D26"/>
  <c r="T26"/>
  <c r="S25"/>
  <c r="D25"/>
  <c r="T25"/>
  <c r="S24"/>
  <c r="D24"/>
  <c r="T24"/>
  <c r="T23"/>
  <c r="S23"/>
  <c r="D23"/>
  <c r="S22"/>
  <c r="D22"/>
  <c r="T22"/>
  <c r="S21"/>
  <c r="D21"/>
  <c r="T21"/>
  <c r="T20"/>
  <c r="S20"/>
  <c r="D20"/>
  <c r="S19"/>
  <c r="D19"/>
  <c r="T19"/>
  <c r="S18"/>
  <c r="D18"/>
  <c r="T18"/>
  <c r="S17"/>
  <c r="D17"/>
  <c r="T17"/>
  <c r="S16"/>
  <c r="D16"/>
  <c r="T16"/>
  <c r="T15"/>
  <c r="S15"/>
  <c r="D15"/>
  <c r="S14"/>
  <c r="D14"/>
  <c r="T14"/>
  <c r="S13"/>
  <c r="D13"/>
  <c r="T13"/>
  <c r="T12"/>
  <c r="S12"/>
  <c r="D12"/>
  <c r="S11"/>
  <c r="D11"/>
  <c r="T11"/>
  <c r="S10"/>
  <c r="D10"/>
  <c r="T10"/>
  <c r="S9"/>
  <c r="D9"/>
  <c r="T9"/>
  <c r="S8"/>
  <c r="D8"/>
  <c r="T8"/>
  <c r="T7"/>
  <c r="S7"/>
  <c r="D7"/>
  <c r="S6"/>
  <c r="D6"/>
  <c r="D52"/>
  <c r="S5"/>
  <c r="D5"/>
  <c r="T5"/>
  <c r="R4"/>
  <c r="N4"/>
  <c r="H4"/>
  <c r="S116" i="74"/>
  <c r="R116"/>
  <c r="Q116"/>
  <c r="P116"/>
  <c r="O116"/>
  <c r="N116"/>
  <c r="M116"/>
  <c r="L116"/>
  <c r="K116"/>
  <c r="J116"/>
  <c r="I116"/>
  <c r="H116"/>
  <c r="G116"/>
  <c r="F116"/>
  <c r="E116"/>
  <c r="D116"/>
  <c r="S115"/>
  <c r="R115"/>
  <c r="Q115"/>
  <c r="P115"/>
  <c r="O115"/>
  <c r="N115"/>
  <c r="M115"/>
  <c r="L115"/>
  <c r="K115"/>
  <c r="J115"/>
  <c r="I115"/>
  <c r="H115"/>
  <c r="G115"/>
  <c r="F115"/>
  <c r="E115"/>
  <c r="D115"/>
  <c r="S114"/>
  <c r="R114"/>
  <c r="Q114"/>
  <c r="P114"/>
  <c r="O114"/>
  <c r="N114"/>
  <c r="M114"/>
  <c r="L114"/>
  <c r="K114"/>
  <c r="J114"/>
  <c r="I114"/>
  <c r="H114"/>
  <c r="G114"/>
  <c r="F114"/>
  <c r="E114"/>
  <c r="D114"/>
  <c r="S113"/>
  <c r="R113"/>
  <c r="Q113"/>
  <c r="P113"/>
  <c r="O113"/>
  <c r="N113"/>
  <c r="M113"/>
  <c r="L113"/>
  <c r="K113"/>
  <c r="J113"/>
  <c r="I113"/>
  <c r="H113"/>
  <c r="G113"/>
  <c r="F113"/>
  <c r="E113"/>
  <c r="D113"/>
  <c r="S112"/>
  <c r="R112"/>
  <c r="Q112"/>
  <c r="P112"/>
  <c r="O112"/>
  <c r="N112"/>
  <c r="M112"/>
  <c r="L112"/>
  <c r="K112"/>
  <c r="J112"/>
  <c r="I112"/>
  <c r="H112"/>
  <c r="G112"/>
  <c r="F112"/>
  <c r="E112"/>
  <c r="D112"/>
  <c r="S111"/>
  <c r="R111"/>
  <c r="Q111"/>
  <c r="P111"/>
  <c r="O111"/>
  <c r="N111"/>
  <c r="M111"/>
  <c r="L111"/>
  <c r="K111"/>
  <c r="J111"/>
  <c r="I111"/>
  <c r="H111"/>
  <c r="G111"/>
  <c r="F111"/>
  <c r="E111"/>
  <c r="D111"/>
  <c r="S110"/>
  <c r="R110"/>
  <c r="Q110"/>
  <c r="P110"/>
  <c r="O110"/>
  <c r="N110"/>
  <c r="M110"/>
  <c r="L110"/>
  <c r="K110"/>
  <c r="J110"/>
  <c r="I110"/>
  <c r="H110"/>
  <c r="G110"/>
  <c r="F110"/>
  <c r="E110"/>
  <c r="D110"/>
  <c r="S109"/>
  <c r="R109"/>
  <c r="Q109"/>
  <c r="P109"/>
  <c r="O109"/>
  <c r="N109"/>
  <c r="M109"/>
  <c r="L109"/>
  <c r="K109"/>
  <c r="J109"/>
  <c r="I109"/>
  <c r="H109"/>
  <c r="G109"/>
  <c r="F109"/>
  <c r="E109"/>
  <c r="D109"/>
  <c r="S108"/>
  <c r="R108"/>
  <c r="Q108"/>
  <c r="P108"/>
  <c r="O108"/>
  <c r="N108"/>
  <c r="M108"/>
  <c r="L108"/>
  <c r="K108"/>
  <c r="J108"/>
  <c r="I108"/>
  <c r="H108"/>
  <c r="G108"/>
  <c r="F108"/>
  <c r="E108"/>
  <c r="D108"/>
  <c r="S107"/>
  <c r="R107"/>
  <c r="Q107"/>
  <c r="P107"/>
  <c r="O107"/>
  <c r="N107"/>
  <c r="M107"/>
  <c r="L107"/>
  <c r="K107"/>
  <c r="J107"/>
  <c r="I107"/>
  <c r="H107"/>
  <c r="G107"/>
  <c r="F107"/>
  <c r="E107"/>
  <c r="D107"/>
  <c r="S106"/>
  <c r="R106"/>
  <c r="Q106"/>
  <c r="P106"/>
  <c r="O106"/>
  <c r="N106"/>
  <c r="M106"/>
  <c r="L106"/>
  <c r="K106"/>
  <c r="J106"/>
  <c r="I106"/>
  <c r="H106"/>
  <c r="G106"/>
  <c r="F106"/>
  <c r="E106"/>
  <c r="D106"/>
  <c r="S105"/>
  <c r="R105"/>
  <c r="Q105"/>
  <c r="P105"/>
  <c r="O105"/>
  <c r="N105"/>
  <c r="M105"/>
  <c r="L105"/>
  <c r="K105"/>
  <c r="J105"/>
  <c r="I105"/>
  <c r="H105"/>
  <c r="G105"/>
  <c r="F105"/>
  <c r="E105"/>
  <c r="D105"/>
  <c r="S104"/>
  <c r="R104"/>
  <c r="Q104"/>
  <c r="P104"/>
  <c r="O104"/>
  <c r="N104"/>
  <c r="M104"/>
  <c r="L104"/>
  <c r="K104"/>
  <c r="J104"/>
  <c r="I104"/>
  <c r="H104"/>
  <c r="G104"/>
  <c r="F104"/>
  <c r="E104"/>
  <c r="D104"/>
  <c r="S103"/>
  <c r="R103"/>
  <c r="Q103"/>
  <c r="P103"/>
  <c r="O103"/>
  <c r="N103"/>
  <c r="M103"/>
  <c r="L103"/>
  <c r="K103"/>
  <c r="J103"/>
  <c r="I103"/>
  <c r="H103"/>
  <c r="G103"/>
  <c r="F103"/>
  <c r="E103"/>
  <c r="D103"/>
  <c r="S102"/>
  <c r="R102"/>
  <c r="Q102"/>
  <c r="P102"/>
  <c r="O102"/>
  <c r="N102"/>
  <c r="M102"/>
  <c r="L102"/>
  <c r="K102"/>
  <c r="J102"/>
  <c r="I102"/>
  <c r="H102"/>
  <c r="G102"/>
  <c r="F102"/>
  <c r="E102"/>
  <c r="D102"/>
  <c r="S101"/>
  <c r="R101"/>
  <c r="Q101"/>
  <c r="P101"/>
  <c r="O101"/>
  <c r="N101"/>
  <c r="M101"/>
  <c r="L101"/>
  <c r="K101"/>
  <c r="J101"/>
  <c r="I101"/>
  <c r="H101"/>
  <c r="G101"/>
  <c r="F101"/>
  <c r="E101"/>
  <c r="D101"/>
  <c r="S100"/>
  <c r="R100"/>
  <c r="Q100"/>
  <c r="P100"/>
  <c r="O100"/>
  <c r="N100"/>
  <c r="M100"/>
  <c r="L100"/>
  <c r="K100"/>
  <c r="J100"/>
  <c r="I100"/>
  <c r="H100"/>
  <c r="G100"/>
  <c r="F100"/>
  <c r="E100"/>
  <c r="D100"/>
  <c r="S99"/>
  <c r="R99"/>
  <c r="Q99"/>
  <c r="P99"/>
  <c r="O99"/>
  <c r="N99"/>
  <c r="M99"/>
  <c r="L99"/>
  <c r="K99"/>
  <c r="J99"/>
  <c r="I99"/>
  <c r="H99"/>
  <c r="G99"/>
  <c r="F99"/>
  <c r="E99"/>
  <c r="D99"/>
  <c r="S98"/>
  <c r="R98"/>
  <c r="Q98"/>
  <c r="P98"/>
  <c r="O98"/>
  <c r="N98"/>
  <c r="M98"/>
  <c r="L98"/>
  <c r="K98"/>
  <c r="J98"/>
  <c r="I98"/>
  <c r="H98"/>
  <c r="G98"/>
  <c r="F98"/>
  <c r="E98"/>
  <c r="D98"/>
  <c r="S97"/>
  <c r="R97"/>
  <c r="Q97"/>
  <c r="P97"/>
  <c r="O97"/>
  <c r="N97"/>
  <c r="M97"/>
  <c r="L97"/>
  <c r="K97"/>
  <c r="J97"/>
  <c r="I97"/>
  <c r="H97"/>
  <c r="G97"/>
  <c r="F97"/>
  <c r="E97"/>
  <c r="D97"/>
  <c r="S96"/>
  <c r="R96"/>
  <c r="Q96"/>
  <c r="P96"/>
  <c r="O96"/>
  <c r="N96"/>
  <c r="M96"/>
  <c r="L96"/>
  <c r="K96"/>
  <c r="J96"/>
  <c r="I96"/>
  <c r="H96"/>
  <c r="G96"/>
  <c r="F96"/>
  <c r="E96"/>
  <c r="D96"/>
  <c r="S95"/>
  <c r="R95"/>
  <c r="Q95"/>
  <c r="P95"/>
  <c r="O95"/>
  <c r="N95"/>
  <c r="M95"/>
  <c r="L95"/>
  <c r="K95"/>
  <c r="J95"/>
  <c r="I95"/>
  <c r="H95"/>
  <c r="G95"/>
  <c r="F95"/>
  <c r="E95"/>
  <c r="D95"/>
  <c r="S94"/>
  <c r="R94"/>
  <c r="Q94"/>
  <c r="P94"/>
  <c r="O94"/>
  <c r="N94"/>
  <c r="M94"/>
  <c r="L94"/>
  <c r="K94"/>
  <c r="J94"/>
  <c r="I94"/>
  <c r="H94"/>
  <c r="G94"/>
  <c r="F94"/>
  <c r="E94"/>
  <c r="D94"/>
  <c r="S93"/>
  <c r="R93"/>
  <c r="Q93"/>
  <c r="P93"/>
  <c r="O93"/>
  <c r="N93"/>
  <c r="M93"/>
  <c r="L93"/>
  <c r="K93"/>
  <c r="J93"/>
  <c r="I93"/>
  <c r="H93"/>
  <c r="G93"/>
  <c r="F93"/>
  <c r="E93"/>
  <c r="D93"/>
  <c r="S92"/>
  <c r="R92"/>
  <c r="Q92"/>
  <c r="P92"/>
  <c r="O92"/>
  <c r="N92"/>
  <c r="M92"/>
  <c r="L92"/>
  <c r="K92"/>
  <c r="J92"/>
  <c r="I92"/>
  <c r="H92"/>
  <c r="G92"/>
  <c r="F92"/>
  <c r="E92"/>
  <c r="D92"/>
  <c r="S91"/>
  <c r="R91"/>
  <c r="Q91"/>
  <c r="P91"/>
  <c r="O91"/>
  <c r="N91"/>
  <c r="M91"/>
  <c r="L91"/>
  <c r="K91"/>
  <c r="J91"/>
  <c r="I91"/>
  <c r="H91"/>
  <c r="G91"/>
  <c r="F91"/>
  <c r="E91"/>
  <c r="D91"/>
  <c r="S90"/>
  <c r="R90"/>
  <c r="Q90"/>
  <c r="P90"/>
  <c r="O90"/>
  <c r="N90"/>
  <c r="M90"/>
  <c r="L90"/>
  <c r="K90"/>
  <c r="J90"/>
  <c r="I90"/>
  <c r="H90"/>
  <c r="G90"/>
  <c r="F90"/>
  <c r="E90"/>
  <c r="D90"/>
  <c r="S89"/>
  <c r="R89"/>
  <c r="Q89"/>
  <c r="P89"/>
  <c r="O89"/>
  <c r="N89"/>
  <c r="M89"/>
  <c r="L89"/>
  <c r="K89"/>
  <c r="J89"/>
  <c r="I89"/>
  <c r="H89"/>
  <c r="G89"/>
  <c r="F89"/>
  <c r="E89"/>
  <c r="D89"/>
  <c r="S88"/>
  <c r="R88"/>
  <c r="Q88"/>
  <c r="P88"/>
  <c r="O88"/>
  <c r="N88"/>
  <c r="M88"/>
  <c r="L88"/>
  <c r="K88"/>
  <c r="J88"/>
  <c r="I88"/>
  <c r="H88"/>
  <c r="G88"/>
  <c r="F88"/>
  <c r="E88"/>
  <c r="D88"/>
  <c r="S87"/>
  <c r="R87"/>
  <c r="Q87"/>
  <c r="P87"/>
  <c r="O87"/>
  <c r="N87"/>
  <c r="M87"/>
  <c r="L87"/>
  <c r="K87"/>
  <c r="J87"/>
  <c r="I87"/>
  <c r="H87"/>
  <c r="G87"/>
  <c r="F87"/>
  <c r="E87"/>
  <c r="D87"/>
  <c r="S86"/>
  <c r="R86"/>
  <c r="Q86"/>
  <c r="P86"/>
  <c r="O86"/>
  <c r="N86"/>
  <c r="M86"/>
  <c r="L86"/>
  <c r="K86"/>
  <c r="J86"/>
  <c r="I86"/>
  <c r="H86"/>
  <c r="G86"/>
  <c r="F86"/>
  <c r="E86"/>
  <c r="D86"/>
  <c r="S85"/>
  <c r="R85"/>
  <c r="Q85"/>
  <c r="P85"/>
  <c r="O85"/>
  <c r="N85"/>
  <c r="M85"/>
  <c r="L85"/>
  <c r="K85"/>
  <c r="J85"/>
  <c r="I85"/>
  <c r="H85"/>
  <c r="G85"/>
  <c r="F85"/>
  <c r="E85"/>
  <c r="D85"/>
  <c r="S84"/>
  <c r="R84"/>
  <c r="Q84"/>
  <c r="P84"/>
  <c r="O84"/>
  <c r="N84"/>
  <c r="M84"/>
  <c r="L84"/>
  <c r="K84"/>
  <c r="J84"/>
  <c r="I84"/>
  <c r="H84"/>
  <c r="G84"/>
  <c r="F84"/>
  <c r="E84"/>
  <c r="D84"/>
  <c r="S83"/>
  <c r="R83"/>
  <c r="Q83"/>
  <c r="P83"/>
  <c r="O83"/>
  <c r="N83"/>
  <c r="M83"/>
  <c r="L83"/>
  <c r="K83"/>
  <c r="J83"/>
  <c r="I83"/>
  <c r="H83"/>
  <c r="G83"/>
  <c r="F83"/>
  <c r="E83"/>
  <c r="D83"/>
  <c r="S82"/>
  <c r="R82"/>
  <c r="Q82"/>
  <c r="P82"/>
  <c r="O82"/>
  <c r="N82"/>
  <c r="M82"/>
  <c r="L82"/>
  <c r="K82"/>
  <c r="J82"/>
  <c r="I82"/>
  <c r="H82"/>
  <c r="G82"/>
  <c r="F82"/>
  <c r="E82"/>
  <c r="D82"/>
  <c r="S81"/>
  <c r="R81"/>
  <c r="Q81"/>
  <c r="P81"/>
  <c r="O81"/>
  <c r="N81"/>
  <c r="M81"/>
  <c r="L81"/>
  <c r="K81"/>
  <c r="J81"/>
  <c r="I81"/>
  <c r="H81"/>
  <c r="G81"/>
  <c r="F81"/>
  <c r="E81"/>
  <c r="D81"/>
  <c r="S80"/>
  <c r="R80"/>
  <c r="Q80"/>
  <c r="P80"/>
  <c r="O80"/>
  <c r="N80"/>
  <c r="M80"/>
  <c r="L80"/>
  <c r="K80"/>
  <c r="J80"/>
  <c r="I80"/>
  <c r="H80"/>
  <c r="G80"/>
  <c r="F80"/>
  <c r="E80"/>
  <c r="D80"/>
  <c r="S79"/>
  <c r="R79"/>
  <c r="Q79"/>
  <c r="P79"/>
  <c r="O79"/>
  <c r="N79"/>
  <c r="M79"/>
  <c r="L79"/>
  <c r="K79"/>
  <c r="J79"/>
  <c r="I79"/>
  <c r="H79"/>
  <c r="G79"/>
  <c r="F79"/>
  <c r="E79"/>
  <c r="D79"/>
  <c r="S78"/>
  <c r="R78"/>
  <c r="Q78"/>
  <c r="P78"/>
  <c r="O78"/>
  <c r="N78"/>
  <c r="M78"/>
  <c r="L78"/>
  <c r="K78"/>
  <c r="J78"/>
  <c r="I78"/>
  <c r="H78"/>
  <c r="G78"/>
  <c r="F78"/>
  <c r="E78"/>
  <c r="D78"/>
  <c r="S77"/>
  <c r="R77"/>
  <c r="Q77"/>
  <c r="P77"/>
  <c r="O77"/>
  <c r="N77"/>
  <c r="M77"/>
  <c r="L77"/>
  <c r="K77"/>
  <c r="J77"/>
  <c r="I77"/>
  <c r="H77"/>
  <c r="G77"/>
  <c r="F77"/>
  <c r="E77"/>
  <c r="D77"/>
  <c r="S76"/>
  <c r="R76"/>
  <c r="Q76"/>
  <c r="P76"/>
  <c r="O76"/>
  <c r="N76"/>
  <c r="M76"/>
  <c r="L76"/>
  <c r="K76"/>
  <c r="J76"/>
  <c r="I76"/>
  <c r="H76"/>
  <c r="G76"/>
  <c r="F76"/>
  <c r="E76"/>
  <c r="D76"/>
  <c r="S75"/>
  <c r="R75"/>
  <c r="Q75"/>
  <c r="P75"/>
  <c r="O75"/>
  <c r="N75"/>
  <c r="M75"/>
  <c r="L75"/>
  <c r="K75"/>
  <c r="J75"/>
  <c r="I75"/>
  <c r="H75"/>
  <c r="G75"/>
  <c r="F75"/>
  <c r="E75"/>
  <c r="D75"/>
  <c r="S74"/>
  <c r="R74"/>
  <c r="Q74"/>
  <c r="P74"/>
  <c r="O74"/>
  <c r="N74"/>
  <c r="M74"/>
  <c r="L74"/>
  <c r="K74"/>
  <c r="J74"/>
  <c r="I74"/>
  <c r="H74"/>
  <c r="G74"/>
  <c r="F74"/>
  <c r="E74"/>
  <c r="D74"/>
  <c r="S73"/>
  <c r="R73"/>
  <c r="Q73"/>
  <c r="P73"/>
  <c r="O73"/>
  <c r="N73"/>
  <c r="M73"/>
  <c r="L73"/>
  <c r="K73"/>
  <c r="J73"/>
  <c r="I73"/>
  <c r="H73"/>
  <c r="G73"/>
  <c r="F73"/>
  <c r="E73"/>
  <c r="D73"/>
  <c r="S72"/>
  <c r="R72"/>
  <c r="Q72"/>
  <c r="P72"/>
  <c r="O72"/>
  <c r="N72"/>
  <c r="M72"/>
  <c r="L72"/>
  <c r="K72"/>
  <c r="J72"/>
  <c r="I72"/>
  <c r="H72"/>
  <c r="G72"/>
  <c r="F72"/>
  <c r="E72"/>
  <c r="D72"/>
  <c r="S71"/>
  <c r="R71"/>
  <c r="Q71"/>
  <c r="P71"/>
  <c r="O71"/>
  <c r="N71"/>
  <c r="M71"/>
  <c r="L71"/>
  <c r="K71"/>
  <c r="J71"/>
  <c r="I71"/>
  <c r="H71"/>
  <c r="G71"/>
  <c r="F71"/>
  <c r="E71"/>
  <c r="D71"/>
  <c r="S70"/>
  <c r="R70"/>
  <c r="Q70"/>
  <c r="P70"/>
  <c r="O70"/>
  <c r="N70"/>
  <c r="M70"/>
  <c r="L70"/>
  <c r="K70"/>
  <c r="J70"/>
  <c r="I70"/>
  <c r="H70"/>
  <c r="G70"/>
  <c r="F70"/>
  <c r="E70"/>
  <c r="D70"/>
  <c r="S69"/>
  <c r="R69"/>
  <c r="Q69"/>
  <c r="P69"/>
  <c r="O69"/>
  <c r="N69"/>
  <c r="M69"/>
  <c r="L69"/>
  <c r="K69"/>
  <c r="J69"/>
  <c r="I69"/>
  <c r="H69"/>
  <c r="G69"/>
  <c r="F69"/>
  <c r="E69"/>
  <c r="D69"/>
  <c r="S68"/>
  <c r="R68"/>
  <c r="Q68"/>
  <c r="P68"/>
  <c r="O68"/>
  <c r="N68"/>
  <c r="M68"/>
  <c r="L68"/>
  <c r="K68"/>
  <c r="J68"/>
  <c r="I68"/>
  <c r="H68"/>
  <c r="G68"/>
  <c r="F68"/>
  <c r="E68"/>
  <c r="D68"/>
  <c r="S67"/>
  <c r="R67"/>
  <c r="Q67"/>
  <c r="P67"/>
  <c r="O67"/>
  <c r="N67"/>
  <c r="M67"/>
  <c r="L67"/>
  <c r="K67"/>
  <c r="J67"/>
  <c r="I67"/>
  <c r="H67"/>
  <c r="G67"/>
  <c r="F67"/>
  <c r="E67"/>
  <c r="D67"/>
  <c r="S66"/>
  <c r="R66"/>
  <c r="Q66"/>
  <c r="P66"/>
  <c r="O66"/>
  <c r="N66"/>
  <c r="M66"/>
  <c r="L66"/>
  <c r="K66"/>
  <c r="J66"/>
  <c r="I66"/>
  <c r="H66"/>
  <c r="G66"/>
  <c r="F66"/>
  <c r="E66"/>
  <c r="D66"/>
  <c r="S65"/>
  <c r="R65"/>
  <c r="Q65"/>
  <c r="P65"/>
  <c r="O65"/>
  <c r="N65"/>
  <c r="M65"/>
  <c r="L65"/>
  <c r="K65"/>
  <c r="J65"/>
  <c r="I65"/>
  <c r="H65"/>
  <c r="G65"/>
  <c r="F65"/>
  <c r="E65"/>
  <c r="D65"/>
  <c r="S64"/>
  <c r="R64"/>
  <c r="Q64"/>
  <c r="P64"/>
  <c r="O64"/>
  <c r="N64"/>
  <c r="M64"/>
  <c r="L64"/>
  <c r="K64"/>
  <c r="J64"/>
  <c r="I64"/>
  <c r="H64"/>
  <c r="G64"/>
  <c r="F64"/>
  <c r="E64"/>
  <c r="D64"/>
  <c r="S63"/>
  <c r="R63"/>
  <c r="Q63"/>
  <c r="P63"/>
  <c r="O63"/>
  <c r="N63"/>
  <c r="M63"/>
  <c r="L63"/>
  <c r="K63"/>
  <c r="J63"/>
  <c r="I63"/>
  <c r="H63"/>
  <c r="G63"/>
  <c r="F63"/>
  <c r="E63"/>
  <c r="D63"/>
  <c r="S62"/>
  <c r="R62"/>
  <c r="Q62"/>
  <c r="P62"/>
  <c r="O62"/>
  <c r="N62"/>
  <c r="M62"/>
  <c r="L62"/>
  <c r="K62"/>
  <c r="J62"/>
  <c r="I62"/>
  <c r="H62"/>
  <c r="G62"/>
  <c r="F62"/>
  <c r="E62"/>
  <c r="D62"/>
  <c r="S61"/>
  <c r="R61"/>
  <c r="Q61"/>
  <c r="P61"/>
  <c r="O61"/>
  <c r="N61"/>
  <c r="M61"/>
  <c r="L61"/>
  <c r="K61"/>
  <c r="J61"/>
  <c r="I61"/>
  <c r="H61"/>
  <c r="G61"/>
  <c r="F61"/>
  <c r="E61"/>
  <c r="D61"/>
  <c r="S60"/>
  <c r="R60"/>
  <c r="Q60"/>
  <c r="P60"/>
  <c r="O60"/>
  <c r="N60"/>
  <c r="M60"/>
  <c r="L60"/>
  <c r="K60"/>
  <c r="J60"/>
  <c r="I60"/>
  <c r="H60"/>
  <c r="G60"/>
  <c r="F60"/>
  <c r="E60"/>
  <c r="D60"/>
  <c r="S59"/>
  <c r="R59"/>
  <c r="Q59"/>
  <c r="P59"/>
  <c r="O59"/>
  <c r="N59"/>
  <c r="M59"/>
  <c r="L59"/>
  <c r="K59"/>
  <c r="J59"/>
  <c r="I59"/>
  <c r="H59"/>
  <c r="G59"/>
  <c r="F59"/>
  <c r="E59"/>
  <c r="D59"/>
  <c r="S58"/>
  <c r="R58"/>
  <c r="Q58"/>
  <c r="P58"/>
  <c r="O58"/>
  <c r="N58"/>
  <c r="M58"/>
  <c r="L58"/>
  <c r="K58"/>
  <c r="J58"/>
  <c r="I58"/>
  <c r="H58"/>
  <c r="G58"/>
  <c r="F58"/>
  <c r="E58"/>
  <c r="D58"/>
  <c r="S57"/>
  <c r="R57"/>
  <c r="Q57"/>
  <c r="P57"/>
  <c r="O57"/>
  <c r="N57"/>
  <c r="M57"/>
  <c r="L57"/>
  <c r="K57"/>
  <c r="J57"/>
  <c r="I57"/>
  <c r="H57"/>
  <c r="G57"/>
  <c r="F57"/>
  <c r="E57"/>
  <c r="D57"/>
  <c r="S56"/>
  <c r="R56"/>
  <c r="Q56"/>
  <c r="P56"/>
  <c r="O56"/>
  <c r="N56"/>
  <c r="M56"/>
  <c r="L56"/>
  <c r="K56"/>
  <c r="J56"/>
  <c r="I56"/>
  <c r="H56"/>
  <c r="G56"/>
  <c r="F56"/>
  <c r="E56"/>
  <c r="D56"/>
  <c r="S55"/>
  <c r="R55"/>
  <c r="Q55"/>
  <c r="P55"/>
  <c r="O55"/>
  <c r="N55"/>
  <c r="M55"/>
  <c r="L55"/>
  <c r="K55"/>
  <c r="J55"/>
  <c r="I55"/>
  <c r="H55"/>
  <c r="G55"/>
  <c r="F55"/>
  <c r="E55"/>
  <c r="D55"/>
  <c r="S54"/>
  <c r="R54"/>
  <c r="Q54"/>
  <c r="P54"/>
  <c r="O54"/>
  <c r="N54"/>
  <c r="M54"/>
  <c r="L54"/>
  <c r="K54"/>
  <c r="J54"/>
  <c r="I54"/>
  <c r="H54"/>
  <c r="G54"/>
  <c r="F54"/>
  <c r="E54"/>
  <c r="D54"/>
  <c r="S53"/>
  <c r="R53"/>
  <c r="Q53"/>
  <c r="P53"/>
  <c r="O53"/>
  <c r="N53"/>
  <c r="M53"/>
  <c r="L53"/>
  <c r="K53"/>
  <c r="J53"/>
  <c r="I53"/>
  <c r="H53"/>
  <c r="G53"/>
  <c r="F53"/>
  <c r="E53"/>
  <c r="D53"/>
  <c r="S52"/>
  <c r="R52"/>
  <c r="Q52"/>
  <c r="P52"/>
  <c r="O52"/>
  <c r="N52"/>
  <c r="M52"/>
  <c r="L52"/>
  <c r="K52"/>
  <c r="J52"/>
  <c r="I52"/>
  <c r="H52"/>
  <c r="G52"/>
  <c r="F52"/>
  <c r="E52"/>
  <c r="D52"/>
  <c r="S51"/>
  <c r="R51"/>
  <c r="Q51"/>
  <c r="P51"/>
  <c r="O51"/>
  <c r="N51"/>
  <c r="M51"/>
  <c r="L51"/>
  <c r="K51"/>
  <c r="J51"/>
  <c r="I51"/>
  <c r="H51"/>
  <c r="G51"/>
  <c r="F51"/>
  <c r="E51"/>
  <c r="D51"/>
  <c r="S50"/>
  <c r="R50"/>
  <c r="Q50"/>
  <c r="P50"/>
  <c r="O50"/>
  <c r="N50"/>
  <c r="M50"/>
  <c r="L50"/>
  <c r="K50"/>
  <c r="J50"/>
  <c r="I50"/>
  <c r="H50"/>
  <c r="G50"/>
  <c r="F50"/>
  <c r="E50"/>
  <c r="D50"/>
  <c r="S49"/>
  <c r="R49"/>
  <c r="Q49"/>
  <c r="P49"/>
  <c r="O49"/>
  <c r="N49"/>
  <c r="M49"/>
  <c r="L49"/>
  <c r="K49"/>
  <c r="J49"/>
  <c r="I49"/>
  <c r="H49"/>
  <c r="G49"/>
  <c r="F49"/>
  <c r="E49"/>
  <c r="D49"/>
  <c r="S48"/>
  <c r="R48"/>
  <c r="Q48"/>
  <c r="P48"/>
  <c r="O48"/>
  <c r="N48"/>
  <c r="M48"/>
  <c r="L48"/>
  <c r="K48"/>
  <c r="J48"/>
  <c r="I48"/>
  <c r="H48"/>
  <c r="G48"/>
  <c r="F48"/>
  <c r="E48"/>
  <c r="D48"/>
  <c r="S47"/>
  <c r="R47"/>
  <c r="Q47"/>
  <c r="P47"/>
  <c r="O47"/>
  <c r="N47"/>
  <c r="M47"/>
  <c r="L47"/>
  <c r="K47"/>
  <c r="J47"/>
  <c r="I47"/>
  <c r="H47"/>
  <c r="G47"/>
  <c r="F47"/>
  <c r="E47"/>
  <c r="D47"/>
  <c r="S46"/>
  <c r="R46"/>
  <c r="Q46"/>
  <c r="P46"/>
  <c r="O46"/>
  <c r="N46"/>
  <c r="M46"/>
  <c r="L46"/>
  <c r="K46"/>
  <c r="J46"/>
  <c r="I46"/>
  <c r="H46"/>
  <c r="G46"/>
  <c r="F46"/>
  <c r="E46"/>
  <c r="D46"/>
  <c r="S45"/>
  <c r="R45"/>
  <c r="Q45"/>
  <c r="P45"/>
  <c r="O45"/>
  <c r="N45"/>
  <c r="M45"/>
  <c r="L45"/>
  <c r="K45"/>
  <c r="J45"/>
  <c r="I45"/>
  <c r="H45"/>
  <c r="G45"/>
  <c r="F45"/>
  <c r="E45"/>
  <c r="D45"/>
  <c r="S44"/>
  <c r="R44"/>
  <c r="Q44"/>
  <c r="P44"/>
  <c r="O44"/>
  <c r="N44"/>
  <c r="M44"/>
  <c r="L44"/>
  <c r="K44"/>
  <c r="J44"/>
  <c r="I44"/>
  <c r="H44"/>
  <c r="G44"/>
  <c r="F44"/>
  <c r="E44"/>
  <c r="D44"/>
  <c r="S43"/>
  <c r="R43"/>
  <c r="Q43"/>
  <c r="P43"/>
  <c r="O43"/>
  <c r="N43"/>
  <c r="M43"/>
  <c r="L43"/>
  <c r="K43"/>
  <c r="J43"/>
  <c r="I43"/>
  <c r="H43"/>
  <c r="G43"/>
  <c r="F43"/>
  <c r="E43"/>
  <c r="D43"/>
  <c r="S42"/>
  <c r="R42"/>
  <c r="Q42"/>
  <c r="P42"/>
  <c r="O42"/>
  <c r="N42"/>
  <c r="M42"/>
  <c r="L42"/>
  <c r="K42"/>
  <c r="J42"/>
  <c r="I42"/>
  <c r="H42"/>
  <c r="G42"/>
  <c r="F42"/>
  <c r="E42"/>
  <c r="D42"/>
  <c r="S41"/>
  <c r="R41"/>
  <c r="Q41"/>
  <c r="P41"/>
  <c r="O41"/>
  <c r="N41"/>
  <c r="M41"/>
  <c r="L41"/>
  <c r="K41"/>
  <c r="J41"/>
  <c r="I41"/>
  <c r="H41"/>
  <c r="G41"/>
  <c r="F41"/>
  <c r="E41"/>
  <c r="D41"/>
  <c r="S40"/>
  <c r="R40"/>
  <c r="Q40"/>
  <c r="P40"/>
  <c r="O40"/>
  <c r="N40"/>
  <c r="M40"/>
  <c r="L40"/>
  <c r="K40"/>
  <c r="J40"/>
  <c r="I40"/>
  <c r="H40"/>
  <c r="G40"/>
  <c r="F40"/>
  <c r="E40"/>
  <c r="D40"/>
  <c r="S39"/>
  <c r="R39"/>
  <c r="Q39"/>
  <c r="P39"/>
  <c r="O39"/>
  <c r="N39"/>
  <c r="M39"/>
  <c r="L39"/>
  <c r="K39"/>
  <c r="J39"/>
  <c r="I39"/>
  <c r="H39"/>
  <c r="G39"/>
  <c r="F39"/>
  <c r="E39"/>
  <c r="D39"/>
  <c r="S38"/>
  <c r="R38"/>
  <c r="Q38"/>
  <c r="P38"/>
  <c r="O38"/>
  <c r="N38"/>
  <c r="M38"/>
  <c r="L38"/>
  <c r="K38"/>
  <c r="J38"/>
  <c r="I38"/>
  <c r="H38"/>
  <c r="G38"/>
  <c r="F38"/>
  <c r="E38"/>
  <c r="D38"/>
  <c r="S37"/>
  <c r="R37"/>
  <c r="Q37"/>
  <c r="P37"/>
  <c r="O37"/>
  <c r="N37"/>
  <c r="M37"/>
  <c r="L37"/>
  <c r="K37"/>
  <c r="J37"/>
  <c r="I37"/>
  <c r="H37"/>
  <c r="G37"/>
  <c r="F37"/>
  <c r="E37"/>
  <c r="D37"/>
  <c r="S36"/>
  <c r="R36"/>
  <c r="Q36"/>
  <c r="P36"/>
  <c r="O36"/>
  <c r="N36"/>
  <c r="M36"/>
  <c r="L36"/>
  <c r="K36"/>
  <c r="J36"/>
  <c r="I36"/>
  <c r="H36"/>
  <c r="G36"/>
  <c r="F36"/>
  <c r="E36"/>
  <c r="D36"/>
  <c r="S35"/>
  <c r="R35"/>
  <c r="Q35"/>
  <c r="P35"/>
  <c r="O35"/>
  <c r="N35"/>
  <c r="M35"/>
  <c r="L35"/>
  <c r="K35"/>
  <c r="J35"/>
  <c r="I35"/>
  <c r="H35"/>
  <c r="G35"/>
  <c r="F35"/>
  <c r="E35"/>
  <c r="D35"/>
  <c r="S34"/>
  <c r="R34"/>
  <c r="Q34"/>
  <c r="P34"/>
  <c r="O34"/>
  <c r="N34"/>
  <c r="M34"/>
  <c r="L34"/>
  <c r="K34"/>
  <c r="J34"/>
  <c r="I34"/>
  <c r="H34"/>
  <c r="G34"/>
  <c r="F34"/>
  <c r="E34"/>
  <c r="D34"/>
  <c r="S33"/>
  <c r="R33"/>
  <c r="Q33"/>
  <c r="P33"/>
  <c r="O33"/>
  <c r="N33"/>
  <c r="M33"/>
  <c r="L33"/>
  <c r="K33"/>
  <c r="J33"/>
  <c r="I33"/>
  <c r="H33"/>
  <c r="G33"/>
  <c r="F33"/>
  <c r="E33"/>
  <c r="D33"/>
  <c r="S32"/>
  <c r="R32"/>
  <c r="Q32"/>
  <c r="P32"/>
  <c r="O32"/>
  <c r="N32"/>
  <c r="M32"/>
  <c r="L32"/>
  <c r="K32"/>
  <c r="J32"/>
  <c r="I32"/>
  <c r="H32"/>
  <c r="G32"/>
  <c r="F32"/>
  <c r="E32"/>
  <c r="D32"/>
  <c r="S31"/>
  <c r="R31"/>
  <c r="Q31"/>
  <c r="P31"/>
  <c r="O31"/>
  <c r="N31"/>
  <c r="M31"/>
  <c r="L31"/>
  <c r="K31"/>
  <c r="J31"/>
  <c r="I31"/>
  <c r="H31"/>
  <c r="G31"/>
  <c r="F31"/>
  <c r="E31"/>
  <c r="D31"/>
  <c r="S30"/>
  <c r="R30"/>
  <c r="Q30"/>
  <c r="P30"/>
  <c r="O30"/>
  <c r="N30"/>
  <c r="M30"/>
  <c r="L30"/>
  <c r="K30"/>
  <c r="J30"/>
  <c r="I30"/>
  <c r="H30"/>
  <c r="G30"/>
  <c r="F30"/>
  <c r="E30"/>
  <c r="D30"/>
  <c r="S29"/>
  <c r="R29"/>
  <c r="Q29"/>
  <c r="P29"/>
  <c r="O29"/>
  <c r="N29"/>
  <c r="M29"/>
  <c r="L29"/>
  <c r="K29"/>
  <c r="J29"/>
  <c r="I29"/>
  <c r="H29"/>
  <c r="G29"/>
  <c r="F29"/>
  <c r="E29"/>
  <c r="D29"/>
  <c r="S28"/>
  <c r="R28"/>
  <c r="Q28"/>
  <c r="P28"/>
  <c r="O28"/>
  <c r="N28"/>
  <c r="M28"/>
  <c r="L28"/>
  <c r="K28"/>
  <c r="J28"/>
  <c r="I28"/>
  <c r="H28"/>
  <c r="G28"/>
  <c r="F28"/>
  <c r="E28"/>
  <c r="D28"/>
  <c r="S27"/>
  <c r="R27"/>
  <c r="Q27"/>
  <c r="P27"/>
  <c r="O27"/>
  <c r="N27"/>
  <c r="M27"/>
  <c r="L27"/>
  <c r="K27"/>
  <c r="J27"/>
  <c r="I27"/>
  <c r="H27"/>
  <c r="G27"/>
  <c r="F27"/>
  <c r="E27"/>
  <c r="D27"/>
  <c r="S26"/>
  <c r="R26"/>
  <c r="Q26"/>
  <c r="P26"/>
  <c r="O26"/>
  <c r="N26"/>
  <c r="M26"/>
  <c r="L26"/>
  <c r="K26"/>
  <c r="J26"/>
  <c r="I26"/>
  <c r="H26"/>
  <c r="G26"/>
  <c r="F26"/>
  <c r="E26"/>
  <c r="D26"/>
  <c r="S25"/>
  <c r="R25"/>
  <c r="Q25"/>
  <c r="P25"/>
  <c r="O25"/>
  <c r="N25"/>
  <c r="M25"/>
  <c r="L25"/>
  <c r="K25"/>
  <c r="J25"/>
  <c r="I25"/>
  <c r="H25"/>
  <c r="G25"/>
  <c r="F25"/>
  <c r="E25"/>
  <c r="D25"/>
  <c r="S24"/>
  <c r="R24"/>
  <c r="Q24"/>
  <c r="P24"/>
  <c r="O24"/>
  <c r="N24"/>
  <c r="M24"/>
  <c r="L24"/>
  <c r="K24"/>
  <c r="J24"/>
  <c r="I24"/>
  <c r="H24"/>
  <c r="G24"/>
  <c r="F24"/>
  <c r="E24"/>
  <c r="D24"/>
  <c r="S23"/>
  <c r="R23"/>
  <c r="Q23"/>
  <c r="P23"/>
  <c r="O23"/>
  <c r="N23"/>
  <c r="M23"/>
  <c r="L23"/>
  <c r="K23"/>
  <c r="J23"/>
  <c r="I23"/>
  <c r="H23"/>
  <c r="G23"/>
  <c r="F23"/>
  <c r="E23"/>
  <c r="D23"/>
  <c r="S22"/>
  <c r="R22"/>
  <c r="Q22"/>
  <c r="P22"/>
  <c r="O22"/>
  <c r="N22"/>
  <c r="M22"/>
  <c r="L22"/>
  <c r="K22"/>
  <c r="J22"/>
  <c r="I22"/>
  <c r="H22"/>
  <c r="G22"/>
  <c r="F22"/>
  <c r="E22"/>
  <c r="D22"/>
  <c r="S21"/>
  <c r="R21"/>
  <c r="Q21"/>
  <c r="P21"/>
  <c r="O21"/>
  <c r="N21"/>
  <c r="M21"/>
  <c r="L21"/>
  <c r="K21"/>
  <c r="J21"/>
  <c r="I21"/>
  <c r="H21"/>
  <c r="G21"/>
  <c r="F21"/>
  <c r="E21"/>
  <c r="D21"/>
  <c r="S20"/>
  <c r="R20"/>
  <c r="Q20"/>
  <c r="P20"/>
  <c r="O20"/>
  <c r="N20"/>
  <c r="M20"/>
  <c r="L20"/>
  <c r="K20"/>
  <c r="J20"/>
  <c r="I20"/>
  <c r="H20"/>
  <c r="G20"/>
  <c r="F20"/>
  <c r="E20"/>
  <c r="D20"/>
  <c r="S19"/>
  <c r="R19"/>
  <c r="Q19"/>
  <c r="P19"/>
  <c r="O19"/>
  <c r="N19"/>
  <c r="M19"/>
  <c r="L19"/>
  <c r="K19"/>
  <c r="J19"/>
  <c r="I19"/>
  <c r="H19"/>
  <c r="G19"/>
  <c r="F19"/>
  <c r="E19"/>
  <c r="D19"/>
  <c r="S18"/>
  <c r="R18"/>
  <c r="Q18"/>
  <c r="P18"/>
  <c r="O18"/>
  <c r="N18"/>
  <c r="M18"/>
  <c r="L18"/>
  <c r="K18"/>
  <c r="J18"/>
  <c r="I18"/>
  <c r="H18"/>
  <c r="G18"/>
  <c r="F18"/>
  <c r="E18"/>
  <c r="D18"/>
  <c r="S17"/>
  <c r="R17"/>
  <c r="Q17"/>
  <c r="P17"/>
  <c r="O17"/>
  <c r="N17"/>
  <c r="M17"/>
  <c r="L17"/>
  <c r="K17"/>
  <c r="J17"/>
  <c r="I17"/>
  <c r="H17"/>
  <c r="G17"/>
  <c r="F17"/>
  <c r="E17"/>
  <c r="D17"/>
  <c r="S16"/>
  <c r="R16"/>
  <c r="Q16"/>
  <c r="P16"/>
  <c r="O16"/>
  <c r="N16"/>
  <c r="M16"/>
  <c r="L16"/>
  <c r="K16"/>
  <c r="J16"/>
  <c r="I16"/>
  <c r="H16"/>
  <c r="G16"/>
  <c r="F16"/>
  <c r="E16"/>
  <c r="D16"/>
  <c r="S15"/>
  <c r="R15"/>
  <c r="Q15"/>
  <c r="P15"/>
  <c r="O15"/>
  <c r="N15"/>
  <c r="M15"/>
  <c r="L15"/>
  <c r="K15"/>
  <c r="J15"/>
  <c r="I15"/>
  <c r="H15"/>
  <c r="G15"/>
  <c r="F15"/>
  <c r="E15"/>
  <c r="D15"/>
  <c r="S14"/>
  <c r="R14"/>
  <c r="Q14"/>
  <c r="P14"/>
  <c r="O14"/>
  <c r="N14"/>
  <c r="M14"/>
  <c r="L14"/>
  <c r="K14"/>
  <c r="J14"/>
  <c r="I14"/>
  <c r="H14"/>
  <c r="G14"/>
  <c r="F14"/>
  <c r="E14"/>
  <c r="D14"/>
  <c r="S13"/>
  <c r="R13"/>
  <c r="Q13"/>
  <c r="P13"/>
  <c r="O13"/>
  <c r="N13"/>
  <c r="M13"/>
  <c r="L13"/>
  <c r="K13"/>
  <c r="J13"/>
  <c r="I13"/>
  <c r="H13"/>
  <c r="G13"/>
  <c r="F13"/>
  <c r="E13"/>
  <c r="D13"/>
  <c r="S12"/>
  <c r="R12"/>
  <c r="Q12"/>
  <c r="P12"/>
  <c r="O12"/>
  <c r="N12"/>
  <c r="M12"/>
  <c r="L12"/>
  <c r="K12"/>
  <c r="J12"/>
  <c r="I12"/>
  <c r="H12"/>
  <c r="G12"/>
  <c r="F12"/>
  <c r="E12"/>
  <c r="D12"/>
  <c r="S11"/>
  <c r="R11"/>
  <c r="Q11"/>
  <c r="P11"/>
  <c r="O11"/>
  <c r="N11"/>
  <c r="M11"/>
  <c r="L11"/>
  <c r="K11"/>
  <c r="J11"/>
  <c r="I11"/>
  <c r="H11"/>
  <c r="G11"/>
  <c r="F11"/>
  <c r="E11"/>
  <c r="D11"/>
  <c r="S10"/>
  <c r="R10"/>
  <c r="Q10"/>
  <c r="P10"/>
  <c r="O10"/>
  <c r="N10"/>
  <c r="M10"/>
  <c r="L10"/>
  <c r="K10"/>
  <c r="J10"/>
  <c r="I10"/>
  <c r="H10"/>
  <c r="G10"/>
  <c r="F10"/>
  <c r="E10"/>
  <c r="D10"/>
  <c r="S9"/>
  <c r="R9"/>
  <c r="Q9"/>
  <c r="P9"/>
  <c r="O9"/>
  <c r="N9"/>
  <c r="M9"/>
  <c r="L9"/>
  <c r="K9"/>
  <c r="J9"/>
  <c r="I9"/>
  <c r="H9"/>
  <c r="G9"/>
  <c r="F9"/>
  <c r="E9"/>
  <c r="D9"/>
  <c r="S8"/>
  <c r="R8"/>
  <c r="Q8"/>
  <c r="P8"/>
  <c r="O8"/>
  <c r="N8"/>
  <c r="M8"/>
  <c r="L8"/>
  <c r="K8"/>
  <c r="J8"/>
  <c r="I8"/>
  <c r="H8"/>
  <c r="G8"/>
  <c r="F8"/>
  <c r="E8"/>
  <c r="D8"/>
  <c r="S7"/>
  <c r="R7"/>
  <c r="Q7"/>
  <c r="P7"/>
  <c r="O7"/>
  <c r="N7"/>
  <c r="M7"/>
  <c r="L7"/>
  <c r="K7"/>
  <c r="J7"/>
  <c r="I7"/>
  <c r="H7"/>
  <c r="G7"/>
  <c r="F7"/>
  <c r="E7"/>
  <c r="D7"/>
  <c r="X20" i="73"/>
  <c r="U20"/>
  <c r="R20"/>
  <c r="O20"/>
  <c r="L20"/>
  <c r="I20"/>
  <c r="F20"/>
  <c r="C20"/>
  <c r="AA19"/>
  <c r="Y19"/>
  <c r="Z19"/>
  <c r="V19"/>
  <c r="W19"/>
  <c r="S19"/>
  <c r="T19"/>
  <c r="P19"/>
  <c r="Q19"/>
  <c r="M19"/>
  <c r="N19"/>
  <c r="J19"/>
  <c r="K19"/>
  <c r="G19"/>
  <c r="H19"/>
  <c r="D19"/>
  <c r="AA18"/>
  <c r="Y18"/>
  <c r="Z18"/>
  <c r="V18"/>
  <c r="W18"/>
  <c r="S18"/>
  <c r="T18"/>
  <c r="P18"/>
  <c r="Q18"/>
  <c r="M18"/>
  <c r="N18"/>
  <c r="J18"/>
  <c r="K18"/>
  <c r="G18"/>
  <c r="H18"/>
  <c r="D18"/>
  <c r="AA17"/>
  <c r="Y17"/>
  <c r="Z17"/>
  <c r="V17"/>
  <c r="W17"/>
  <c r="S17"/>
  <c r="T17"/>
  <c r="P17"/>
  <c r="Q17"/>
  <c r="M17"/>
  <c r="N17"/>
  <c r="J17"/>
  <c r="K17"/>
  <c r="G17"/>
  <c r="H17"/>
  <c r="D17"/>
  <c r="AA16"/>
  <c r="Y16"/>
  <c r="Z16"/>
  <c r="V16"/>
  <c r="W16"/>
  <c r="S16"/>
  <c r="T16"/>
  <c r="P16"/>
  <c r="Q16"/>
  <c r="M16"/>
  <c r="N16"/>
  <c r="J16"/>
  <c r="K16"/>
  <c r="G16"/>
  <c r="H16"/>
  <c r="D16"/>
  <c r="AA15"/>
  <c r="Y15"/>
  <c r="Z15"/>
  <c r="V15"/>
  <c r="W15"/>
  <c r="S15"/>
  <c r="T15"/>
  <c r="P15"/>
  <c r="Q15"/>
  <c r="M15"/>
  <c r="N15"/>
  <c r="J15"/>
  <c r="K15"/>
  <c r="G15"/>
  <c r="H15"/>
  <c r="D15"/>
  <c r="AA14"/>
  <c r="Y14"/>
  <c r="Z14"/>
  <c r="V14"/>
  <c r="W14"/>
  <c r="S14"/>
  <c r="T14"/>
  <c r="P14"/>
  <c r="Q14"/>
  <c r="M14"/>
  <c r="N14"/>
  <c r="J14"/>
  <c r="K14"/>
  <c r="G14"/>
  <c r="H14"/>
  <c r="D14"/>
  <c r="AA13"/>
  <c r="Y13"/>
  <c r="Z13"/>
  <c r="V13"/>
  <c r="W13"/>
  <c r="S13"/>
  <c r="T13"/>
  <c r="P13"/>
  <c r="Q13"/>
  <c r="M13"/>
  <c r="N13"/>
  <c r="J13"/>
  <c r="K13"/>
  <c r="G13"/>
  <c r="H13"/>
  <c r="D13"/>
  <c r="AA12"/>
  <c r="Y12"/>
  <c r="Z12"/>
  <c r="V12"/>
  <c r="W12"/>
  <c r="S12"/>
  <c r="T12"/>
  <c r="P12"/>
  <c r="Q12"/>
  <c r="M12"/>
  <c r="N12"/>
  <c r="J12"/>
  <c r="K12"/>
  <c r="G12"/>
  <c r="H12"/>
  <c r="D12"/>
  <c r="AA11"/>
  <c r="Y11"/>
  <c r="Z11"/>
  <c r="V11"/>
  <c r="W11"/>
  <c r="S11"/>
  <c r="T11"/>
  <c r="P11"/>
  <c r="Q11"/>
  <c r="M11"/>
  <c r="N11"/>
  <c r="J11"/>
  <c r="G11"/>
  <c r="H11"/>
  <c r="D11"/>
  <c r="E11"/>
  <c r="AA10"/>
  <c r="Y10"/>
  <c r="Z10"/>
  <c r="V10"/>
  <c r="W10"/>
  <c r="S10"/>
  <c r="T10"/>
  <c r="P10"/>
  <c r="Q10"/>
  <c r="M10"/>
  <c r="N10"/>
  <c r="J10"/>
  <c r="K10"/>
  <c r="G10"/>
  <c r="H10"/>
  <c r="D10"/>
  <c r="AA9"/>
  <c r="Y9"/>
  <c r="Z9"/>
  <c r="V9"/>
  <c r="W9"/>
  <c r="S9"/>
  <c r="T9"/>
  <c r="P9"/>
  <c r="Q9"/>
  <c r="M9"/>
  <c r="N9"/>
  <c r="J9"/>
  <c r="K9"/>
  <c r="G9"/>
  <c r="H9"/>
  <c r="D9"/>
  <c r="AA8"/>
  <c r="AA20"/>
  <c r="Y8"/>
  <c r="V8"/>
  <c r="W8"/>
  <c r="S8"/>
  <c r="P8"/>
  <c r="Q8"/>
  <c r="M8"/>
  <c r="J8"/>
  <c r="K8"/>
  <c r="G8"/>
  <c r="D8"/>
  <c r="AA7"/>
  <c r="Y7"/>
  <c r="Z7"/>
  <c r="V7"/>
  <c r="W7"/>
  <c r="S7"/>
  <c r="T7"/>
  <c r="P7"/>
  <c r="Q7"/>
  <c r="M7"/>
  <c r="N7"/>
  <c r="J7"/>
  <c r="K7"/>
  <c r="G7"/>
  <c r="H7"/>
  <c r="D7"/>
  <c r="AB11"/>
  <c r="AC11"/>
  <c r="K11"/>
  <c r="AB15"/>
  <c r="AC15"/>
  <c r="AB19"/>
  <c r="AC19"/>
  <c r="U46" i="74"/>
  <c r="E19" i="73"/>
  <c r="T8" i="74"/>
  <c r="T9"/>
  <c r="T10"/>
  <c r="T46"/>
  <c r="U58"/>
  <c r="Q33" i="76"/>
  <c r="D51" i="77"/>
  <c r="H51"/>
  <c r="L51"/>
  <c r="O5"/>
  <c r="O9"/>
  <c r="O13"/>
  <c r="O17"/>
  <c r="O21"/>
  <c r="O25"/>
  <c r="O29"/>
  <c r="O33"/>
  <c r="O37"/>
  <c r="O41"/>
  <c r="O45"/>
  <c r="O49"/>
  <c r="AB7" i="73"/>
  <c r="AC7"/>
  <c r="U11" i="74"/>
  <c r="U33"/>
  <c r="U35"/>
  <c r="U41"/>
  <c r="AB10" i="73"/>
  <c r="AC10"/>
  <c r="U68" i="74"/>
  <c r="E7" i="73"/>
  <c r="AB14"/>
  <c r="AC14"/>
  <c r="U25" i="74"/>
  <c r="E15" i="73"/>
  <c r="U43" i="74"/>
  <c r="U44"/>
  <c r="U45"/>
  <c r="T47"/>
  <c r="T48"/>
  <c r="T49"/>
  <c r="Q8" i="76"/>
  <c r="Q12"/>
  <c r="Q16"/>
  <c r="Q20"/>
  <c r="Q24"/>
  <c r="Q28"/>
  <c r="Q32"/>
  <c r="S52" i="75"/>
  <c r="U19" i="74"/>
  <c r="T30"/>
  <c r="T31"/>
  <c r="U53"/>
  <c r="U27"/>
  <c r="U30"/>
  <c r="U31"/>
  <c r="T34"/>
  <c r="T35"/>
  <c r="U62"/>
  <c r="U65"/>
  <c r="T70"/>
  <c r="T71"/>
  <c r="T72"/>
  <c r="T74"/>
  <c r="T75"/>
  <c r="T76"/>
  <c r="T77"/>
  <c r="T78"/>
  <c r="T80"/>
  <c r="T82"/>
  <c r="T84"/>
  <c r="T85"/>
  <c r="T86"/>
  <c r="T87"/>
  <c r="T88"/>
  <c r="T90"/>
  <c r="T91"/>
  <c r="T92"/>
  <c r="T93"/>
  <c r="T94"/>
  <c r="T96"/>
  <c r="T98"/>
  <c r="T100"/>
  <c r="T101"/>
  <c r="T102"/>
  <c r="T103"/>
  <c r="T104"/>
  <c r="T106"/>
  <c r="T107"/>
  <c r="T108"/>
  <c r="T109"/>
  <c r="T110"/>
  <c r="T112"/>
  <c r="T114"/>
  <c r="T116"/>
  <c r="U16"/>
  <c r="U17"/>
  <c r="U18"/>
  <c r="T20"/>
  <c r="T21"/>
  <c r="T24"/>
  <c r="T25"/>
  <c r="U34"/>
  <c r="T36"/>
  <c r="T37"/>
  <c r="U51"/>
  <c r="U69"/>
  <c r="U70"/>
  <c r="U72"/>
  <c r="U73"/>
  <c r="U74"/>
  <c r="U76"/>
  <c r="U77"/>
  <c r="U78"/>
  <c r="U80"/>
  <c r="U81"/>
  <c r="U82"/>
  <c r="U84"/>
  <c r="U85"/>
  <c r="U86"/>
  <c r="U88"/>
  <c r="U89"/>
  <c r="U90"/>
  <c r="U92"/>
  <c r="U93"/>
  <c r="U94"/>
  <c r="U96"/>
  <c r="U97"/>
  <c r="U98"/>
  <c r="U100"/>
  <c r="U101"/>
  <c r="U102"/>
  <c r="U104"/>
  <c r="U105"/>
  <c r="U106"/>
  <c r="U108"/>
  <c r="U109"/>
  <c r="U110"/>
  <c r="U112"/>
  <c r="U113"/>
  <c r="U114"/>
  <c r="U116"/>
  <c r="U20"/>
  <c r="U21"/>
  <c r="U22"/>
  <c r="U23"/>
  <c r="U24"/>
  <c r="T26"/>
  <c r="T27"/>
  <c r="U40"/>
  <c r="U54"/>
  <c r="U56"/>
  <c r="U57"/>
  <c r="T59"/>
  <c r="T61"/>
  <c r="T62"/>
  <c r="AB18" i="73"/>
  <c r="AC18"/>
  <c r="U7" i="74"/>
  <c r="T16"/>
  <c r="T17"/>
  <c r="T18"/>
  <c r="U36"/>
  <c r="U37"/>
  <c r="T40"/>
  <c r="T41"/>
  <c r="U47"/>
  <c r="T51"/>
  <c r="T53"/>
  <c r="U59"/>
  <c r="U60"/>
  <c r="U61"/>
  <c r="T64"/>
  <c r="Q34" i="76"/>
  <c r="B51" i="77"/>
  <c r="F51"/>
  <c r="J51"/>
  <c r="N51"/>
  <c r="G20" i="73"/>
  <c r="S20"/>
  <c r="AB9"/>
  <c r="AC9"/>
  <c r="E9"/>
  <c r="U12" i="74"/>
  <c r="U13"/>
  <c r="U14"/>
  <c r="U15"/>
  <c r="U28"/>
  <c r="U29"/>
  <c r="T32"/>
  <c r="T33"/>
  <c r="U38"/>
  <c r="U39"/>
  <c r="T42"/>
  <c r="T43"/>
  <c r="U50"/>
  <c r="T55"/>
  <c r="U63"/>
  <c r="T66"/>
  <c r="T67"/>
  <c r="T68"/>
  <c r="AB13" i="73"/>
  <c r="AC13"/>
  <c r="E13"/>
  <c r="M20"/>
  <c r="Y20"/>
  <c r="AB17"/>
  <c r="AC17"/>
  <c r="E17"/>
  <c r="O7" i="77"/>
  <c r="O11"/>
  <c r="O15"/>
  <c r="O19"/>
  <c r="O23"/>
  <c r="O27"/>
  <c r="O31"/>
  <c r="O35"/>
  <c r="O39"/>
  <c r="O43"/>
  <c r="O47"/>
  <c r="AB8" i="73"/>
  <c r="AC8"/>
  <c r="AB16"/>
  <c r="AC16"/>
  <c r="F117" i="74"/>
  <c r="J117"/>
  <c r="N117"/>
  <c r="R117"/>
  <c r="U8"/>
  <c r="U9"/>
  <c r="U10"/>
  <c r="T12"/>
  <c r="T14"/>
  <c r="T15"/>
  <c r="T22"/>
  <c r="T23"/>
  <c r="U26"/>
  <c r="T28"/>
  <c r="T29"/>
  <c r="U32"/>
  <c r="T38"/>
  <c r="T39"/>
  <c r="U42"/>
  <c r="T44"/>
  <c r="T45"/>
  <c r="U49"/>
  <c r="T50"/>
  <c r="U55"/>
  <c r="T56"/>
  <c r="T57"/>
  <c r="T63"/>
  <c r="U66"/>
  <c r="U67"/>
  <c r="Q9" i="76"/>
  <c r="Q13"/>
  <c r="Q17"/>
  <c r="Q21"/>
  <c r="Q25"/>
  <c r="Q29"/>
  <c r="C51" i="77"/>
  <c r="G51"/>
  <c r="K51"/>
  <c r="O8"/>
  <c r="O12"/>
  <c r="O16"/>
  <c r="O20"/>
  <c r="O24"/>
  <c r="O28"/>
  <c r="O32"/>
  <c r="O36"/>
  <c r="O40"/>
  <c r="O44"/>
  <c r="O48"/>
  <c r="D20" i="73"/>
  <c r="J20"/>
  <c r="P20"/>
  <c r="V20"/>
  <c r="AB12"/>
  <c r="AC12"/>
  <c r="Q6" i="76"/>
  <c r="Q7"/>
  <c r="Q10"/>
  <c r="Q11"/>
  <c r="Q14"/>
  <c r="Q15"/>
  <c r="Q18"/>
  <c r="Q19"/>
  <c r="Q22"/>
  <c r="Q23"/>
  <c r="Q26"/>
  <c r="Q27"/>
  <c r="Q30"/>
  <c r="Q31"/>
  <c r="E51" i="77"/>
  <c r="I51"/>
  <c r="M51"/>
  <c r="O6"/>
  <c r="O10"/>
  <c r="O14"/>
  <c r="O18"/>
  <c r="O22"/>
  <c r="O26"/>
  <c r="O30"/>
  <c r="O34"/>
  <c r="O38"/>
  <c r="O42"/>
  <c r="O46"/>
  <c r="O50"/>
  <c r="O4"/>
  <c r="T6" i="75"/>
  <c r="T52"/>
  <c r="T11" i="74"/>
  <c r="T19"/>
  <c r="U48"/>
  <c r="T54"/>
  <c r="U64"/>
  <c r="T83"/>
  <c r="T99"/>
  <c r="T115"/>
  <c r="G117"/>
  <c r="K117"/>
  <c r="O117"/>
  <c r="S117"/>
  <c r="T13"/>
  <c r="U52"/>
  <c r="T58"/>
  <c r="T69"/>
  <c r="T79"/>
  <c r="T95"/>
  <c r="T111"/>
  <c r="E117"/>
  <c r="I117"/>
  <c r="M117"/>
  <c r="Q117"/>
  <c r="D117"/>
  <c r="H117"/>
  <c r="L117"/>
  <c r="P117"/>
  <c r="T7"/>
  <c r="T52"/>
  <c r="T60"/>
  <c r="T65"/>
  <c r="T73"/>
  <c r="T81"/>
  <c r="T89"/>
  <c r="T97"/>
  <c r="T105"/>
  <c r="T113"/>
  <c r="U71"/>
  <c r="U75"/>
  <c r="U79"/>
  <c r="U83"/>
  <c r="U87"/>
  <c r="U91"/>
  <c r="U95"/>
  <c r="U99"/>
  <c r="U103"/>
  <c r="U107"/>
  <c r="U111"/>
  <c r="U115"/>
  <c r="K20" i="73"/>
  <c r="Q20"/>
  <c r="W20"/>
  <c r="H8"/>
  <c r="H20"/>
  <c r="N8"/>
  <c r="N20"/>
  <c r="T8"/>
  <c r="T20"/>
  <c r="Z8"/>
  <c r="Z20"/>
  <c r="E10"/>
  <c r="E14"/>
  <c r="E18"/>
  <c r="E8"/>
  <c r="E12"/>
  <c r="E16"/>
  <c r="O51" i="77"/>
  <c r="E20" i="73"/>
  <c r="AB20"/>
  <c r="AC20"/>
  <c r="T117" i="74"/>
  <c r="V73"/>
  <c r="U117"/>
  <c r="W111"/>
  <c r="V58"/>
  <c r="V79"/>
  <c r="V19"/>
  <c r="V52"/>
  <c r="V115"/>
  <c r="V113"/>
  <c r="V89"/>
  <c r="V83"/>
  <c r="W87"/>
  <c r="W99"/>
  <c r="W48"/>
  <c r="W75"/>
  <c r="W107"/>
  <c r="W95"/>
  <c r="W71"/>
  <c r="W103"/>
  <c r="V65"/>
  <c r="W83"/>
  <c r="W115"/>
  <c r="W79"/>
  <c r="W91"/>
  <c r="W52"/>
  <c r="V117"/>
  <c r="V67"/>
  <c r="V48"/>
  <c r="V56"/>
  <c r="V17"/>
  <c r="V9"/>
  <c r="V70"/>
  <c r="V82"/>
  <c r="V98"/>
  <c r="V33"/>
  <c r="V88"/>
  <c r="V84"/>
  <c r="V23"/>
  <c r="V35"/>
  <c r="V43"/>
  <c r="V66"/>
  <c r="V96"/>
  <c r="V107"/>
  <c r="V50"/>
  <c r="V92"/>
  <c r="V103"/>
  <c r="V77"/>
  <c r="V109"/>
  <c r="V78"/>
  <c r="V94"/>
  <c r="V106"/>
  <c r="V47"/>
  <c r="V8"/>
  <c r="V55"/>
  <c r="V14"/>
  <c r="V104"/>
  <c r="V24"/>
  <c r="V32"/>
  <c r="V40"/>
  <c r="V16"/>
  <c r="V51"/>
  <c r="V74"/>
  <c r="V90"/>
  <c r="V110"/>
  <c r="V27"/>
  <c r="V25"/>
  <c r="V41"/>
  <c r="V116"/>
  <c r="V31"/>
  <c r="V39"/>
  <c r="V75"/>
  <c r="V57"/>
  <c r="V71"/>
  <c r="V93"/>
  <c r="V86"/>
  <c r="V102"/>
  <c r="V114"/>
  <c r="V59"/>
  <c r="V18"/>
  <c r="V20"/>
  <c r="V12"/>
  <c r="V63"/>
  <c r="V21"/>
  <c r="V37"/>
  <c r="V61"/>
  <c r="V68"/>
  <c r="V72"/>
  <c r="V28"/>
  <c r="V36"/>
  <c r="V44"/>
  <c r="V46"/>
  <c r="V62"/>
  <c r="V80"/>
  <c r="V91"/>
  <c r="V22"/>
  <c r="V30"/>
  <c r="V38"/>
  <c r="V76"/>
  <c r="V87"/>
  <c r="V64"/>
  <c r="V85"/>
  <c r="V29"/>
  <c r="V45"/>
  <c r="V49"/>
  <c r="V100"/>
  <c r="V53"/>
  <c r="V112"/>
  <c r="V15"/>
  <c r="V26"/>
  <c r="V34"/>
  <c r="V42"/>
  <c r="V108"/>
  <c r="V101"/>
  <c r="V111"/>
  <c r="V69"/>
  <c r="V81"/>
  <c r="V13"/>
  <c r="V60"/>
  <c r="V105"/>
  <c r="V54"/>
  <c r="V11"/>
  <c r="V99"/>
  <c r="V95"/>
  <c r="V97"/>
  <c r="W117"/>
  <c r="W66"/>
  <c r="W58"/>
  <c r="W65"/>
  <c r="W50"/>
  <c r="W19"/>
  <c r="W11"/>
  <c r="W14"/>
  <c r="W63"/>
  <c r="W18"/>
  <c r="W40"/>
  <c r="W20"/>
  <c r="W33"/>
  <c r="W47"/>
  <c r="W12"/>
  <c r="W38"/>
  <c r="W17"/>
  <c r="W21"/>
  <c r="W32"/>
  <c r="W61"/>
  <c r="W69"/>
  <c r="W51"/>
  <c r="W56"/>
  <c r="W78"/>
  <c r="W110"/>
  <c r="W67"/>
  <c r="W90"/>
  <c r="W77"/>
  <c r="W93"/>
  <c r="W109"/>
  <c r="W22"/>
  <c r="W44"/>
  <c r="W16"/>
  <c r="W34"/>
  <c r="W27"/>
  <c r="W13"/>
  <c r="W41"/>
  <c r="W26"/>
  <c r="W39"/>
  <c r="W49"/>
  <c r="W76"/>
  <c r="W80"/>
  <c r="W81"/>
  <c r="W97"/>
  <c r="W113"/>
  <c r="W25"/>
  <c r="W24"/>
  <c r="W37"/>
  <c r="W36"/>
  <c r="W28"/>
  <c r="W8"/>
  <c r="W10"/>
  <c r="W29"/>
  <c r="W55"/>
  <c r="W45"/>
  <c r="W59"/>
  <c r="W68"/>
  <c r="W92"/>
  <c r="W88"/>
  <c r="W53"/>
  <c r="W100"/>
  <c r="W46"/>
  <c r="W96"/>
  <c r="W94"/>
  <c r="W74"/>
  <c r="W106"/>
  <c r="W85"/>
  <c r="W101"/>
  <c r="W35"/>
  <c r="W31"/>
  <c r="W30"/>
  <c r="W43"/>
  <c r="W57"/>
  <c r="W9"/>
  <c r="W23"/>
  <c r="W42"/>
  <c r="W108"/>
  <c r="W54"/>
  <c r="W104"/>
  <c r="W116"/>
  <c r="W60"/>
  <c r="W112"/>
  <c r="W86"/>
  <c r="W98"/>
  <c r="W73"/>
  <c r="W89"/>
  <c r="W105"/>
  <c r="W15"/>
  <c r="W72"/>
  <c r="W84"/>
  <c r="W62"/>
  <c r="W70"/>
  <c r="W102"/>
  <c r="W82"/>
  <c r="W114"/>
  <c r="W64"/>
  <c r="W7"/>
  <c r="V10"/>
  <c r="V7"/>
  <c r="H7" i="72"/>
  <c r="I15"/>
  <c r="G15"/>
  <c r="G16"/>
  <c r="F15"/>
  <c r="F16"/>
  <c r="E15"/>
  <c r="D15"/>
  <c r="C15"/>
  <c r="C16"/>
  <c r="J14"/>
  <c r="L14"/>
  <c r="I14"/>
  <c r="H14"/>
  <c r="J13"/>
  <c r="L13"/>
  <c r="I13"/>
  <c r="H13"/>
  <c r="J12"/>
  <c r="L12"/>
  <c r="I12"/>
  <c r="H12"/>
  <c r="J11"/>
  <c r="L11"/>
  <c r="I11"/>
  <c r="H11"/>
  <c r="J10"/>
  <c r="L10"/>
  <c r="I10"/>
  <c r="H10"/>
  <c r="J9"/>
  <c r="L9"/>
  <c r="I9"/>
  <c r="H9"/>
  <c r="J8"/>
  <c r="L8"/>
  <c r="I8"/>
  <c r="H8"/>
  <c r="H15"/>
  <c r="H16"/>
  <c r="J7"/>
  <c r="J15"/>
  <c r="I7"/>
  <c r="I16"/>
  <c r="L15"/>
  <c r="D16"/>
  <c r="L7"/>
  <c r="E16"/>
</calcChain>
</file>

<file path=xl/sharedStrings.xml><?xml version="1.0" encoding="utf-8"?>
<sst xmlns="http://schemas.openxmlformats.org/spreadsheetml/2006/main" count="5591" uniqueCount="2965">
  <si>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2"/>
  </si>
  <si>
    <r>
      <t>　　　</t>
    </r>
    <r>
      <rPr>
        <sz val="10"/>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2"/>
  </si>
  <si>
    <r>
      <t xml:space="preserve">  </t>
    </r>
    <r>
      <rPr>
        <sz val="11"/>
        <rFont val="ＭＳ ゴシック"/>
        <family val="3"/>
        <charset val="128"/>
      </rPr>
      <t>(4)林道・林野</t>
    </r>
    <r>
      <rPr>
        <sz val="6"/>
        <rFont val="ＭＳ ゴシック"/>
        <family val="3"/>
        <charset val="128"/>
      </rPr>
      <t>（山林の保護管理等を含む）</t>
    </r>
    <phoneticPr fontId="2"/>
  </si>
  <si>
    <r>
      <t>　(5)社会教育</t>
    </r>
    <r>
      <rPr>
        <sz val="6"/>
        <rFont val="ＭＳ ゴシック"/>
        <family val="3"/>
        <charset val="128"/>
      </rPr>
      <t>（青少年育成施設等の管理運営を含む）</t>
    </r>
    <phoneticPr fontId="2"/>
  </si>
  <si>
    <r>
      <t>　(12)</t>
    </r>
    <r>
      <rPr>
        <sz val="9"/>
        <rFont val="ＭＳ ゴシック"/>
        <family val="3"/>
        <charset val="128"/>
      </rPr>
      <t>会館・共有財産等の維持・管理</t>
    </r>
    <phoneticPr fontId="2"/>
  </si>
  <si>
    <t>　(21)その他</t>
    <phoneticPr fontId="2"/>
  </si>
  <si>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2"/>
  </si>
  <si>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2"/>
  </si>
  <si>
    <r>
      <t>滋賀県、京都府、大阪府、兵庫県、奈良県、和歌山県、鳥取県、徳島県、</t>
    </r>
    <r>
      <rPr>
        <sz val="11"/>
        <rFont val="ＭＳ Ｐゴシック"/>
        <family val="3"/>
        <charset val="128"/>
      </rPr>
      <t>京都市、大阪市、堺市、神戸市</t>
    </r>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2"/>
  </si>
  <si>
    <r>
      <t>ごみ処理</t>
    </r>
    <r>
      <rPr>
        <sz val="11"/>
        <rFont val="ＭＳ Ｐゴシック"/>
        <family val="3"/>
        <charset val="128"/>
      </rPr>
      <t>、リサイクル施設</t>
    </r>
    <rPh sb="2" eb="4">
      <t>ショリ</t>
    </rPh>
    <rPh sb="10" eb="12">
      <t>シセツ</t>
    </rPh>
    <phoneticPr fontId="2"/>
  </si>
  <si>
    <r>
      <t>ごみ処理、</t>
    </r>
    <r>
      <rPr>
        <sz val="11"/>
        <rFont val="ＭＳ Ｐゴシック"/>
        <family val="3"/>
        <charset val="128"/>
      </rPr>
      <t>リサイクル施設、都市公園管理、電算事務</t>
    </r>
    <rPh sb="2" eb="4">
      <t>ショリ</t>
    </rPh>
    <rPh sb="10" eb="12">
      <t>シセツ</t>
    </rPh>
    <rPh sb="13" eb="15">
      <t>トシ</t>
    </rPh>
    <rPh sb="15" eb="17">
      <t>コウエン</t>
    </rPh>
    <rPh sb="17" eb="19">
      <t>カンリ</t>
    </rPh>
    <rPh sb="20" eb="22">
      <t>デンサン</t>
    </rPh>
    <rPh sb="22" eb="24">
      <t>ジム</t>
    </rPh>
    <phoneticPr fontId="2"/>
  </si>
  <si>
    <t>（１）広域市町村圏計画の策定に関すること
（２）広域市町村圏計画に基づく連絡調整に関すること
（３）養護老人ホームの設置、管理及び運営に関すること
（４）介護認定審査会の設置及び運営に関すること
（５）関係市村の広域行政推進に係る調査及び研究に関すること
（６）関係市村の情報公開審査会の設置及び運営に関すること
（７）関係市村の個人情報保護審査会の設置及び運営に関すること
（８）障害区分認定審査会の設置及び運営に関すること
（９）関係市村の行政不服審査法（平成２６年法律第６８号）第８１条第１項に規定する機関の設置及び運営に関すること
（１０）前各号に定めるもののほか、広域的な事務の連絡調整に関すること</t>
    <phoneticPr fontId="2"/>
  </si>
  <si>
    <r>
      <t>消防に関する事務</t>
    </r>
    <r>
      <rPr>
        <sz val="10"/>
        <rFont val="ＭＳ Ｐゴシック"/>
        <family val="3"/>
        <charset val="128"/>
      </rPr>
      <t>（消防団に関する事務は</t>
    </r>
    <r>
      <rPr>
        <b/>
        <sz val="10"/>
        <rFont val="ＭＳ Ｐゴシック"/>
        <family val="3"/>
        <charset val="128"/>
      </rPr>
      <t>、</t>
    </r>
    <r>
      <rPr>
        <sz val="10"/>
        <rFont val="ＭＳ Ｐ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2"/>
  </si>
  <si>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phoneticPr fontId="2"/>
  </si>
  <si>
    <t>・介護保険に係る事務に関すること(ただし、要介護認定及び要支
 援認定に係る事務のうち、審査及び判定に関するものを除く。)
・老人保健福祉計画の広域化のための調査研究に関すること　　　　　　　　　　　　　　　　　　　　　　　
・鳥取県知事の権限に属する事務の処理の特例に関する条例第2条
 の規定により広域連合が処理することとされた指定居宅サービス事
 業者、指定居宅介護支援事業者及び指定介護予防サービス事業者
 の指定に係る事務に関すること</t>
    <rPh sb="114" eb="116">
      <t>トットリ</t>
    </rPh>
    <rPh sb="116" eb="119">
      <t>ケンチジ</t>
    </rPh>
    <rPh sb="120" eb="122">
      <t>ケンゲン</t>
    </rPh>
    <rPh sb="123" eb="124">
      <t>ゾク</t>
    </rPh>
    <rPh sb="126" eb="128">
      <t>ジム</t>
    </rPh>
    <rPh sb="129" eb="131">
      <t>ショリ</t>
    </rPh>
    <rPh sb="132" eb="134">
      <t>トクレイ</t>
    </rPh>
    <rPh sb="135" eb="136">
      <t>カン</t>
    </rPh>
    <rPh sb="138" eb="140">
      <t>ジョウレイ</t>
    </rPh>
    <rPh sb="140" eb="141">
      <t>ダイ</t>
    </rPh>
    <rPh sb="142" eb="143">
      <t>ジョウ</t>
    </rPh>
    <rPh sb="146" eb="148">
      <t>キテイ</t>
    </rPh>
    <rPh sb="151" eb="153">
      <t>コウイキ</t>
    </rPh>
    <rPh sb="153" eb="155">
      <t>レンゴウ</t>
    </rPh>
    <rPh sb="156" eb="158">
      <t>ショリ</t>
    </rPh>
    <rPh sb="166" eb="168">
      <t>シテイ</t>
    </rPh>
    <rPh sb="168" eb="170">
      <t>キョタク</t>
    </rPh>
    <rPh sb="174" eb="175">
      <t>コト</t>
    </rPh>
    <rPh sb="177" eb="179">
      <t>ギョウシャ</t>
    </rPh>
    <rPh sb="180" eb="182">
      <t>シテイ</t>
    </rPh>
    <rPh sb="182" eb="184">
      <t>キョタク</t>
    </rPh>
    <rPh sb="184" eb="186">
      <t>カイゴ</t>
    </rPh>
    <rPh sb="186" eb="188">
      <t>シエン</t>
    </rPh>
    <rPh sb="188" eb="191">
      <t>ジギョウシャ</t>
    </rPh>
    <rPh sb="191" eb="192">
      <t>オヨ</t>
    </rPh>
    <rPh sb="193" eb="195">
      <t>シテイ</t>
    </rPh>
    <rPh sb="195" eb="197">
      <t>カイゴ</t>
    </rPh>
    <rPh sb="197" eb="199">
      <t>ヨボウ</t>
    </rPh>
    <rPh sb="203" eb="205">
      <t>ジギョウ</t>
    </rPh>
    <rPh sb="205" eb="206">
      <t>シャ</t>
    </rPh>
    <rPh sb="209" eb="211">
      <t>シテイ</t>
    </rPh>
    <rPh sb="212" eb="213">
      <t>カカワ</t>
    </rPh>
    <rPh sb="214" eb="216">
      <t>ジム</t>
    </rPh>
    <rPh sb="217" eb="218">
      <t>カン</t>
    </rPh>
    <phoneticPr fontId="2"/>
  </si>
  <si>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
 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4" eb="36">
      <t>カイハツ</t>
    </rPh>
    <rPh sb="36" eb="37">
      <t>オヨ</t>
    </rPh>
    <rPh sb="38" eb="40">
      <t>カンリ</t>
    </rPh>
    <rPh sb="40" eb="42">
      <t>ウンエイ</t>
    </rPh>
    <rPh sb="96" eb="97">
      <t>ツギ</t>
    </rPh>
    <rPh sb="98" eb="99">
      <t>カカ</t>
    </rPh>
    <rPh sb="135" eb="137">
      <t>ショウボウ</t>
    </rPh>
    <rPh sb="137" eb="139">
      <t>ジム</t>
    </rPh>
    <rPh sb="140" eb="141">
      <t>カン</t>
    </rPh>
    <rPh sb="148" eb="150">
      <t>ショウボウ</t>
    </rPh>
    <rPh sb="150" eb="152">
      <t>シセツ</t>
    </rPh>
    <rPh sb="153" eb="155">
      <t>セッチ</t>
    </rPh>
    <rPh sb="155" eb="156">
      <t>オヨ</t>
    </rPh>
    <rPh sb="157" eb="159">
      <t>セイビ</t>
    </rPh>
    <rPh sb="160" eb="161">
      <t>カン</t>
    </rPh>
    <rPh sb="168" eb="170">
      <t>サイガイ</t>
    </rPh>
    <rPh sb="170" eb="172">
      <t>ジャクシャ</t>
    </rPh>
    <rPh sb="172" eb="174">
      <t>キンキュウ</t>
    </rPh>
    <rPh sb="174" eb="176">
      <t>ツウホウ</t>
    </rPh>
    <rPh sb="181" eb="183">
      <t>カンリ</t>
    </rPh>
    <rPh sb="183" eb="185">
      <t>ウンエイ</t>
    </rPh>
    <rPh sb="186" eb="187">
      <t>カン</t>
    </rPh>
    <rPh sb="216" eb="217">
      <t>ツギ</t>
    </rPh>
    <rPh sb="218" eb="219">
      <t>カカ</t>
    </rPh>
    <rPh sb="236" eb="238">
      <t>ホンド</t>
    </rPh>
    <rPh sb="238" eb="240">
      <t>チク</t>
    </rPh>
    <rPh sb="240" eb="242">
      <t>セイソウ</t>
    </rPh>
    <rPh sb="247" eb="249">
      <t>マツシマ</t>
    </rPh>
    <rPh sb="249" eb="251">
      <t>チク</t>
    </rPh>
    <rPh sb="251" eb="253">
      <t>セイソウ</t>
    </rPh>
    <rPh sb="258" eb="260">
      <t>サイセイ</t>
    </rPh>
    <rPh sb="260" eb="262">
      <t>ショリ</t>
    </rPh>
    <rPh sb="262" eb="264">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8" eb="310">
      <t>ガッペイ</t>
    </rPh>
    <rPh sb="310" eb="311">
      <t>マエ</t>
    </rPh>
    <rPh sb="312" eb="315">
      <t>ウシブカシ</t>
    </rPh>
    <rPh sb="316" eb="319">
      <t>ゴショウラ</t>
    </rPh>
    <rPh sb="319" eb="320">
      <t>マチ</t>
    </rPh>
    <rPh sb="321" eb="323">
      <t>アマクサ</t>
    </rPh>
    <rPh sb="323" eb="324">
      <t>マチ</t>
    </rPh>
    <rPh sb="324" eb="325">
      <t>オヨ</t>
    </rPh>
    <rPh sb="326" eb="328">
      <t>カワウラ</t>
    </rPh>
    <rPh sb="328" eb="329">
      <t>マチ</t>
    </rPh>
    <rPh sb="330" eb="332">
      <t>クイキ</t>
    </rPh>
    <rPh sb="333" eb="334">
      <t>カカ</t>
    </rPh>
    <rPh sb="341" eb="343">
      <t>ジム</t>
    </rPh>
    <rPh sb="344" eb="345">
      <t>ノゾ</t>
    </rPh>
    <rPh sb="500" eb="501">
      <t>オヨ</t>
    </rPh>
    <rPh sb="502" eb="504">
      <t>コウイキ</t>
    </rPh>
    <rPh sb="504" eb="505">
      <t>テキ</t>
    </rPh>
    <rPh sb="510" eb="511">
      <t>モト</t>
    </rPh>
    <rPh sb="513" eb="515">
      <t>ケイカク</t>
    </rPh>
    <rPh sb="515" eb="516">
      <t>トウ</t>
    </rPh>
    <rPh sb="517" eb="519">
      <t>サクテイ</t>
    </rPh>
    <rPh sb="520" eb="521">
      <t>カン</t>
    </rPh>
    <rPh sb="527" eb="529">
      <t>クマモト</t>
    </rPh>
    <rPh sb="529" eb="532">
      <t>ケンチジ</t>
    </rPh>
    <rPh sb="533" eb="535">
      <t>ケンゲン</t>
    </rPh>
    <rPh sb="536" eb="537">
      <t>ゾク</t>
    </rPh>
    <rPh sb="539" eb="541">
      <t>ジム</t>
    </rPh>
    <rPh sb="541" eb="543">
      <t>ショリ</t>
    </rPh>
    <rPh sb="544" eb="546">
      <t>トクレイ</t>
    </rPh>
    <rPh sb="547" eb="548">
      <t>カン</t>
    </rPh>
    <rPh sb="550" eb="552">
      <t>ジョウレイ</t>
    </rPh>
    <rPh sb="552" eb="553">
      <t>ダイ</t>
    </rPh>
    <rPh sb="554" eb="555">
      <t>ジョウ</t>
    </rPh>
    <rPh sb="558" eb="560">
      <t>キテイ</t>
    </rPh>
    <rPh sb="563" eb="565">
      <t>コウイキ</t>
    </rPh>
    <rPh sb="565" eb="567">
      <t>レンゴウ</t>
    </rPh>
    <rPh sb="568" eb="570">
      <t>ショリ</t>
    </rPh>
    <rPh sb="578" eb="580">
      <t>ジム</t>
    </rPh>
    <rPh sb="584" eb="585">
      <t>ツギ</t>
    </rPh>
    <rPh sb="586" eb="587">
      <t>カカ</t>
    </rPh>
    <rPh sb="591" eb="593">
      <t>ジム</t>
    </rPh>
    <rPh sb="596" eb="598">
      <t>カヤク</t>
    </rPh>
    <rPh sb="598" eb="599">
      <t>ルイ</t>
    </rPh>
    <rPh sb="599" eb="601">
      <t>トリシマリ</t>
    </rPh>
    <rPh sb="601" eb="602">
      <t>ホウ</t>
    </rPh>
    <rPh sb="603" eb="604">
      <t>モト</t>
    </rPh>
    <rPh sb="606" eb="608">
      <t>ジム</t>
    </rPh>
    <rPh sb="611" eb="613">
      <t>エキカ</t>
    </rPh>
    <rPh sb="613" eb="615">
      <t>セキユ</t>
    </rPh>
    <rPh sb="618" eb="620">
      <t>ホアン</t>
    </rPh>
    <rPh sb="621" eb="623">
      <t>カクホ</t>
    </rPh>
    <rPh sb="623" eb="624">
      <t>オヨ</t>
    </rPh>
    <rPh sb="625" eb="627">
      <t>トリヒキ</t>
    </rPh>
    <rPh sb="628" eb="630">
      <t>テキセイ</t>
    </rPh>
    <rPh sb="630" eb="631">
      <t>カ</t>
    </rPh>
    <rPh sb="632" eb="633">
      <t>カン</t>
    </rPh>
    <rPh sb="635" eb="637">
      <t>ホウリツ</t>
    </rPh>
    <rPh sb="644" eb="645">
      <t>モト</t>
    </rPh>
    <rPh sb="647" eb="649">
      <t>ジム</t>
    </rPh>
    <phoneticPr fontId="2"/>
  </si>
  <si>
    <t>富山県</t>
    <rPh sb="0" eb="3">
      <t>トヤマケン</t>
    </rPh>
    <phoneticPr fontId="2"/>
  </si>
  <si>
    <t>山梨県</t>
    <rPh sb="0" eb="3">
      <t>ヤマナシケン</t>
    </rPh>
    <phoneticPr fontId="2"/>
  </si>
  <si>
    <t>三重県</t>
    <rPh sb="0" eb="3">
      <t>ミエケン</t>
    </rPh>
    <phoneticPr fontId="2"/>
  </si>
  <si>
    <t>鳥取県</t>
    <rPh sb="0" eb="3">
      <t>トットリケン</t>
    </rPh>
    <phoneticPr fontId="2"/>
  </si>
  <si>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2"/>
  </si>
  <si>
    <t>※ 連携中枢都市圏の形成に係る連携協約の総数128件に占める割合を示す。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2"/>
  </si>
  <si>
    <t>取組コード</t>
    <rPh sb="0" eb="2">
      <t>トリクミ</t>
    </rPh>
    <phoneticPr fontId="2"/>
  </si>
  <si>
    <t>取組内容</t>
    <rPh sb="0" eb="1">
      <t>ト</t>
    </rPh>
    <rPh sb="1" eb="2">
      <t>ク</t>
    </rPh>
    <rPh sb="2" eb="4">
      <t>ナイヨウ</t>
    </rPh>
    <phoneticPr fontId="2"/>
  </si>
  <si>
    <t>合計　　　　　　</t>
    <rPh sb="0" eb="2">
      <t>ゴウケイ</t>
    </rPh>
    <phoneticPr fontId="2"/>
  </si>
  <si>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2"/>
  </si>
  <si>
    <t>１００　　圏域全体の経済成長のけん引</t>
    <phoneticPr fontId="2"/>
  </si>
  <si>
    <t>１０１</t>
    <phoneticPr fontId="2"/>
  </si>
  <si>
    <t>産学金官民一体となった経済戦略の策定、国の成長戦略実施のための体制整備</t>
    <phoneticPr fontId="2"/>
  </si>
  <si>
    <t>１０２</t>
    <phoneticPr fontId="2"/>
  </si>
  <si>
    <t>産業クラスターの形成、イノベーション実現、新規創業促進、地域の中堅企業等を核とした戦略産業の育成</t>
    <phoneticPr fontId="2"/>
  </si>
  <si>
    <t>１０３</t>
    <phoneticPr fontId="2"/>
  </si>
  <si>
    <t>地域資源を活用した地域経済の裾野拡大</t>
    <phoneticPr fontId="2"/>
  </si>
  <si>
    <t>１０４</t>
    <phoneticPr fontId="2"/>
  </si>
  <si>
    <t>戦略的な観光施策</t>
    <phoneticPr fontId="2"/>
  </si>
  <si>
    <t>１０５</t>
    <phoneticPr fontId="2"/>
  </si>
  <si>
    <t>その他、圏域全体の経済成長のけん引に係る施策</t>
    <phoneticPr fontId="2"/>
  </si>
  <si>
    <t>２００　　高次の都市機能の集積・強化　</t>
    <phoneticPr fontId="2"/>
  </si>
  <si>
    <t>２０１</t>
    <phoneticPr fontId="2"/>
  </si>
  <si>
    <t>高度な医療サービスの提供</t>
    <phoneticPr fontId="2"/>
  </si>
  <si>
    <t>２０２</t>
    <phoneticPr fontId="2"/>
  </si>
  <si>
    <t>高度な中心拠点の整備・広域的公共交通網の構築</t>
    <phoneticPr fontId="2"/>
  </si>
  <si>
    <t>２０３</t>
    <phoneticPr fontId="2"/>
  </si>
  <si>
    <t>高等教育・研究開発の環境整備</t>
    <phoneticPr fontId="2"/>
  </si>
  <si>
    <t>２０４</t>
    <phoneticPr fontId="2"/>
  </si>
  <si>
    <t>その他、高次の都市機能の集積・強化に係る施策</t>
    <phoneticPr fontId="2"/>
  </si>
  <si>
    <t>３００　　圏域全体の生活関連機能サービスの向上</t>
    <phoneticPr fontId="2"/>
  </si>
  <si>
    <t>　　３１０　　生活機能の強化に係る政策分野</t>
    <phoneticPr fontId="2"/>
  </si>
  <si>
    <t>３１１</t>
    <phoneticPr fontId="2"/>
  </si>
  <si>
    <t>地域医療</t>
    <phoneticPr fontId="2"/>
  </si>
  <si>
    <t>３１２</t>
    <phoneticPr fontId="2"/>
  </si>
  <si>
    <t>介護</t>
    <phoneticPr fontId="2"/>
  </si>
  <si>
    <t>３１３</t>
    <phoneticPr fontId="2"/>
  </si>
  <si>
    <t>福祉</t>
    <phoneticPr fontId="2"/>
  </si>
  <si>
    <t>３１４</t>
    <phoneticPr fontId="2"/>
  </si>
  <si>
    <t>教育・文化・スポーツ</t>
    <phoneticPr fontId="2"/>
  </si>
  <si>
    <t>３１５</t>
    <phoneticPr fontId="2"/>
  </si>
  <si>
    <t>土地利用</t>
    <phoneticPr fontId="2"/>
  </si>
  <si>
    <t>３１６</t>
    <phoneticPr fontId="2"/>
  </si>
  <si>
    <t>地域振興</t>
    <phoneticPr fontId="2"/>
  </si>
  <si>
    <t>３１７</t>
    <phoneticPr fontId="2"/>
  </si>
  <si>
    <t>災害対策</t>
    <phoneticPr fontId="2"/>
  </si>
  <si>
    <t>３１８</t>
    <phoneticPr fontId="2"/>
  </si>
  <si>
    <t>環境</t>
    <phoneticPr fontId="2"/>
  </si>
  <si>
    <t>　　３２０　　結びつきやネットワークの強化に係る政策分野</t>
    <phoneticPr fontId="2"/>
  </si>
  <si>
    <t>３２１</t>
    <phoneticPr fontId="2"/>
  </si>
  <si>
    <t>地域公共交通</t>
    <phoneticPr fontId="2"/>
  </si>
  <si>
    <t>３２２</t>
    <phoneticPr fontId="2"/>
  </si>
  <si>
    <t>ＩＣＴインフラ整備</t>
    <phoneticPr fontId="2"/>
  </si>
  <si>
    <t>３２３</t>
    <phoneticPr fontId="2"/>
  </si>
  <si>
    <t>道路等の交通インフラの整備・維持</t>
    <phoneticPr fontId="2"/>
  </si>
  <si>
    <t>３２４</t>
    <phoneticPr fontId="2"/>
  </si>
  <si>
    <t>地域の生産者や消費者等の連携による地産地消</t>
    <phoneticPr fontId="2"/>
  </si>
  <si>
    <t>３２５</t>
    <phoneticPr fontId="2"/>
  </si>
  <si>
    <t>地域内外の住民との交流・移住促進</t>
    <phoneticPr fontId="2"/>
  </si>
  <si>
    <t>３２６</t>
    <phoneticPr fontId="2"/>
  </si>
  <si>
    <t>３２１から３２５までのほか、結びつきやネットワークの強化に係る連携</t>
    <phoneticPr fontId="2"/>
  </si>
  <si>
    <t>　　３３０　　圏域マネジメント能力の強化に係る政策分野</t>
    <phoneticPr fontId="2"/>
  </si>
  <si>
    <t>３３１</t>
    <phoneticPr fontId="2"/>
  </si>
  <si>
    <t>人材の育成</t>
    <phoneticPr fontId="2"/>
  </si>
  <si>
    <t>３３２</t>
    <phoneticPr fontId="2"/>
  </si>
  <si>
    <t>外部からの行政及び民間人材の確保</t>
    <phoneticPr fontId="2"/>
  </si>
  <si>
    <t>３３３</t>
    <phoneticPr fontId="2"/>
  </si>
  <si>
    <t>圏域内市町村の職員等の交流</t>
    <phoneticPr fontId="2"/>
  </si>
  <si>
    <t>３３４</t>
    <phoneticPr fontId="2"/>
  </si>
  <si>
    <t>３３１から３３３までのほか、圏域マネジメント能力の強化に係る連携</t>
    <phoneticPr fontId="2"/>
  </si>
  <si>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通訳案内士法に規定する通訳案内士に係る登録等に関する事務のう
　　 ち、同法第19条から第27条まで及び第32条（第１項を除く。）から第34
     条までに規定する事務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地域限定通訳案内士に係る試験及び登録に関する事務のうち、第
     14条（第１項を除く。）から第20条まで（法第24条で準用する場合を含
     む。）に規定する事務
エ　観光旅客の来訪を促進する事業に関する事務で広域にわたるもの
オ　観光に係る統計調査の研究に関する事務で広域にわたるもの
カ　観光に係る案内表示の基準の統一に関する事務で広域にわたるもの
キ　文化の魅力発信及び継承に関する事務で広域にわたるもの
ク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廃棄物の発生抑制及び再使用並びに資源の有効利用の促進に関する事務
エ　環境学習の推進に関する事務
（７）保健師助産師看護師法に規定する准看護師、調理師法に規定する調理
     師及び製菓衛生師法に規定する製菓衛生師に係る試験及び免許に関す
     る事務のうち、次に掲げるもの
ア　保健師助産師看護師法第８条、第９条、第11条、第12条第４項及び第５
　　 項、第13条第２項、第14条（第１項を除く。）、第15条第２項及び第16項か
    ら第18項まで、第15条の２第２項、第４項及び第５項、第18条、第22条第
    ４号並びに第25条に規定する事務
イ　調理師法第３条第１項、第３条の２（第３項及び第４項を除く。）、第４条か
    ら第５条の２（第３項を除く。）まで及び第６条に規定する事務
ウ　製菓衛生師法第３条、第４条第１項及び第２項並びに第５条の２から第８
     条までに規定する事務
（８）地方公務員法第39条の規定に基づく研修のうち、広域的な見地から構成
     団体の職員に対し合同して行う研修の実施に関する事務
（９）前各号に掲げる事務のほか、広域にわたる行政の推進に係る基本的な政
     策の企画及び調整に関する事務
</t>
    <phoneticPr fontId="2"/>
  </si>
  <si>
    <t>・上田地域の広域行政の推進に関する事務
・広域的幹線道路網構想・計画の策定、連絡調整に関する事務
・土地利用計画の調整に関する事務
・広域的な観光振興に関する事務
・広域的な保健福祉・ごみ処理等についての調査研究に関する事務
・消防に関する事務
・上田創造館の設置管理運営
・図書館情報ネットワークの整備及び運営
・地域情報化に関する事務
・ふるさと基金事業に関する事務
・介護認定調査並びに介護認定審査会の設置及び運営に関する事務
・介護相談員の設置及び運営に関すること
・障害者の日常生活及び社会生活を総合的に支援するための法律に
　規定する市町村審査会の設置及び運営に関する事務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
　合が処理することとされた次に掲げる事務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0" eb="61">
      <t>カン</t>
    </rPh>
    <rPh sb="63" eb="65">
      <t>ジム</t>
    </rPh>
    <rPh sb="83" eb="86">
      <t>コウイキテキ</t>
    </rPh>
    <rPh sb="107" eb="108">
      <t>カン</t>
    </rPh>
    <rPh sb="110" eb="112">
      <t>ジム</t>
    </rPh>
    <rPh sb="175" eb="177">
      <t>キキン</t>
    </rPh>
    <rPh sb="177" eb="179">
      <t>ジギョウ</t>
    </rPh>
    <rPh sb="180" eb="181">
      <t>カン</t>
    </rPh>
    <rPh sb="183" eb="185">
      <t>ジム</t>
    </rPh>
    <rPh sb="238" eb="241">
      <t>ショウガイシャ</t>
    </rPh>
    <rPh sb="242" eb="244">
      <t>ニチジョウ</t>
    </rPh>
    <rPh sb="244" eb="246">
      <t>セイカツ</t>
    </rPh>
    <rPh sb="246" eb="247">
      <t>オヨ</t>
    </rPh>
    <rPh sb="248" eb="250">
      <t>シャカイ</t>
    </rPh>
    <rPh sb="250" eb="252">
      <t>セイカツ</t>
    </rPh>
    <rPh sb="253" eb="256">
      <t>ソウゴウテキ</t>
    </rPh>
    <rPh sb="257" eb="259">
      <t>シエン</t>
    </rPh>
    <rPh sb="264" eb="266">
      <t>ホウリツ</t>
    </rPh>
    <rPh sb="269" eb="271">
      <t>キテイ</t>
    </rPh>
    <rPh sb="273" eb="276">
      <t>シチョウソン</t>
    </rPh>
    <rPh sb="276" eb="279">
      <t>シンサカイ</t>
    </rPh>
    <rPh sb="280" eb="282">
      <t>セッチ</t>
    </rPh>
    <rPh sb="282" eb="283">
      <t>オヨ</t>
    </rPh>
    <rPh sb="284" eb="286">
      <t>ウンエイ</t>
    </rPh>
    <rPh sb="287" eb="288">
      <t>カン</t>
    </rPh>
    <rPh sb="290" eb="292">
      <t>ジム</t>
    </rPh>
    <rPh sb="331" eb="332">
      <t>カン</t>
    </rPh>
    <rPh sb="334" eb="336">
      <t>ジム</t>
    </rPh>
    <rPh sb="358" eb="359">
      <t>カン</t>
    </rPh>
    <rPh sb="361" eb="363">
      <t>ジム</t>
    </rPh>
    <rPh sb="382" eb="383">
      <t>カン</t>
    </rPh>
    <rPh sb="385" eb="387">
      <t>ジム</t>
    </rPh>
    <phoneticPr fontId="2"/>
  </si>
  <si>
    <t>木曽町、上松町、南木曽町、木祖村、王滝村、大桑村　（３町３村）</t>
    <phoneticPr fontId="2"/>
  </si>
  <si>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Ｐゴシック"/>
        <family val="3"/>
        <charset val="128"/>
      </rPr>
      <t xml:space="preserve">
</t>
    </r>
    <r>
      <rPr>
        <sz val="10"/>
        <rFont val="ＭＳ Ｐ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
・広域的な観光振興
・広域的な幹線道路網の整備の促進及び連絡調整
・消防に関する事務
・奨学資金の貸付
・木曽文化公園の設置及び管理運営
・埋蔵文化財の委託調査
・地域高度情報化施設の設置及び管理に関する事務
・木曽川上下流交流の推進拡大及び森林整備協定の推進
・スポーツ振興基金に関する事務
・関係町村が行う公共土木事業に係る事務のうち、当該町村の長との
協議により広域連合が処理することとなった事務
・知事の権限に属する事務の処理の特例に関する条例により広域連
　合が処理することとされた次に掲げる事務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4" eb="327">
      <t>コウイキテキ</t>
    </rPh>
    <rPh sb="328" eb="330">
      <t>カンコウ</t>
    </rPh>
    <rPh sb="330" eb="332">
      <t>シンコウ</t>
    </rPh>
    <rPh sb="407" eb="409">
      <t>コウド</t>
    </rPh>
    <rPh sb="411" eb="412">
      <t>カ</t>
    </rPh>
    <rPh sb="412" eb="414">
      <t>シセツ</t>
    </rPh>
    <rPh sb="429" eb="432">
      <t>キソガワ</t>
    </rPh>
    <rPh sb="432" eb="435">
      <t>ジョウカリュウ</t>
    </rPh>
    <rPh sb="435" eb="437">
      <t>コウリュウ</t>
    </rPh>
    <rPh sb="438" eb="440">
      <t>スイシン</t>
    </rPh>
    <rPh sb="440" eb="442">
      <t>カクダイ</t>
    </rPh>
    <rPh sb="442" eb="443">
      <t>オヨ</t>
    </rPh>
    <rPh sb="444" eb="446">
      <t>シンリン</t>
    </rPh>
    <rPh sb="446" eb="448">
      <t>セイビ</t>
    </rPh>
    <rPh sb="448" eb="450">
      <t>キョウテイ</t>
    </rPh>
    <rPh sb="451" eb="453">
      <t>スイシン</t>
    </rPh>
    <rPh sb="459" eb="461">
      <t>シンコウ</t>
    </rPh>
    <rPh sb="461" eb="463">
      <t>キキン</t>
    </rPh>
    <rPh sb="464" eb="465">
      <t>カン</t>
    </rPh>
    <rPh sb="467" eb="469">
      <t>ジム</t>
    </rPh>
    <phoneticPr fontId="2"/>
  </si>
  <si>
    <t>南信州広域連合</t>
    <phoneticPr fontId="2"/>
  </si>
  <si>
    <t>飯田市、松川町、高森町、阿南町、阿智村、平谷村、根羽村、下條村、売木村、天龍村、泰阜村、喬木村、豊丘村、大鹿村 （１市３町1０村）</t>
    <phoneticPr fontId="2"/>
  </si>
  <si>
    <t>・広域連合の区域における広域行政の推進に関する事務
・地方拠点都市地域の振興整備
・広域的な幹線道路網構想及び計画の策定並びに同構想及び計画
 に基づく事業の実施に必要な連絡調整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・ごみ処理施設の整備並びに一般廃棄物の処理に関する計画の策定及び同計画に基づく事業の実施に関する事務
・ごみ処理施設の設置、管理及び運営
・し尿処理施設の設置、管理及び運営
・知事の権限に属する事務の処理の特例に関する条例により広域連
 合が処理することとされた次に掲げる事務
ア  火薬類の譲渡、譲受及び消費等の許可等に関すること
イ　液化石油ガス設備工事の届出の受理に関すること
・まち・ひと・しごと創生法（平成26年法律第136号）第10条第１項に規定する計画で、広域連携によって取り組むこととして広域連合が定めたものの策定及び実施に関する事務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4" eb="146">
      <t>シエン</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4" eb="266">
      <t>ショリ</t>
    </rPh>
    <rPh sb="266" eb="268">
      <t>シセツ</t>
    </rPh>
    <rPh sb="269" eb="271">
      <t>セイビ</t>
    </rPh>
    <rPh sb="271" eb="272">
      <t>ナラ</t>
    </rPh>
    <rPh sb="274" eb="276">
      <t>イッパン</t>
    </rPh>
    <rPh sb="276" eb="279">
      <t>ハイキブツ</t>
    </rPh>
    <rPh sb="280" eb="282">
      <t>ショリ</t>
    </rPh>
    <rPh sb="283" eb="284">
      <t>カン</t>
    </rPh>
    <rPh sb="286" eb="288">
      <t>ケイカク</t>
    </rPh>
    <rPh sb="289" eb="291">
      <t>サクテイ</t>
    </rPh>
    <rPh sb="291" eb="292">
      <t>オヨ</t>
    </rPh>
    <rPh sb="293" eb="294">
      <t>ドウ</t>
    </rPh>
    <rPh sb="294" eb="296">
      <t>ケイカク</t>
    </rPh>
    <rPh sb="297" eb="298">
      <t>モト</t>
    </rPh>
    <rPh sb="300" eb="302">
      <t>ジギョウ</t>
    </rPh>
    <rPh sb="303" eb="305">
      <t>ジッシ</t>
    </rPh>
    <rPh sb="306" eb="307">
      <t>カン</t>
    </rPh>
    <rPh sb="309" eb="311">
      <t>ジム</t>
    </rPh>
    <rPh sb="410" eb="412">
      <t>ユズリウ</t>
    </rPh>
    <rPh sb="412" eb="413">
      <t>オヨ</t>
    </rPh>
    <rPh sb="416" eb="417">
      <t>トウ</t>
    </rPh>
    <rPh sb="463" eb="465">
      <t>ソウセイ</t>
    </rPh>
    <rPh sb="465" eb="466">
      <t>ホウ</t>
    </rPh>
    <rPh sb="467" eb="469">
      <t>ヘイセイ</t>
    </rPh>
    <rPh sb="471" eb="472">
      <t>ネン</t>
    </rPh>
    <rPh sb="472" eb="474">
      <t>ホウリツ</t>
    </rPh>
    <rPh sb="474" eb="475">
      <t>ダイ</t>
    </rPh>
    <rPh sb="478" eb="479">
      <t>ゴウ</t>
    </rPh>
    <rPh sb="480" eb="481">
      <t>ダイ</t>
    </rPh>
    <rPh sb="483" eb="484">
      <t>ジョウ</t>
    </rPh>
    <rPh sb="484" eb="485">
      <t>ダイ</t>
    </rPh>
    <rPh sb="486" eb="487">
      <t>コウ</t>
    </rPh>
    <rPh sb="488" eb="490">
      <t>キテイ</t>
    </rPh>
    <rPh sb="492" eb="494">
      <t>ケイカク</t>
    </rPh>
    <rPh sb="496" eb="498">
      <t>コウイキ</t>
    </rPh>
    <rPh sb="498" eb="500">
      <t>レンケイ</t>
    </rPh>
    <rPh sb="504" eb="505">
      <t>ト</t>
    </rPh>
    <rPh sb="506" eb="507">
      <t>ク</t>
    </rPh>
    <rPh sb="513" eb="515">
      <t>コウイキ</t>
    </rPh>
    <rPh sb="515" eb="517">
      <t>レンゴウ</t>
    </rPh>
    <rPh sb="518" eb="519">
      <t>サダ</t>
    </rPh>
    <rPh sb="524" eb="526">
      <t>サクテイ</t>
    </rPh>
    <rPh sb="526" eb="527">
      <t>オヨ</t>
    </rPh>
    <rPh sb="528" eb="530">
      <t>ジッシ</t>
    </rPh>
    <rPh sb="531" eb="532">
      <t>カン</t>
    </rPh>
    <rPh sb="534" eb="536">
      <t>ジム</t>
    </rPh>
    <phoneticPr fontId="2"/>
  </si>
  <si>
    <t>上伊那広域連合</t>
    <phoneticPr fontId="2"/>
  </si>
  <si>
    <t xml:space="preserve">伊那市、駒ケ根市、辰野町、箕輪町、飯島町、南箕輪村、中川村、宮田村  （２市３町３村）      </t>
    <phoneticPr fontId="2"/>
  </si>
  <si>
    <t>・広域行政の推進に関する事務　　　　　　　　　　　　　　　　　　　　　　　　　　　　　　　　　　　　　　　　　　　　　　　　　　　　　　　　　　　　　　・ふるさと市町村圏基金事業の実施に関する事務
・広域的な観光振興に関する事務
・業務システムの共同利用を行うための電算機の設置、管理及び運用
　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・ごみ処理施設の設置、管理及び運営に関する事務
・関係市町村が行う公共土木事業に係る事務のうち、当該市町村の長
　との協議により広域連合が処理することとなった事務
・広域的な幹線道路網構想及び計画の策定並びに同構想及び計画に
 基づく事業の実施に必要な連絡調整に関する事務
・消防に関する事務（消防団に関する事務並びに水利施設の設置、維持
及び管理に関する事務を除く。）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
     必要と認める事項に関すること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9" eb="150">
      <t>カン</t>
    </rPh>
    <rPh sb="152" eb="154">
      <t>ジム</t>
    </rPh>
    <rPh sb="156" eb="158">
      <t>ヨウゴ</t>
    </rPh>
    <rPh sb="158" eb="160">
      <t>ロウジン</t>
    </rPh>
    <rPh sb="163" eb="165">
      <t>ニュウショ</t>
    </rPh>
    <rPh sb="165" eb="167">
      <t>ハンテイ</t>
    </rPh>
    <rPh sb="167" eb="170">
      <t>イインカイ</t>
    </rPh>
    <rPh sb="171" eb="173">
      <t>セッチ</t>
    </rPh>
    <rPh sb="173" eb="174">
      <t>オヨ</t>
    </rPh>
    <rPh sb="175" eb="177">
      <t>ウンエイ</t>
    </rPh>
    <rPh sb="178" eb="179">
      <t>カン</t>
    </rPh>
    <rPh sb="181" eb="183">
      <t>ジム</t>
    </rPh>
    <rPh sb="185" eb="187">
      <t>ショウガイ</t>
    </rPh>
    <rPh sb="187" eb="189">
      <t>シエン</t>
    </rPh>
    <rPh sb="189" eb="191">
      <t>クブン</t>
    </rPh>
    <rPh sb="191" eb="193">
      <t>ニンテイ</t>
    </rPh>
    <rPh sb="193" eb="196">
      <t>シンサカイ</t>
    </rPh>
    <rPh sb="197" eb="199">
      <t>セッチ</t>
    </rPh>
    <rPh sb="199" eb="200">
      <t>オヨ</t>
    </rPh>
    <rPh sb="201" eb="203">
      <t>ウンエイ</t>
    </rPh>
    <rPh sb="204" eb="205">
      <t>カン</t>
    </rPh>
    <rPh sb="207" eb="209">
      <t>ジム</t>
    </rPh>
    <rPh sb="211" eb="213">
      <t>カイゴ</t>
    </rPh>
    <rPh sb="213" eb="215">
      <t>ニンテイ</t>
    </rPh>
    <rPh sb="215" eb="218">
      <t>シンサカイ</t>
    </rPh>
    <rPh sb="219" eb="221">
      <t>セッチ</t>
    </rPh>
    <rPh sb="221" eb="222">
      <t>オヨ</t>
    </rPh>
    <rPh sb="223" eb="225">
      <t>ウンエイ</t>
    </rPh>
    <rPh sb="226" eb="227">
      <t>カン</t>
    </rPh>
    <rPh sb="229" eb="231">
      <t>ジム</t>
    </rPh>
    <rPh sb="233" eb="235">
      <t>コウイキ</t>
    </rPh>
    <rPh sb="235" eb="236">
      <t>テキ</t>
    </rPh>
    <rPh sb="237" eb="239">
      <t>イリョウ</t>
    </rPh>
    <rPh sb="239" eb="241">
      <t>タイセイ</t>
    </rPh>
    <rPh sb="242" eb="244">
      <t>セイビ</t>
    </rPh>
    <rPh sb="244" eb="246">
      <t>チョウセイ</t>
    </rPh>
    <rPh sb="247" eb="248">
      <t>カン</t>
    </rPh>
    <rPh sb="250" eb="252">
      <t>ジム</t>
    </rPh>
    <rPh sb="254" eb="257">
      <t>ジュンカンガタ</t>
    </rPh>
    <rPh sb="257" eb="259">
      <t>シャカイ</t>
    </rPh>
    <rPh sb="259" eb="261">
      <t>ケイセイ</t>
    </rPh>
    <rPh sb="262" eb="264">
      <t>スイシン</t>
    </rPh>
    <rPh sb="265" eb="266">
      <t>カン</t>
    </rPh>
    <rPh sb="268" eb="270">
      <t>ジム</t>
    </rPh>
    <rPh sb="274" eb="276">
      <t>ショリ</t>
    </rPh>
    <rPh sb="276" eb="278">
      <t>シセツ</t>
    </rPh>
    <rPh sb="279" eb="281">
      <t>セッチ</t>
    </rPh>
    <rPh sb="282" eb="284">
      <t>カンリ</t>
    </rPh>
    <rPh sb="284" eb="285">
      <t>オヨ</t>
    </rPh>
    <rPh sb="286" eb="288">
      <t>ウンエイ</t>
    </rPh>
    <rPh sb="289" eb="290">
      <t>カン</t>
    </rPh>
    <rPh sb="292" eb="294">
      <t>ジム</t>
    </rPh>
    <rPh sb="296" eb="298">
      <t>カンケイ</t>
    </rPh>
    <rPh sb="298" eb="301">
      <t>シチョウソン</t>
    </rPh>
    <rPh sb="302" eb="303">
      <t>オコナ</t>
    </rPh>
    <rPh sb="304" eb="306">
      <t>コウキョウ</t>
    </rPh>
    <rPh sb="306" eb="308">
      <t>ドボク</t>
    </rPh>
    <rPh sb="308" eb="310">
      <t>ジギョウ</t>
    </rPh>
    <rPh sb="311" eb="312">
      <t>カカ</t>
    </rPh>
    <rPh sb="313" eb="315">
      <t>ジム</t>
    </rPh>
    <rPh sb="319" eb="321">
      <t>トウガイ</t>
    </rPh>
    <rPh sb="321" eb="324">
      <t>シチョウソン</t>
    </rPh>
    <rPh sb="325" eb="326">
      <t>チョウ</t>
    </rPh>
    <rPh sb="330" eb="332">
      <t>キョウギ</t>
    </rPh>
    <rPh sb="335" eb="337">
      <t>コウイキ</t>
    </rPh>
    <rPh sb="337" eb="339">
      <t>レンゴウ</t>
    </rPh>
    <rPh sb="340" eb="342">
      <t>ショリ</t>
    </rPh>
    <rPh sb="350" eb="352">
      <t>ジム</t>
    </rPh>
    <rPh sb="402" eb="403">
      <t>カン</t>
    </rPh>
    <rPh sb="405" eb="407">
      <t>ジム</t>
    </rPh>
    <rPh sb="409" eb="411">
      <t>ショウボウ</t>
    </rPh>
    <rPh sb="412" eb="413">
      <t>カン</t>
    </rPh>
    <rPh sb="415" eb="417">
      <t>ジム</t>
    </rPh>
    <rPh sb="418" eb="421">
      <t>ショウボウダン</t>
    </rPh>
    <rPh sb="422" eb="423">
      <t>カン</t>
    </rPh>
    <rPh sb="425" eb="427">
      <t>ジム</t>
    </rPh>
    <rPh sb="427" eb="428">
      <t>ナラ</t>
    </rPh>
    <rPh sb="430" eb="432">
      <t>スイリ</t>
    </rPh>
    <rPh sb="432" eb="434">
      <t>シセツ</t>
    </rPh>
    <rPh sb="435" eb="437">
      <t>セッチ</t>
    </rPh>
    <rPh sb="438" eb="440">
      <t>イジ</t>
    </rPh>
    <rPh sb="441" eb="442">
      <t>オヨ</t>
    </rPh>
    <rPh sb="443" eb="445">
      <t>カンリ</t>
    </rPh>
    <rPh sb="446" eb="447">
      <t>カン</t>
    </rPh>
    <rPh sb="449" eb="451">
      <t>ジム</t>
    </rPh>
    <rPh sb="452" eb="453">
      <t>ノゾ</t>
    </rPh>
    <rPh sb="458" eb="461">
      <t>カヤクルイ</t>
    </rPh>
    <rPh sb="462" eb="464">
      <t>ジョウト</t>
    </rPh>
    <rPh sb="465" eb="467">
      <t>ジョウジュ</t>
    </rPh>
    <rPh sb="467" eb="468">
      <t>オヨ</t>
    </rPh>
    <rPh sb="469" eb="471">
      <t>ショウヒ</t>
    </rPh>
    <rPh sb="472" eb="474">
      <t>キョカ</t>
    </rPh>
    <rPh sb="474" eb="475">
      <t>トウ</t>
    </rPh>
    <rPh sb="476" eb="477">
      <t>カン</t>
    </rPh>
    <rPh sb="479" eb="481">
      <t>ジム</t>
    </rPh>
    <rPh sb="483" eb="485">
      <t>エキカ</t>
    </rPh>
    <rPh sb="485" eb="487">
      <t>セキユ</t>
    </rPh>
    <rPh sb="489" eb="491">
      <t>セツビ</t>
    </rPh>
    <rPh sb="491" eb="493">
      <t>コウジ</t>
    </rPh>
    <rPh sb="494" eb="495">
      <t>トド</t>
    </rPh>
    <rPh sb="495" eb="496">
      <t>デ</t>
    </rPh>
    <rPh sb="497" eb="498">
      <t>カン</t>
    </rPh>
    <rPh sb="500" eb="502">
      <t>ジム</t>
    </rPh>
    <rPh sb="527" eb="529">
      <t>チイキ</t>
    </rPh>
    <rPh sb="529" eb="532">
      <t>ジョウホウカ</t>
    </rPh>
    <rPh sb="549" eb="551">
      <t>ホケン</t>
    </rPh>
    <rPh sb="551" eb="553">
      <t>イリョウ</t>
    </rPh>
    <rPh sb="553" eb="554">
      <t>オヨ</t>
    </rPh>
    <rPh sb="555" eb="557">
      <t>フクシ</t>
    </rPh>
    <rPh sb="558" eb="560">
      <t>スイシン</t>
    </rPh>
    <rPh sb="561" eb="562">
      <t>カン</t>
    </rPh>
    <rPh sb="570" eb="573">
      <t>コウイキテキ</t>
    </rPh>
    <rPh sb="574" eb="576">
      <t>カンキョウ</t>
    </rPh>
    <rPh sb="576" eb="578">
      <t>ホゼン</t>
    </rPh>
    <rPh sb="579" eb="580">
      <t>カン</t>
    </rPh>
    <rPh sb="587" eb="590">
      <t>コウイキテキ</t>
    </rPh>
    <rPh sb="591" eb="594">
      <t>ハイキブツ</t>
    </rPh>
    <rPh sb="594" eb="596">
      <t>ショリ</t>
    </rPh>
    <rPh sb="597" eb="598">
      <t>カン</t>
    </rPh>
    <rPh sb="607" eb="608">
      <t>タ</t>
    </rPh>
    <rPh sb="608" eb="611">
      <t>コウイキテキ</t>
    </rPh>
    <rPh sb="612" eb="614">
      <t>ジュウヨウ</t>
    </rPh>
    <rPh sb="615" eb="617">
      <t>カダイ</t>
    </rPh>
    <rPh sb="619" eb="620">
      <t>ダイ</t>
    </rPh>
    <rPh sb="622" eb="623">
      <t>ジョウ</t>
    </rPh>
    <rPh sb="624" eb="626">
      <t>キテイ</t>
    </rPh>
    <rPh sb="628" eb="630">
      <t>コウイキ</t>
    </rPh>
    <rPh sb="630" eb="633">
      <t>レンゴウチョウ</t>
    </rPh>
    <rPh sb="640" eb="642">
      <t>ヒツヨウ</t>
    </rPh>
    <rPh sb="643" eb="644">
      <t>ミト</t>
    </rPh>
    <rPh sb="646" eb="648">
      <t>ジコウ</t>
    </rPh>
    <rPh sb="649" eb="650">
      <t>カン</t>
    </rPh>
    <phoneticPr fontId="2"/>
  </si>
  <si>
    <t>大町市、池田町、松川村、白馬村、小谷村
  （１市１町３村）        　</t>
    <phoneticPr fontId="2"/>
  </si>
  <si>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2"/>
  </si>
  <si>
    <t>消費生活相談に関する事務</t>
    <rPh sb="0" eb="2">
      <t>ショウヒ</t>
    </rPh>
    <rPh sb="2" eb="4">
      <t>セイカツ</t>
    </rPh>
    <rPh sb="4" eb="6">
      <t>ソウダン</t>
    </rPh>
    <rPh sb="7" eb="8">
      <t>カン</t>
    </rPh>
    <rPh sb="10" eb="12">
      <t>ジム</t>
    </rPh>
    <phoneticPr fontId="2"/>
  </si>
  <si>
    <t>第１０表　事務の代替執行の状況</t>
    <rPh sb="0" eb="1">
      <t>ダイ</t>
    </rPh>
    <rPh sb="3" eb="4">
      <t>ヒョウ</t>
    </rPh>
    <rPh sb="5" eb="7">
      <t>ジム</t>
    </rPh>
    <rPh sb="8" eb="10">
      <t>ダイタイ</t>
    </rPh>
    <rPh sb="10" eb="12">
      <t>シッコウ</t>
    </rPh>
    <rPh sb="13" eb="15">
      <t>ジョウキョウ</t>
    </rPh>
    <phoneticPr fontId="2"/>
  </si>
  <si>
    <t>（注）【　】は代替執行する団体を示す</t>
    <rPh sb="1" eb="2">
      <t>チュウ</t>
    </rPh>
    <rPh sb="7" eb="9">
      <t>ダイタイ</t>
    </rPh>
    <rPh sb="9" eb="11">
      <t>シッコウ</t>
    </rPh>
    <rPh sb="13" eb="15">
      <t>ダンタイ</t>
    </rPh>
    <rPh sb="16" eb="17">
      <t>シメ</t>
    </rPh>
    <phoneticPr fontId="2"/>
  </si>
  <si>
    <t>件数</t>
    <rPh sb="0" eb="1">
      <t>ケン</t>
    </rPh>
    <rPh sb="1" eb="2">
      <t>スウ</t>
    </rPh>
    <phoneticPr fontId="2"/>
  </si>
  <si>
    <t>関係団体</t>
    <rPh sb="0" eb="2">
      <t>カンケイ</t>
    </rPh>
    <rPh sb="2" eb="4">
      <t>ダンタイ</t>
    </rPh>
    <phoneticPr fontId="2"/>
  </si>
  <si>
    <t>開始年月日</t>
    <rPh sb="0" eb="2">
      <t>カイシ</t>
    </rPh>
    <rPh sb="2" eb="5">
      <t>ネンガッピ</t>
    </rPh>
    <phoneticPr fontId="2"/>
  </si>
  <si>
    <t>１　都道府県・市町村相互間</t>
    <rPh sb="2" eb="6">
      <t>トドウフケン</t>
    </rPh>
    <rPh sb="7" eb="10">
      <t>シチョウソン</t>
    </rPh>
    <rPh sb="10" eb="13">
      <t>ソウゴカン</t>
    </rPh>
    <phoneticPr fontId="2"/>
  </si>
  <si>
    <t>同一都道府県内のもの</t>
    <rPh sb="0" eb="2">
      <t>ドウイツ</t>
    </rPh>
    <phoneticPr fontId="2"/>
  </si>
  <si>
    <t>公害防止事務</t>
    <rPh sb="0" eb="2">
      <t>コウガイ</t>
    </rPh>
    <rPh sb="2" eb="4">
      <t>ボウシ</t>
    </rPh>
    <rPh sb="4" eb="6">
      <t>ジム</t>
    </rPh>
    <phoneticPr fontId="2"/>
  </si>
  <si>
    <t>大崎上島町【広島県】</t>
    <rPh sb="0" eb="2">
      <t>オオサキ</t>
    </rPh>
    <rPh sb="2" eb="4">
      <t>ウエシマ</t>
    </rPh>
    <rPh sb="4" eb="5">
      <t>マチ</t>
    </rPh>
    <rPh sb="6" eb="9">
      <t>ヒロシマケン</t>
    </rPh>
    <phoneticPr fontId="2"/>
  </si>
  <si>
    <t>２　市町村相互間</t>
    <rPh sb="2" eb="5">
      <t>シチョウソン</t>
    </rPh>
    <rPh sb="5" eb="8">
      <t>ソウゴカン</t>
    </rPh>
    <phoneticPr fontId="2"/>
  </si>
  <si>
    <t>水道事業に係る事務</t>
    <rPh sb="0" eb="2">
      <t>スイドウ</t>
    </rPh>
    <rPh sb="2" eb="4">
      <t>ジギョウ</t>
    </rPh>
    <rPh sb="5" eb="6">
      <t>カカ</t>
    </rPh>
    <rPh sb="7" eb="9">
      <t>ジム</t>
    </rPh>
    <phoneticPr fontId="2"/>
  </si>
  <si>
    <t>宗像地区事務組合【北九州市】</t>
    <rPh sb="9" eb="13">
      <t>キタキュウシュウシ</t>
    </rPh>
    <phoneticPr fontId="2"/>
  </si>
  <si>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2"/>
  </si>
  <si>
    <t>自動車航送船事業</t>
    <rPh sb="0" eb="3">
      <t>ジドウシャ</t>
    </rPh>
    <rPh sb="3" eb="4">
      <t>ワタル</t>
    </rPh>
    <rPh sb="4" eb="5">
      <t>ソウ</t>
    </rPh>
    <rPh sb="5" eb="6">
      <t>セン</t>
    </rPh>
    <rPh sb="6" eb="8">
      <t>ジギョウ</t>
    </rPh>
    <phoneticPr fontId="2"/>
  </si>
  <si>
    <t>２</t>
    <phoneticPr fontId="2"/>
  </si>
  <si>
    <t>４</t>
    <phoneticPr fontId="2"/>
  </si>
  <si>
    <t>南和広域医療企業団</t>
    <rPh sb="6" eb="9">
      <t>キギョウダン</t>
    </rPh>
    <phoneticPr fontId="2"/>
  </si>
  <si>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2"/>
  </si>
  <si>
    <t>奈良県、五條市、吉野町、大淀町、下市町、黒滝村、天川村、野迫川村、十津川村、下北山村、上北山村、川上村、東吉野村</t>
    <phoneticPr fontId="2"/>
  </si>
  <si>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2"/>
  </si>
  <si>
    <t>北千葉広域水道企業団</t>
    <phoneticPr fontId="2"/>
  </si>
  <si>
    <t>君津広域水道企業団</t>
    <phoneticPr fontId="2"/>
  </si>
  <si>
    <t>千葉県、木更津市、君津市、富津市、袖ケ浦市</t>
    <phoneticPr fontId="2"/>
  </si>
  <si>
    <t>岡山県、岡山市、津山市、備前市、瀬戸内市、赤磐市、倉敷市、井原市、総社市、高梁市、真庭市、和気町、鏡野町、勝央町、奈義町、久米南町、美咲町、吉備中央町</t>
    <phoneticPr fontId="2"/>
  </si>
  <si>
    <t>江別市外7市、当別町外128町、新篠津村外14村、石狩北部地区消防事務組合外99一部事務組合、北海道後期高齢者医療広域連合外7広域連合</t>
    <rPh sb="3" eb="4">
      <t>ホカ</t>
    </rPh>
    <rPh sb="10" eb="11">
      <t>ホカ</t>
    </rPh>
    <rPh sb="20" eb="21">
      <t>ホカ</t>
    </rPh>
    <rPh sb="37" eb="38">
      <t>ホカ</t>
    </rPh>
    <rPh sb="61" eb="62">
      <t>ホカ</t>
    </rPh>
    <phoneticPr fontId="2"/>
  </si>
  <si>
    <t>北斗市、当別町外128町、新篠津村外14村、北海道市町村職員退職手当組合外92一部事務組合、空知中部広域連合外７広域連合</t>
    <rPh sb="7" eb="8">
      <t>ホカ</t>
    </rPh>
    <rPh sb="17" eb="18">
      <t>ホカ</t>
    </rPh>
    <rPh sb="36" eb="37">
      <t>ホカ</t>
    </rPh>
    <rPh sb="54" eb="55">
      <t>ホカ</t>
    </rPh>
    <phoneticPr fontId="2"/>
  </si>
  <si>
    <t>根室市外17市、当別町外128町、新篠津村外14村、石狩北部地区消防事務組合外85一部事務組合、渡島廃棄物処理広域連合外5広域連合</t>
    <rPh sb="3" eb="4">
      <t>ホカ</t>
    </rPh>
    <rPh sb="11" eb="12">
      <t>ホカ</t>
    </rPh>
    <rPh sb="21" eb="22">
      <t>ホカ</t>
    </rPh>
    <rPh sb="38" eb="39">
      <t>ホカ</t>
    </rPh>
    <rPh sb="59" eb="60">
      <t>ホカ</t>
    </rPh>
    <phoneticPr fontId="2"/>
  </si>
  <si>
    <t>埼玉県浦和競馬組合</t>
    <phoneticPr fontId="2"/>
  </si>
  <si>
    <t>愛知県、名古屋市、豊明市</t>
    <phoneticPr fontId="2"/>
  </si>
  <si>
    <t>佐賀県、鳥栖市</t>
    <phoneticPr fontId="2"/>
  </si>
  <si>
    <t>35</t>
    <phoneticPr fontId="2"/>
  </si>
  <si>
    <t>1002</t>
    <phoneticPr fontId="2"/>
  </si>
  <si>
    <t>茨城県五霞町、埼玉県久喜市、幸手市、春日部市、杉戸町</t>
    <phoneticPr fontId="2"/>
  </si>
  <si>
    <t>瑞穂斎場組合</t>
    <phoneticPr fontId="2"/>
  </si>
  <si>
    <t>火葬場</t>
    <phoneticPr fontId="2"/>
  </si>
  <si>
    <t>埼玉県入間市、東京都瑞穂町、福生市、羽村市、武蔵村山市</t>
    <phoneticPr fontId="2"/>
  </si>
  <si>
    <t>新潟県市町村総合事務組合</t>
    <phoneticPr fontId="2"/>
  </si>
  <si>
    <t>消防災害補償、消防団員退職金・賞じゅつ金、職員の採用試験、職員研修、退職手当、公務災害、公平委員会、交通災害共済、会館・共有財産等の維持・管理</t>
    <phoneticPr fontId="2"/>
  </si>
  <si>
    <t>枚方京田辺環境施設組合</t>
    <phoneticPr fontId="2"/>
  </si>
  <si>
    <t>ごみ処理施設の設置</t>
    <rPh sb="2" eb="4">
      <t>ショリ</t>
    </rPh>
    <rPh sb="4" eb="6">
      <t>シセツ</t>
    </rPh>
    <rPh sb="7" eb="9">
      <t>セッチ</t>
    </rPh>
    <phoneticPr fontId="2"/>
  </si>
  <si>
    <t>大阪府枚方市、京都府京田辺市</t>
    <phoneticPr fontId="2"/>
  </si>
  <si>
    <t>海南市外２８市町村、紀南環境衛生施設事務組合外４４組合、和歌山県後期高齢者医療広域連合</t>
    <rPh sb="3" eb="4">
      <t>ホカ</t>
    </rPh>
    <rPh sb="6" eb="9">
      <t>シチョウソン</t>
    </rPh>
    <rPh sb="22" eb="23">
      <t>ホカ</t>
    </rPh>
    <rPh sb="25" eb="27">
      <t>クミアイ</t>
    </rPh>
    <phoneticPr fontId="2"/>
  </si>
  <si>
    <t>愛媛県市町総合事務組合</t>
    <phoneticPr fontId="2"/>
  </si>
  <si>
    <t>消防災害補償、消防団員退職金・賞じゅつ金、退職手当、公務災害、交通災害共済、会館・共有財産等の維持・管理</t>
    <phoneticPr fontId="2"/>
  </si>
  <si>
    <t>17</t>
    <phoneticPr fontId="2"/>
  </si>
  <si>
    <t>199</t>
    <phoneticPr fontId="2"/>
  </si>
  <si>
    <t>岩手県</t>
    <phoneticPr fontId="2"/>
  </si>
  <si>
    <t>山形県</t>
    <phoneticPr fontId="2"/>
  </si>
  <si>
    <t>群馬県</t>
    <phoneticPr fontId="2"/>
  </si>
  <si>
    <t>埼玉県</t>
    <phoneticPr fontId="2"/>
  </si>
  <si>
    <t>※脱退予告団体（地方自治法第286条の２）が存在する一部事務組合　　４組合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2"/>
  </si>
  <si>
    <t>(21)その他</t>
    <rPh sb="4" eb="7">
      <t>ソノタ</t>
    </rPh>
    <phoneticPr fontId="19"/>
  </si>
  <si>
    <t>(13)住民票写し等の交付</t>
    <rPh sb="4" eb="7">
      <t>ジュウミンヒョウ</t>
    </rPh>
    <rPh sb="7" eb="8">
      <t>ウツ</t>
    </rPh>
    <rPh sb="9" eb="10">
      <t>トウ</t>
    </rPh>
    <rPh sb="11" eb="13">
      <t>コウフ</t>
    </rPh>
    <phoneticPr fontId="19"/>
  </si>
  <si>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2"/>
  </si>
  <si>
    <t>一部事務組合数
（全1,493団体）</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</si>
  <si>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</si>
  <si>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</si>
  <si>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</si>
  <si>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</si>
  <si>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</si>
  <si>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</si>
  <si>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</si>
  <si>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</si>
  <si>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１０～１９</t>
    <phoneticPr fontId="2"/>
  </si>
  <si>
    <t>２０～２９</t>
    <phoneticPr fontId="2"/>
  </si>
  <si>
    <t>３０～３９</t>
    <phoneticPr fontId="2"/>
  </si>
  <si>
    <t>４０～４９</t>
    <phoneticPr fontId="2"/>
  </si>
  <si>
    <t>５０～９９</t>
    <phoneticPr fontId="2"/>
  </si>
  <si>
    <t>１００～　</t>
    <phoneticPr fontId="2"/>
  </si>
  <si>
    <t>－</t>
    <phoneticPr fontId="2"/>
  </si>
  <si>
    <t>●北海道市町村総合事務組合（２６０）</t>
    <rPh sb="1" eb="4">
      <t>ホッカイドウ</t>
    </rPh>
    <rPh sb="4" eb="7">
      <t>シチョウソン</t>
    </rPh>
    <rPh sb="7" eb="9">
      <t>ソウゴウ</t>
    </rPh>
    <rPh sb="9" eb="11">
      <t>ジム</t>
    </rPh>
    <rPh sb="11" eb="13">
      <t>クミアイ</t>
    </rPh>
    <phoneticPr fontId="10"/>
  </si>
  <si>
    <t>●北海道市町村職員退職手当組合（２５４）</t>
    <rPh sb="1" eb="15">
      <t>タイテ</t>
    </rPh>
    <phoneticPr fontId="10"/>
  </si>
  <si>
    <t>●北海道町村議会議員公務災害補償等組合（２４６）</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10"/>
  </si>
  <si>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2"/>
  </si>
  <si>
    <t>２　第１次産業振興</t>
    <phoneticPr fontId="2"/>
  </si>
  <si>
    <t>３　第２次産業振興</t>
    <phoneticPr fontId="2"/>
  </si>
  <si>
    <t>８　環境衛生</t>
    <phoneticPr fontId="2"/>
  </si>
  <si>
    <t>９　教育</t>
    <phoneticPr fontId="2"/>
  </si>
  <si>
    <t>12　防災</t>
    <phoneticPr fontId="2"/>
  </si>
  <si>
    <t>13　その他</t>
    <phoneticPr fontId="2"/>
  </si>
  <si>
    <t>(1)広域行政計画等に関するもの</t>
    <rPh sb="3" eb="5">
      <t>コウイキ</t>
    </rPh>
    <rPh sb="5" eb="7">
      <t>ギョウセイ</t>
    </rPh>
    <rPh sb="7" eb="9">
      <t>ケイカク</t>
    </rPh>
    <rPh sb="9" eb="10">
      <t>トウ</t>
    </rPh>
    <rPh sb="11" eb="12">
      <t>カン</t>
    </rPh>
    <phoneticPr fontId="2"/>
  </si>
  <si>
    <t>(7)介護認定審査</t>
    <rPh sb="3" eb="5">
      <t>カイゴ</t>
    </rPh>
    <rPh sb="5" eb="7">
      <t>ニンテイ</t>
    </rPh>
    <rPh sb="7" eb="9">
      <t>シンサ</t>
    </rPh>
    <phoneticPr fontId="19"/>
  </si>
  <si>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19"/>
  </si>
  <si>
    <t>(19)監査委員事務局</t>
    <rPh sb="4" eb="6">
      <t>カンサ</t>
    </rPh>
    <rPh sb="6" eb="8">
      <t>イイン</t>
    </rPh>
    <rPh sb="8" eb="11">
      <t>ジムキョク</t>
    </rPh>
    <phoneticPr fontId="19"/>
  </si>
  <si>
    <t>(20)行政不服審査法上の付属機関</t>
    <rPh sb="4" eb="6">
      <t>ギョウセイ</t>
    </rPh>
    <rPh sb="6" eb="8">
      <t>フフク</t>
    </rPh>
    <rPh sb="8" eb="11">
      <t>シンサホウ</t>
    </rPh>
    <rPh sb="11" eb="12">
      <t>ジョウ</t>
    </rPh>
    <rPh sb="13" eb="15">
      <t>フゾク</t>
    </rPh>
    <rPh sb="15" eb="17">
      <t>キカン</t>
    </rPh>
    <phoneticPr fontId="19"/>
  </si>
  <si>
    <t>０１０１</t>
    <phoneticPr fontId="2"/>
  </si>
  <si>
    <t>０１０２</t>
    <phoneticPr fontId="2"/>
  </si>
  <si>
    <t>０２０１</t>
    <phoneticPr fontId="2"/>
  </si>
  <si>
    <t>０２０２</t>
    <phoneticPr fontId="2"/>
  </si>
  <si>
    <t>０２０３</t>
    <phoneticPr fontId="2"/>
  </si>
  <si>
    <t>０２０４</t>
    <phoneticPr fontId="2"/>
  </si>
  <si>
    <t>０２０５</t>
    <phoneticPr fontId="2"/>
  </si>
  <si>
    <t>０２０６</t>
    <phoneticPr fontId="2"/>
  </si>
  <si>
    <t>０３０１</t>
    <phoneticPr fontId="2"/>
  </si>
  <si>
    <t>０３０２</t>
    <phoneticPr fontId="2"/>
  </si>
  <si>
    <t>０３０３</t>
    <phoneticPr fontId="2"/>
  </si>
  <si>
    <t>０４０１</t>
    <phoneticPr fontId="2"/>
  </si>
  <si>
    <t>０４０２</t>
    <phoneticPr fontId="2"/>
  </si>
  <si>
    <t>０５０１</t>
    <phoneticPr fontId="2"/>
  </si>
  <si>
    <t>０５０２</t>
    <phoneticPr fontId="2"/>
  </si>
  <si>
    <t>０５０３</t>
    <phoneticPr fontId="2"/>
  </si>
  <si>
    <t>０５０４</t>
    <phoneticPr fontId="2"/>
  </si>
  <si>
    <t>０５０５</t>
    <phoneticPr fontId="2"/>
  </si>
  <si>
    <t>０６０１</t>
    <phoneticPr fontId="2"/>
  </si>
  <si>
    <t>０６０２</t>
    <phoneticPr fontId="2"/>
  </si>
  <si>
    <t>０６０３</t>
    <phoneticPr fontId="2"/>
  </si>
  <si>
    <t>０７０１</t>
    <phoneticPr fontId="2"/>
  </si>
  <si>
    <t>０７０２</t>
    <phoneticPr fontId="2"/>
  </si>
  <si>
    <t>０７０３</t>
    <phoneticPr fontId="2"/>
  </si>
  <si>
    <t>０７０４</t>
    <phoneticPr fontId="2"/>
  </si>
  <si>
    <t>０７０５</t>
    <phoneticPr fontId="2"/>
  </si>
  <si>
    <t>０７０６</t>
    <phoneticPr fontId="2"/>
  </si>
  <si>
    <t>０７０７</t>
    <phoneticPr fontId="2"/>
  </si>
  <si>
    <t>０７０８</t>
    <phoneticPr fontId="2"/>
  </si>
  <si>
    <t>０７０９</t>
    <phoneticPr fontId="2"/>
  </si>
  <si>
    <t>０７１０</t>
    <phoneticPr fontId="2"/>
  </si>
  <si>
    <t>０７１１</t>
    <phoneticPr fontId="2"/>
  </si>
  <si>
    <t>０７１２</t>
    <phoneticPr fontId="2"/>
  </si>
  <si>
    <t>０７１３</t>
    <phoneticPr fontId="2"/>
  </si>
  <si>
    <t>０７１４</t>
    <phoneticPr fontId="2"/>
  </si>
  <si>
    <t>０７１５</t>
    <phoneticPr fontId="2"/>
  </si>
  <si>
    <t>０７１６</t>
    <phoneticPr fontId="2"/>
  </si>
  <si>
    <t>０７１７</t>
    <phoneticPr fontId="2"/>
  </si>
  <si>
    <t>０７１８</t>
    <phoneticPr fontId="2"/>
  </si>
  <si>
    <t>０７１９</t>
    <phoneticPr fontId="2"/>
  </si>
  <si>
    <t>０７２０</t>
    <phoneticPr fontId="2"/>
  </si>
  <si>
    <t>０７２１</t>
    <phoneticPr fontId="2"/>
  </si>
  <si>
    <t>０８０１</t>
    <phoneticPr fontId="2"/>
  </si>
  <si>
    <t>０８０２</t>
    <phoneticPr fontId="2"/>
  </si>
  <si>
    <t>０８０３</t>
    <phoneticPr fontId="2"/>
  </si>
  <si>
    <t>０８０４</t>
    <phoneticPr fontId="2"/>
  </si>
  <si>
    <t>０８０５</t>
    <phoneticPr fontId="2"/>
  </si>
  <si>
    <t>０８０６</t>
    <phoneticPr fontId="2"/>
  </si>
  <si>
    <t>０８０７</t>
    <phoneticPr fontId="2"/>
  </si>
  <si>
    <t>０８０８</t>
    <phoneticPr fontId="2"/>
  </si>
  <si>
    <t>０８０９</t>
    <phoneticPr fontId="2"/>
  </si>
  <si>
    <t>０８１０</t>
    <phoneticPr fontId="2"/>
  </si>
  <si>
    <t>０９０１</t>
    <phoneticPr fontId="2"/>
  </si>
  <si>
    <t>０９０５</t>
    <phoneticPr fontId="2"/>
  </si>
  <si>
    <t>０９０６</t>
    <phoneticPr fontId="2"/>
  </si>
  <si>
    <t>０９０７</t>
    <phoneticPr fontId="2"/>
  </si>
  <si>
    <t>０９０８</t>
    <phoneticPr fontId="2"/>
  </si>
  <si>
    <t>０９０９</t>
    <phoneticPr fontId="2"/>
  </si>
  <si>
    <t>１００１</t>
    <phoneticPr fontId="2"/>
  </si>
  <si>
    <t>１００２</t>
    <phoneticPr fontId="2"/>
  </si>
  <si>
    <t>１１０１</t>
    <phoneticPr fontId="19"/>
  </si>
  <si>
    <t>１１０２</t>
    <phoneticPr fontId="2"/>
  </si>
  <si>
    <t>１１０３</t>
    <phoneticPr fontId="2"/>
  </si>
  <si>
    <t>１１０４</t>
    <phoneticPr fontId="2"/>
  </si>
  <si>
    <t>１１０５</t>
    <phoneticPr fontId="2"/>
  </si>
  <si>
    <t>１２０１</t>
    <phoneticPr fontId="2"/>
  </si>
  <si>
    <t>１２０２</t>
    <phoneticPr fontId="2"/>
  </si>
  <si>
    <t>１２０３</t>
    <phoneticPr fontId="2"/>
  </si>
  <si>
    <t>１２０４</t>
    <phoneticPr fontId="2"/>
  </si>
  <si>
    <t>１２０５</t>
    <phoneticPr fontId="2"/>
  </si>
  <si>
    <t>１２０６</t>
    <phoneticPr fontId="2"/>
  </si>
  <si>
    <t>１２０７</t>
    <phoneticPr fontId="2"/>
  </si>
  <si>
    <t>１３０１</t>
    <phoneticPr fontId="2"/>
  </si>
  <si>
    <t>１３０２</t>
    <phoneticPr fontId="2"/>
  </si>
  <si>
    <t>１３０３</t>
    <phoneticPr fontId="2"/>
  </si>
  <si>
    <t>１３０４</t>
    <phoneticPr fontId="2"/>
  </si>
  <si>
    <t>１３０５</t>
    <phoneticPr fontId="2"/>
  </si>
  <si>
    <t>１３０６</t>
    <phoneticPr fontId="2"/>
  </si>
  <si>
    <t>１３０７</t>
    <phoneticPr fontId="2"/>
  </si>
  <si>
    <t>１３０８</t>
    <phoneticPr fontId="2"/>
  </si>
  <si>
    <t>１３０９</t>
    <phoneticPr fontId="2"/>
  </si>
  <si>
    <t>１３１０</t>
    <phoneticPr fontId="2"/>
  </si>
  <si>
    <t>１３１１</t>
    <phoneticPr fontId="2"/>
  </si>
  <si>
    <t>１３１２</t>
    <phoneticPr fontId="2"/>
  </si>
  <si>
    <t>１３１３</t>
    <phoneticPr fontId="2"/>
  </si>
  <si>
    <t>１３１４</t>
    <phoneticPr fontId="2"/>
  </si>
  <si>
    <t>１３１５</t>
    <phoneticPr fontId="2"/>
  </si>
  <si>
    <t>１３１６</t>
    <phoneticPr fontId="2"/>
  </si>
  <si>
    <t>１３１７</t>
    <phoneticPr fontId="2"/>
  </si>
  <si>
    <t>１３１９</t>
    <phoneticPr fontId="2"/>
  </si>
  <si>
    <t>１３２０</t>
    <phoneticPr fontId="2"/>
  </si>
  <si>
    <t>１３１８</t>
    <phoneticPr fontId="2"/>
  </si>
  <si>
    <t>設置数</t>
    <phoneticPr fontId="2"/>
  </si>
  <si>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2"/>
  </si>
  <si>
    <t>１０</t>
    <phoneticPr fontId="2"/>
  </si>
  <si>
    <t>１１</t>
    <phoneticPr fontId="2"/>
  </si>
  <si>
    <t>１２</t>
    <phoneticPr fontId="2"/>
  </si>
  <si>
    <t>１３</t>
    <phoneticPr fontId="2"/>
  </si>
  <si>
    <t>２１</t>
    <phoneticPr fontId="2"/>
  </si>
  <si>
    <t>２２</t>
    <phoneticPr fontId="2"/>
  </si>
  <si>
    <t>２３</t>
    <phoneticPr fontId="2"/>
  </si>
  <si>
    <t>３１</t>
    <phoneticPr fontId="2"/>
  </si>
  <si>
    <t>３２</t>
    <phoneticPr fontId="2"/>
  </si>
  <si>
    <t>３３</t>
    <phoneticPr fontId="2"/>
  </si>
  <si>
    <t>４１</t>
    <phoneticPr fontId="2"/>
  </si>
  <si>
    <t>４２</t>
    <phoneticPr fontId="2"/>
  </si>
  <si>
    <t>４３</t>
    <phoneticPr fontId="2"/>
  </si>
  <si>
    <t>５１</t>
    <phoneticPr fontId="2"/>
  </si>
  <si>
    <t>５２</t>
    <phoneticPr fontId="2"/>
  </si>
  <si>
    <t>５３</t>
    <phoneticPr fontId="2"/>
  </si>
  <si>
    <t>６１</t>
    <phoneticPr fontId="2"/>
  </si>
  <si>
    <t>６２</t>
    <phoneticPr fontId="2"/>
  </si>
  <si>
    <t>６３</t>
    <phoneticPr fontId="2"/>
  </si>
  <si>
    <t>※理事会制度（地方自治法第287条の３第２項）を導入している一部事務組合　４５組合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2"/>
  </si>
  <si>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2"/>
  </si>
  <si>
    <t>８１組合</t>
    <rPh sb="2" eb="4">
      <t>クミアイ</t>
    </rPh>
    <phoneticPr fontId="2"/>
  </si>
  <si>
    <t>②「２１」と「２２」</t>
    <phoneticPr fontId="2"/>
  </si>
  <si>
    <t>７４組合</t>
    <rPh sb="2" eb="4">
      <t>クミアイ</t>
    </rPh>
    <phoneticPr fontId="2"/>
  </si>
  <si>
    <t>③「１１」と「２１」</t>
    <phoneticPr fontId="2"/>
  </si>
  <si>
    <t>３９組合</t>
    <rPh sb="2" eb="4">
      <t>クミアイ</t>
    </rPh>
    <phoneticPr fontId="2"/>
  </si>
  <si>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2"/>
  </si>
  <si>
    <t>０１</t>
    <phoneticPr fontId="2"/>
  </si>
  <si>
    <t>０２</t>
    <phoneticPr fontId="2"/>
  </si>
  <si>
    <t>　　設置していない組合の数</t>
    <phoneticPr fontId="2"/>
  </si>
  <si>
    <t>０２</t>
    <phoneticPr fontId="2"/>
  </si>
  <si>
    <t>０３</t>
    <phoneticPr fontId="2"/>
  </si>
  <si>
    <t>０４</t>
    <phoneticPr fontId="2"/>
  </si>
  <si>
    <t>０５</t>
    <phoneticPr fontId="2"/>
  </si>
  <si>
    <t>０６</t>
    <phoneticPr fontId="2"/>
  </si>
  <si>
    <t>０７</t>
    <phoneticPr fontId="2"/>
  </si>
  <si>
    <t>０８</t>
    <phoneticPr fontId="2"/>
  </si>
  <si>
    <t>０９</t>
    <phoneticPr fontId="2"/>
  </si>
  <si>
    <t>１０</t>
    <phoneticPr fontId="2"/>
  </si>
  <si>
    <t>０１</t>
    <phoneticPr fontId="2"/>
  </si>
  <si>
    <t>０２</t>
    <phoneticPr fontId="2"/>
  </si>
  <si>
    <t>０３</t>
    <phoneticPr fontId="2"/>
  </si>
  <si>
    <t>０４</t>
    <phoneticPr fontId="2"/>
  </si>
  <si>
    <t>０５</t>
    <phoneticPr fontId="2"/>
  </si>
  <si>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・いじめ防止対策推進法第30条第2項に規定する附属機関（いじめ調査委員会）の設置及び管理に関する事務
・別表第１に掲げる施設の設置及び管理に関する事務
・その他関係町村の広域的な行政課題に係る調査、研究に関する
　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7" eb="48">
      <t>カン</t>
    </rPh>
    <rPh sb="50" eb="52">
      <t>ジム</t>
    </rPh>
    <rPh sb="54" eb="56">
      <t>フクシ</t>
    </rPh>
    <rPh sb="56" eb="58">
      <t>ユウショウ</t>
    </rPh>
    <rPh sb="58" eb="60">
      <t>ウンソウ</t>
    </rPh>
    <rPh sb="60" eb="62">
      <t>キョウドウ</t>
    </rPh>
    <rPh sb="62" eb="64">
      <t>ウンエイ</t>
    </rPh>
    <rPh sb="64" eb="67">
      <t>キョウギカイ</t>
    </rPh>
    <rPh sb="68" eb="70">
      <t>セッチ</t>
    </rPh>
    <rPh sb="70" eb="71">
      <t>オヨ</t>
    </rPh>
    <rPh sb="72" eb="74">
      <t>ウンエイ</t>
    </rPh>
    <rPh sb="75" eb="76">
      <t>カン</t>
    </rPh>
    <rPh sb="78" eb="80">
      <t>ジム</t>
    </rPh>
    <rPh sb="82" eb="85">
      <t>ヨウホゴ</t>
    </rPh>
    <rPh sb="85" eb="87">
      <t>ジドウ</t>
    </rPh>
    <rPh sb="87" eb="89">
      <t>タイサク</t>
    </rPh>
    <rPh sb="89" eb="91">
      <t>チイキ</t>
    </rPh>
    <rPh sb="91" eb="94">
      <t>キョウギカイ</t>
    </rPh>
    <rPh sb="95" eb="97">
      <t>セッチ</t>
    </rPh>
    <rPh sb="97" eb="98">
      <t>オヨ</t>
    </rPh>
    <rPh sb="99" eb="101">
      <t>ウンエイ</t>
    </rPh>
    <rPh sb="102" eb="103">
      <t>カン</t>
    </rPh>
    <rPh sb="105" eb="107">
      <t>ジム</t>
    </rPh>
    <rPh sb="109" eb="112">
      <t>ショウガイシャ</t>
    </rPh>
    <rPh sb="112" eb="114">
      <t>ジリツ</t>
    </rPh>
    <rPh sb="114" eb="116">
      <t>シエン</t>
    </rPh>
    <rPh sb="116" eb="119">
      <t>キョウギカイ</t>
    </rPh>
    <rPh sb="120" eb="122">
      <t>セッチ</t>
    </rPh>
    <rPh sb="122" eb="123">
      <t>オヨ</t>
    </rPh>
    <rPh sb="124" eb="126">
      <t>ウンエイ</t>
    </rPh>
    <rPh sb="127" eb="128">
      <t>カン</t>
    </rPh>
    <rPh sb="130" eb="132">
      <t>ジム</t>
    </rPh>
    <rPh sb="134" eb="136">
      <t>チホウ</t>
    </rPh>
    <rPh sb="136" eb="138">
      <t>キョウイク</t>
    </rPh>
    <rPh sb="138" eb="140">
      <t>ギョウセイ</t>
    </rPh>
    <rPh sb="141" eb="143">
      <t>ソシキ</t>
    </rPh>
    <rPh sb="143" eb="144">
      <t>オヨ</t>
    </rPh>
    <rPh sb="145" eb="147">
      <t>ウンエイ</t>
    </rPh>
    <rPh sb="148" eb="149">
      <t>カン</t>
    </rPh>
    <rPh sb="151" eb="153">
      <t>ホウリツ</t>
    </rPh>
    <rPh sb="154" eb="155">
      <t>モト</t>
    </rPh>
    <rPh sb="157" eb="159">
      <t>キョウイク</t>
    </rPh>
    <rPh sb="159" eb="162">
      <t>イインカイ</t>
    </rPh>
    <rPh sb="165" eb="167">
      <t>セッチ</t>
    </rPh>
    <rPh sb="168" eb="170">
      <t>キョウイク</t>
    </rPh>
    <rPh sb="170" eb="172">
      <t>ギョウセイ</t>
    </rPh>
    <rPh sb="173" eb="175">
      <t>ソシキ</t>
    </rPh>
    <rPh sb="175" eb="176">
      <t>オヨ</t>
    </rPh>
    <rPh sb="177" eb="179">
      <t>ウンエイ</t>
    </rPh>
    <rPh sb="180" eb="181">
      <t>カン</t>
    </rPh>
    <rPh sb="183" eb="185">
      <t>ジム</t>
    </rPh>
    <rPh sb="187" eb="190">
      <t>ハイキブツ</t>
    </rPh>
    <rPh sb="191" eb="193">
      <t>ショリ</t>
    </rPh>
    <rPh sb="193" eb="194">
      <t>オヨ</t>
    </rPh>
    <rPh sb="195" eb="197">
      <t>セイソウ</t>
    </rPh>
    <rPh sb="198" eb="199">
      <t>カン</t>
    </rPh>
    <rPh sb="201" eb="203">
      <t>ホウリツ</t>
    </rPh>
    <rPh sb="204" eb="205">
      <t>モト</t>
    </rPh>
    <rPh sb="208" eb="210">
      <t>イッパン</t>
    </rPh>
    <rPh sb="210" eb="213">
      <t>ハイキブツ</t>
    </rPh>
    <rPh sb="219" eb="220">
      <t>ウン</t>
    </rPh>
    <rPh sb="240" eb="242">
      <t>ショリ</t>
    </rPh>
    <rPh sb="242" eb="244">
      <t>シセツ</t>
    </rPh>
    <rPh sb="247" eb="249">
      <t>セッチ</t>
    </rPh>
    <rPh sb="250" eb="252">
      <t>カンリ</t>
    </rPh>
    <rPh sb="252" eb="253">
      <t>オヨ</t>
    </rPh>
    <rPh sb="254" eb="256">
      <t>ケイエイ</t>
    </rPh>
    <rPh sb="257" eb="259">
      <t>ギョウム</t>
    </rPh>
    <rPh sb="259" eb="260">
      <t>ナラ</t>
    </rPh>
    <rPh sb="266" eb="268">
      <t>ショリ</t>
    </rPh>
    <rPh sb="269" eb="270">
      <t>カン</t>
    </rPh>
    <rPh sb="272" eb="274">
      <t>ジム</t>
    </rPh>
    <rPh sb="279" eb="281">
      <t>ボウシ</t>
    </rPh>
    <rPh sb="281" eb="283">
      <t>タイサク</t>
    </rPh>
    <rPh sb="283" eb="286">
      <t>スイシンホウ</t>
    </rPh>
    <rPh sb="286" eb="287">
      <t>ダイ</t>
    </rPh>
    <rPh sb="289" eb="290">
      <t>ジョウ</t>
    </rPh>
    <rPh sb="290" eb="291">
      <t>ダイ</t>
    </rPh>
    <rPh sb="292" eb="293">
      <t>コウ</t>
    </rPh>
    <rPh sb="294" eb="296">
      <t>キテイ</t>
    </rPh>
    <rPh sb="298" eb="300">
      <t>フゾク</t>
    </rPh>
    <rPh sb="300" eb="302">
      <t>キカン</t>
    </rPh>
    <rPh sb="306" eb="308">
      <t>チョウサ</t>
    </rPh>
    <rPh sb="308" eb="311">
      <t>イインカイ</t>
    </rPh>
    <rPh sb="313" eb="315">
      <t>セッチ</t>
    </rPh>
    <rPh sb="315" eb="316">
      <t>オヨ</t>
    </rPh>
    <rPh sb="317" eb="319">
      <t>カンリ</t>
    </rPh>
    <rPh sb="320" eb="321">
      <t>カン</t>
    </rPh>
    <rPh sb="323" eb="325">
      <t>ジム</t>
    </rPh>
    <rPh sb="327" eb="329">
      <t>ベッピョウ</t>
    </rPh>
    <rPh sb="329" eb="330">
      <t>ダイ</t>
    </rPh>
    <rPh sb="332" eb="333">
      <t>カカ</t>
    </rPh>
    <rPh sb="335" eb="337">
      <t>シセツ</t>
    </rPh>
    <rPh sb="338" eb="340">
      <t>セッチ</t>
    </rPh>
    <rPh sb="340" eb="341">
      <t>オヨ</t>
    </rPh>
    <rPh sb="342" eb="344">
      <t>カンリ</t>
    </rPh>
    <rPh sb="345" eb="346">
      <t>カン</t>
    </rPh>
    <rPh sb="348" eb="350">
      <t>ジム</t>
    </rPh>
    <rPh sb="354" eb="355">
      <t>タ</t>
    </rPh>
    <rPh sb="355" eb="357">
      <t>カンケイ</t>
    </rPh>
    <rPh sb="357" eb="359">
      <t>チョウソン</t>
    </rPh>
    <rPh sb="360" eb="363">
      <t>コウイキテキ</t>
    </rPh>
    <rPh sb="364" eb="366">
      <t>ギョウセイ</t>
    </rPh>
    <rPh sb="366" eb="368">
      <t>カダイ</t>
    </rPh>
    <rPh sb="369" eb="370">
      <t>カカ</t>
    </rPh>
    <rPh sb="371" eb="373">
      <t>チョウサ</t>
    </rPh>
    <rPh sb="374" eb="376">
      <t>ケンキュウ</t>
    </rPh>
    <rPh sb="377" eb="378">
      <t>カン</t>
    </rPh>
    <rPh sb="382" eb="384">
      <t>ジム</t>
    </rPh>
    <phoneticPr fontId="2"/>
  </si>
  <si>
    <t xml:space="preserve">・地方税法に基づき構成団体が賦課徴収すべき法人の府民税、市町村民税
及び事業税並びに地方法人特別税等に関する暫定措置法第10条の規定
により法人の事業税の賦課徴収と併せて賦課徴収することとされている
地方法人特別税に係る申告書等（構成団体に直接提出されるものを除く。）の
受付、税額の算定、調査及びこれらに関連する事務
・地方税法に基づき構成団体が賦課徴収すべき軽自動車税に係る
申告書等のデータ作成及びこれに関連する事務
・地方税法に基づき構成団体が賦課した地方税及び国民健康保険法に
基づき市町村が保険者として賦課した国民健康保険料に係る滞納事案のうち、
構成団体が広域連合への移管の手続を行った事案に係る滞納処分及び
これに関連する事務
・構成団体の職員に対する賦課徴収業務に関する研修事務
・賦課徴収業務に関する構成団体からの相談及び支援に係る事務
・地方税法に基づき構成団体が賦課すべき地方税の税額を共同で算定
するために必要な電算システムの整備に関する事務
</t>
    <rPh sb="118" eb="119">
      <t>タイ</t>
    </rPh>
    <rPh sb="307" eb="309">
      <t>ショブン</t>
    </rPh>
    <rPh sb="309" eb="310">
      <t>オヨ</t>
    </rPh>
    <phoneticPr fontId="2"/>
  </si>
  <si>
    <t>くすのき広域連合</t>
    <phoneticPr fontId="2"/>
  </si>
  <si>
    <t>桜井宇陀広域連合</t>
    <phoneticPr fontId="2"/>
  </si>
  <si>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2"/>
  </si>
  <si>
    <t>鳥取中部ふるさと
広域連合</t>
    <phoneticPr fontId="2"/>
  </si>
  <si>
    <t>南部箕蚊屋広域連合</t>
    <phoneticPr fontId="2"/>
  </si>
  <si>
    <t>雲南広域連合</t>
    <phoneticPr fontId="2"/>
  </si>
  <si>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t>
    <rPh sb="172" eb="174">
      <t>ショウボウ</t>
    </rPh>
    <rPh sb="175" eb="176">
      <t>カン</t>
    </rPh>
    <rPh sb="178" eb="180">
      <t>ジム</t>
    </rPh>
    <rPh sb="181" eb="184">
      <t>ショウボウダン</t>
    </rPh>
    <rPh sb="185" eb="186">
      <t>カン</t>
    </rPh>
    <rPh sb="188" eb="190">
      <t>ジム</t>
    </rPh>
    <rPh sb="190" eb="191">
      <t>ナラ</t>
    </rPh>
    <rPh sb="193" eb="195">
      <t>ショウボウ</t>
    </rPh>
    <rPh sb="195" eb="197">
      <t>スイリ</t>
    </rPh>
    <rPh sb="197" eb="199">
      <t>シセツ</t>
    </rPh>
    <rPh sb="203" eb="205">
      <t>セッチ</t>
    </rPh>
    <rPh sb="206" eb="208">
      <t>イジ</t>
    </rPh>
    <rPh sb="208" eb="209">
      <t>オヨ</t>
    </rPh>
    <rPh sb="210" eb="212">
      <t>カンリ</t>
    </rPh>
    <rPh sb="213" eb="214">
      <t>カン</t>
    </rPh>
    <rPh sb="216" eb="218">
      <t>ジム</t>
    </rPh>
    <rPh sb="219" eb="220">
      <t>ノゾ</t>
    </rPh>
    <rPh sb="225" eb="227">
      <t>チジ</t>
    </rPh>
    <rPh sb="228" eb="230">
      <t>ケンゲン</t>
    </rPh>
    <rPh sb="231" eb="232">
      <t>ゾク</t>
    </rPh>
    <rPh sb="234" eb="236">
      <t>ジム</t>
    </rPh>
    <rPh sb="237" eb="239">
      <t>ショリ</t>
    </rPh>
    <rPh sb="240" eb="242">
      <t>トクレイ</t>
    </rPh>
    <rPh sb="243" eb="244">
      <t>カン</t>
    </rPh>
    <rPh sb="246" eb="248">
      <t>トクレイ</t>
    </rPh>
    <rPh sb="249" eb="250">
      <t>カン</t>
    </rPh>
    <rPh sb="256" eb="257">
      <t>ダイ</t>
    </rPh>
    <rPh sb="258" eb="259">
      <t>ジョウ</t>
    </rPh>
    <rPh sb="260" eb="262">
      <t>キテイ</t>
    </rPh>
    <rPh sb="265" eb="268">
      <t>カンケイシ</t>
    </rPh>
    <rPh sb="268" eb="269">
      <t>チョウ</t>
    </rPh>
    <rPh sb="270" eb="272">
      <t>ショリ</t>
    </rPh>
    <rPh sb="282" eb="284">
      <t>ジム</t>
    </rPh>
    <rPh sb="290" eb="291">
      <t>ジ</t>
    </rPh>
    <rPh sb="292" eb="293">
      <t>カカ</t>
    </rPh>
    <rPh sb="295" eb="297">
      <t>ジム</t>
    </rPh>
    <rPh sb="301" eb="304">
      <t>カヤクルイ</t>
    </rPh>
    <rPh sb="304" eb="307">
      <t>トリシマリホウ</t>
    </rPh>
    <rPh sb="308" eb="309">
      <t>モト</t>
    </rPh>
    <rPh sb="311" eb="313">
      <t>ジム</t>
    </rPh>
    <rPh sb="317" eb="319">
      <t>コウアツ</t>
    </rPh>
    <rPh sb="321" eb="324">
      <t>ホアンホウ</t>
    </rPh>
    <rPh sb="325" eb="326">
      <t>モト</t>
    </rPh>
    <rPh sb="328" eb="330">
      <t>ジム</t>
    </rPh>
    <rPh sb="334" eb="336">
      <t>エキカ</t>
    </rPh>
    <rPh sb="336" eb="338">
      <t>セキユ</t>
    </rPh>
    <rPh sb="341" eb="343">
      <t>ホアン</t>
    </rPh>
    <rPh sb="344" eb="346">
      <t>カクホ</t>
    </rPh>
    <rPh sb="346" eb="347">
      <t>オヨ</t>
    </rPh>
    <rPh sb="348" eb="350">
      <t>トリヒキ</t>
    </rPh>
    <rPh sb="351" eb="354">
      <t>テキセイカ</t>
    </rPh>
    <rPh sb="355" eb="356">
      <t>カン</t>
    </rPh>
    <rPh sb="358" eb="360">
      <t>ホウリツ</t>
    </rPh>
    <rPh sb="369" eb="370">
      <t>モト</t>
    </rPh>
    <rPh sb="372" eb="374">
      <t>ジム</t>
    </rPh>
    <rPh sb="377" eb="378">
      <t>ニョウ</t>
    </rPh>
    <rPh sb="378" eb="380">
      <t>ショリ</t>
    </rPh>
    <rPh sb="381" eb="382">
      <t>カン</t>
    </rPh>
    <rPh sb="384" eb="386">
      <t>ジム</t>
    </rPh>
    <rPh sb="388" eb="391">
      <t>ゲスイドウ</t>
    </rPh>
    <rPh sb="392" eb="393">
      <t>カン</t>
    </rPh>
    <rPh sb="395" eb="397">
      <t>ジム</t>
    </rPh>
    <phoneticPr fontId="2"/>
  </si>
  <si>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rPh sb="32" eb="34">
      <t>オキ</t>
    </rPh>
    <rPh sb="450" eb="453">
      <t>ショウガイシャ</t>
    </rPh>
    <rPh sb="453" eb="455">
      <t>シエン</t>
    </rPh>
    <rPh sb="455" eb="457">
      <t>シセツ</t>
    </rPh>
    <rPh sb="475" eb="478">
      <t>ショウガイシャ</t>
    </rPh>
    <rPh sb="478" eb="480">
      <t>フクシ</t>
    </rPh>
    <rPh sb="484" eb="486">
      <t>ジギョウ</t>
    </rPh>
    <rPh sb="487" eb="489">
      <t>カンリ</t>
    </rPh>
    <rPh sb="489" eb="491">
      <t>ウンエイ</t>
    </rPh>
    <rPh sb="492" eb="493">
      <t>カン</t>
    </rPh>
    <rPh sb="495" eb="497">
      <t>ジム</t>
    </rPh>
    <rPh sb="569" eb="571">
      <t>オキ</t>
    </rPh>
    <rPh sb="571" eb="573">
      <t>コウイキ</t>
    </rPh>
    <rPh sb="573" eb="575">
      <t>レンゴウ</t>
    </rPh>
    <rPh sb="575" eb="577">
      <t>ジンザイ</t>
    </rPh>
    <rPh sb="577" eb="579">
      <t>イクセイ</t>
    </rPh>
    <rPh sb="599" eb="602">
      <t>フクシガタ</t>
    </rPh>
    <rPh sb="602" eb="605">
      <t>ショウガイジ</t>
    </rPh>
    <rPh sb="605" eb="607">
      <t>ニュウショ</t>
    </rPh>
    <rPh sb="607" eb="609">
      <t>シセツ</t>
    </rPh>
    <rPh sb="610" eb="612">
      <t>セッチ</t>
    </rPh>
    <rPh sb="613" eb="615">
      <t>カンリ</t>
    </rPh>
    <rPh sb="615" eb="616">
      <t>オヨ</t>
    </rPh>
    <rPh sb="617" eb="619">
      <t>ウンエイ</t>
    </rPh>
    <rPh sb="620" eb="621">
      <t>カン</t>
    </rPh>
    <rPh sb="623" eb="625">
      <t>ジム</t>
    </rPh>
    <rPh sb="647" eb="649">
      <t>オキ</t>
    </rPh>
    <rPh sb="649" eb="651">
      <t>コウロ</t>
    </rPh>
    <rPh sb="659" eb="660">
      <t>オヨ</t>
    </rPh>
    <rPh sb="661" eb="664">
      <t>チョウコウソク</t>
    </rPh>
    <rPh sb="664" eb="665">
      <t>セン</t>
    </rPh>
    <rPh sb="666" eb="668">
      <t>セッチ</t>
    </rPh>
    <rPh sb="669" eb="671">
      <t>カンリ</t>
    </rPh>
    <rPh sb="671" eb="672">
      <t>オヨ</t>
    </rPh>
    <rPh sb="673" eb="675">
      <t>ウンエイ</t>
    </rPh>
    <rPh sb="676" eb="677">
      <t>カン</t>
    </rPh>
    <rPh sb="681" eb="683">
      <t>ジム</t>
    </rPh>
    <rPh sb="685" eb="687">
      <t>コクミン</t>
    </rPh>
    <rPh sb="687" eb="689">
      <t>ケンコウ</t>
    </rPh>
    <rPh sb="689" eb="691">
      <t>ホケン</t>
    </rPh>
    <rPh sb="692" eb="694">
      <t>コウキ</t>
    </rPh>
    <rPh sb="694" eb="697">
      <t>コウレイシャ</t>
    </rPh>
    <rPh sb="697" eb="699">
      <t>イリョウ</t>
    </rPh>
    <rPh sb="699" eb="701">
      <t>セイド</t>
    </rPh>
    <rPh sb="702" eb="704">
      <t>トクベツ</t>
    </rPh>
    <rPh sb="704" eb="706">
      <t>チョウシュウ</t>
    </rPh>
    <rPh sb="707" eb="708">
      <t>カカ</t>
    </rPh>
    <rPh sb="709" eb="711">
      <t>デンシ</t>
    </rPh>
    <rPh sb="717" eb="719">
      <t>ショリ</t>
    </rPh>
    <rPh sb="720" eb="721">
      <t>カン</t>
    </rPh>
    <rPh sb="723" eb="725">
      <t>ジム</t>
    </rPh>
    <phoneticPr fontId="2"/>
  </si>
  <si>
    <t>徳島中央広域連合</t>
    <phoneticPr fontId="2"/>
  </si>
  <si>
    <t>みよし広域連合</t>
    <phoneticPr fontId="2"/>
  </si>
  <si>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
・し尿の衛生的処理、施設の設置、管理及び運営に関する事務
・徳島県の事務処理の特例に関する条例により、広域連合が処理する
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28" eb="231">
      <t>トクシマケン</t>
    </rPh>
    <rPh sb="232" eb="234">
      <t>ジム</t>
    </rPh>
    <rPh sb="234" eb="236">
      <t>ショリ</t>
    </rPh>
    <rPh sb="237" eb="239">
      <t>トクレイ</t>
    </rPh>
    <rPh sb="240" eb="241">
      <t>カン</t>
    </rPh>
    <rPh sb="243" eb="245">
      <t>ジョウレイ</t>
    </rPh>
    <rPh sb="249" eb="251">
      <t>コウイキ</t>
    </rPh>
    <rPh sb="251" eb="253">
      <t>レンゴウ</t>
    </rPh>
    <rPh sb="254" eb="256">
      <t>ショリ</t>
    </rPh>
    <rPh sb="265" eb="267">
      <t>ジム</t>
    </rPh>
    <phoneticPr fontId="2"/>
  </si>
  <si>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
　　 事務</t>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</si>
  <si>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2"/>
  </si>
  <si>
    <t>奈半利町、田野町、安田町、北川村、馬路村
（３町２村）</t>
    <phoneticPr fontId="2"/>
  </si>
  <si>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・広域的な観光振興に関する事務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35" eb="438">
      <t>コウイキテキ</t>
    </rPh>
    <rPh sb="439" eb="441">
      <t>カンコウ</t>
    </rPh>
    <rPh sb="441" eb="443">
      <t>シンコウ</t>
    </rPh>
    <rPh sb="444" eb="445">
      <t>カン</t>
    </rPh>
    <rPh sb="447" eb="449">
      <t>ジム</t>
    </rPh>
    <rPh sb="469" eb="471">
      <t>コウセイ</t>
    </rPh>
    <rPh sb="471" eb="473">
      <t>チョウソン</t>
    </rPh>
    <rPh sb="474" eb="475">
      <t>ミズカ</t>
    </rPh>
    <rPh sb="476" eb="477">
      <t>オコナ</t>
    </rPh>
    <rPh sb="481" eb="482">
      <t>ノゾ</t>
    </rPh>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</si>
  <si>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2"/>
  </si>
  <si>
    <t>福岡県介護保険広域連合</t>
    <phoneticPr fontId="2"/>
  </si>
  <si>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
　　 すること</t>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</si>
  <si>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2"/>
  </si>
  <si>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2"/>
  </si>
  <si>
    <t>菊池広域連合</t>
    <phoneticPr fontId="2"/>
  </si>
  <si>
    <t>上益城広域連合</t>
    <phoneticPr fontId="2"/>
  </si>
  <si>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</si>
  <si>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2"/>
  </si>
  <si>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2"/>
  </si>
  <si>
    <t>日向東臼杵広域連合</t>
    <phoneticPr fontId="2"/>
  </si>
  <si>
    <t>・一般廃棄物最終処分場の設置、管理及び運営に関する事務　　　　　　　　　　　　　　　　　　　　　　
・火葬場の設置、管理及び運営に関する事務　　　　　　　　　　
・ごみ処理施設の設置、管理及び運営に関する事務</t>
    <phoneticPr fontId="2"/>
  </si>
  <si>
    <t>徳之島愛ランド広域連合</t>
    <phoneticPr fontId="2"/>
  </si>
  <si>
    <t>徳之島町、天城町、伊仙町 （３町）</t>
    <phoneticPr fontId="2"/>
  </si>
  <si>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2"/>
  </si>
  <si>
    <t>沖縄県介護保険広域連合</t>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</si>
  <si>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2"/>
  </si>
  <si>
    <t>滋賀県、京都府、大阪府、兵庫県、奈良県、和歌山県、鳥取県及び徳島県並びに京都市、大阪市、堺市及び神戸市
（２府６県４市）</t>
    <rPh sb="0" eb="3">
      <t>シガケン</t>
    </rPh>
    <rPh sb="4" eb="7">
      <t>キョウトフ</t>
    </rPh>
    <rPh sb="8" eb="11">
      <t>オオサカフ</t>
    </rPh>
    <rPh sb="12" eb="15">
      <t>ヒョウゴケン</t>
    </rPh>
    <rPh sb="16" eb="19">
      <t>ナラケン</t>
    </rPh>
    <rPh sb="20" eb="24">
      <t>ワカヤマケン</t>
    </rPh>
    <rPh sb="25" eb="28">
      <t>トットリケン</t>
    </rPh>
    <rPh sb="28" eb="29">
      <t>オヨ</t>
    </rPh>
    <rPh sb="30" eb="33">
      <t>トクシマケン</t>
    </rPh>
    <rPh sb="33" eb="34">
      <t>ナラ</t>
    </rPh>
    <rPh sb="36" eb="39">
      <t>キョウトシ</t>
    </rPh>
    <rPh sb="40" eb="43">
      <t>オオサカシ</t>
    </rPh>
    <rPh sb="44" eb="46">
      <t>サカイシ</t>
    </rPh>
    <rPh sb="46" eb="47">
      <t>オヨ</t>
    </rPh>
    <rPh sb="48" eb="51">
      <t>コウベシ</t>
    </rPh>
    <rPh sb="54" eb="55">
      <t>フ</t>
    </rPh>
    <rPh sb="56" eb="57">
      <t>ケン</t>
    </rPh>
    <rPh sb="58" eb="59">
      <t>シ</t>
    </rPh>
    <phoneticPr fontId="2"/>
  </si>
  <si>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19"/>
  </si>
  <si>
    <t>事務の
異同</t>
    <phoneticPr fontId="19"/>
  </si>
  <si>
    <t>メン
バー</t>
    <phoneticPr fontId="19"/>
  </si>
  <si>
    <t>８市１２９町１５村
１００組合８広域連合</t>
    <rPh sb="1" eb="2">
      <t>シ</t>
    </rPh>
    <rPh sb="5" eb="6">
      <t>チョウ</t>
    </rPh>
    <rPh sb="8" eb="9">
      <t>ソン</t>
    </rPh>
    <rPh sb="13" eb="15">
      <t>クミアイ</t>
    </rPh>
    <rPh sb="16" eb="18">
      <t>コウイキ</t>
    </rPh>
    <rPh sb="18" eb="20">
      <t>レンゴウ</t>
    </rPh>
    <phoneticPr fontId="2"/>
  </si>
  <si>
    <t>札幌広域圏組合</t>
    <rPh sb="0" eb="2">
      <t>サッポロ</t>
    </rPh>
    <rPh sb="2" eb="5">
      <t>コウイキケン</t>
    </rPh>
    <rPh sb="5" eb="7">
      <t>クミアイ</t>
    </rPh>
    <phoneticPr fontId="2"/>
  </si>
  <si>
    <t>６市１町１村</t>
    <rPh sb="1" eb="2">
      <t>シ</t>
    </rPh>
    <rPh sb="3" eb="4">
      <t>チョウ</t>
    </rPh>
    <rPh sb="5" eb="6">
      <t>ソン</t>
    </rPh>
    <phoneticPr fontId="2"/>
  </si>
  <si>
    <t>×</t>
    <phoneticPr fontId="2"/>
  </si>
  <si>
    <t>ふるさと市町村圏計画の策定、第１～３次産業振興、職員研修、調査研究</t>
    <rPh sb="4" eb="7">
      <t>シチョウソン</t>
    </rPh>
    <rPh sb="7" eb="8">
      <t>ケン</t>
    </rPh>
    <rPh sb="8" eb="10">
      <t>ケイカク</t>
    </rPh>
    <rPh sb="11" eb="13">
      <t>サクテイ</t>
    </rPh>
    <rPh sb="14" eb="15">
      <t>ダイ</t>
    </rPh>
    <rPh sb="18" eb="19">
      <t>ジ</t>
    </rPh>
    <rPh sb="19" eb="21">
      <t>サンギョウ</t>
    </rPh>
    <rPh sb="21" eb="23">
      <t>シンコウ</t>
    </rPh>
    <rPh sb="24" eb="26">
      <t>ショクイン</t>
    </rPh>
    <rPh sb="26" eb="28">
      <t>ケンシュウ</t>
    </rPh>
    <rPh sb="29" eb="31">
      <t>チョウサ</t>
    </rPh>
    <rPh sb="31" eb="33">
      <t>ケンキュウ</t>
    </rPh>
    <phoneticPr fontId="2"/>
  </si>
  <si>
    <t>南部檜山衛生処理組合</t>
    <phoneticPr fontId="39"/>
  </si>
  <si>
    <t>１市１６町２村　</t>
    <phoneticPr fontId="39"/>
  </si>
  <si>
    <t>１市５町</t>
    <phoneticPr fontId="39"/>
  </si>
  <si>
    <t>○</t>
    <phoneticPr fontId="2"/>
  </si>
  <si>
    <t>ごみ処理、リサイクル施設、火葬場</t>
    <rPh sb="2" eb="4">
      <t>ショリ</t>
    </rPh>
    <rPh sb="10" eb="12">
      <t>シセツ</t>
    </rPh>
    <rPh sb="13" eb="16">
      <t>カソウバ</t>
    </rPh>
    <phoneticPr fontId="2"/>
  </si>
  <si>
    <t>２町１村　</t>
    <phoneticPr fontId="2"/>
  </si>
  <si>
    <t>９市２２町８村
２６一部事務組合
３広域連合</t>
    <rPh sb="1" eb="2">
      <t>シ</t>
    </rPh>
    <rPh sb="4" eb="5">
      <t>チョウ</t>
    </rPh>
    <rPh sb="6" eb="7">
      <t>ソン</t>
    </rPh>
    <rPh sb="10" eb="12">
      <t>イチブ</t>
    </rPh>
    <rPh sb="12" eb="14">
      <t>ジム</t>
    </rPh>
    <rPh sb="14" eb="16">
      <t>クミアイ</t>
    </rPh>
    <rPh sb="18" eb="20">
      <t>コウイキ</t>
    </rPh>
    <rPh sb="20" eb="22">
      <t>レンゴウ</t>
    </rPh>
    <phoneticPr fontId="19"/>
  </si>
  <si>
    <t>１４市１５町４村
２５一部事務組合
３広域連合</t>
    <rPh sb="11" eb="13">
      <t>イチブ</t>
    </rPh>
    <rPh sb="13" eb="15">
      <t>ジム</t>
    </rPh>
    <rPh sb="15" eb="17">
      <t>クミアイ</t>
    </rPh>
    <rPh sb="19" eb="21">
      <t>コウイキ</t>
    </rPh>
    <rPh sb="21" eb="23">
      <t>レンゴウ</t>
    </rPh>
    <phoneticPr fontId="19"/>
  </si>
  <si>
    <t>地域振興整備計画、消防（消防団を除く。）、救急、視聴覚センター、病院、ごみ処理、し尿処理、火葬場、老人ホーム入所判定委員会、訪問看護ステーション、介護認定審査会、ＬＰガス、火薬類、適応指導教室、結核対策委員会、障害支援区分認定審査会</t>
    <rPh sb="0" eb="2">
      <t>チイキ</t>
    </rPh>
    <rPh sb="2" eb="4">
      <t>シンコウ</t>
    </rPh>
    <rPh sb="4" eb="6">
      <t>セイビ</t>
    </rPh>
    <rPh sb="6" eb="8">
      <t>ケイカク</t>
    </rPh>
    <rPh sb="9" eb="11">
      <t>ショウボウ</t>
    </rPh>
    <rPh sb="12" eb="15">
      <t>ショウボウダン</t>
    </rPh>
    <rPh sb="16" eb="17">
      <t>ノゾ</t>
    </rPh>
    <rPh sb="21" eb="23">
      <t>キュウキュウ</t>
    </rPh>
    <rPh sb="24" eb="27">
      <t>シチョウカク</t>
    </rPh>
    <rPh sb="32" eb="34">
      <t>ビョウイン</t>
    </rPh>
    <rPh sb="37" eb="39">
      <t>ショリ</t>
    </rPh>
    <rPh sb="40" eb="42">
      <t>シニョウ</t>
    </rPh>
    <rPh sb="42" eb="44">
      <t>ショリ</t>
    </rPh>
    <rPh sb="45" eb="47">
      <t>カソウ</t>
    </rPh>
    <rPh sb="47" eb="48">
      <t>ジョウ</t>
    </rPh>
    <rPh sb="49" eb="51">
      <t>ロウジン</t>
    </rPh>
    <rPh sb="54" eb="56">
      <t>ニュウショ</t>
    </rPh>
    <rPh sb="56" eb="58">
      <t>ハンテイ</t>
    </rPh>
    <rPh sb="58" eb="60">
      <t>イイン</t>
    </rPh>
    <rPh sb="60" eb="61">
      <t>カイ</t>
    </rPh>
    <rPh sb="62" eb="64">
      <t>ホウモン</t>
    </rPh>
    <rPh sb="64" eb="66">
      <t>カンゴ</t>
    </rPh>
    <rPh sb="90" eb="92">
      <t>テキオウ</t>
    </rPh>
    <rPh sb="92" eb="94">
      <t>シドウ</t>
    </rPh>
    <rPh sb="94" eb="96">
      <t>キョウシツ</t>
    </rPh>
    <rPh sb="97" eb="99">
      <t>ケッカク</t>
    </rPh>
    <rPh sb="99" eb="101">
      <t>タイサク</t>
    </rPh>
    <rPh sb="101" eb="104">
      <t>イインカイ</t>
    </rPh>
    <rPh sb="107" eb="109">
      <t>シエン</t>
    </rPh>
    <rPh sb="109" eb="111">
      <t>クブン</t>
    </rPh>
    <rPh sb="111" eb="113">
      <t>ニンテイ</t>
    </rPh>
    <rPh sb="113" eb="116">
      <t>シンサカイ</t>
    </rPh>
    <phoneticPr fontId="19"/>
  </si>
  <si>
    <t>し尿処理、ごみ処理、老人福祉施設、消防（消防団を除く。）、救急、地方拠点都市地域整備基本計画、介護認定審査会、ＬＰガス、火薬類</t>
    <rPh sb="7" eb="9">
      <t>ショリ</t>
    </rPh>
    <rPh sb="10" eb="12">
      <t>ロウジン</t>
    </rPh>
    <rPh sb="12" eb="14">
      <t>フクシ</t>
    </rPh>
    <rPh sb="14" eb="16">
      <t>シセツ</t>
    </rPh>
    <rPh sb="17" eb="19">
      <t>ショウボウ</t>
    </rPh>
    <rPh sb="20" eb="23">
      <t>ショウボウダン</t>
    </rPh>
    <rPh sb="24" eb="25">
      <t>ノゾ</t>
    </rPh>
    <rPh sb="29" eb="31">
      <t>キュウキュウ</t>
    </rPh>
    <rPh sb="32" eb="34">
      <t>チホウ</t>
    </rPh>
    <rPh sb="34" eb="36">
      <t>キョテン</t>
    </rPh>
    <rPh sb="36" eb="38">
      <t>トシ</t>
    </rPh>
    <rPh sb="38" eb="40">
      <t>チイキ</t>
    </rPh>
    <rPh sb="40" eb="42">
      <t>セイビ</t>
    </rPh>
    <rPh sb="42" eb="44">
      <t>キホン</t>
    </rPh>
    <rPh sb="44" eb="46">
      <t>ケイカク</t>
    </rPh>
    <phoneticPr fontId="19"/>
  </si>
  <si>
    <t>地域開発計画、職員研修、地方卸売市場、と畜場</t>
    <rPh sb="0" eb="2">
      <t>チイキ</t>
    </rPh>
    <rPh sb="2" eb="4">
      <t>カイハツ</t>
    </rPh>
    <rPh sb="4" eb="6">
      <t>ケイカク</t>
    </rPh>
    <rPh sb="7" eb="9">
      <t>ショクイン</t>
    </rPh>
    <rPh sb="9" eb="11">
      <t>ケンシュウ</t>
    </rPh>
    <phoneticPr fontId="19"/>
  </si>
  <si>
    <t>消防、職員研修、ごみ処理、し尿処理、共同汚泥焼却施設の設置管理、斎場施設の設置・管理運営等、地域自立支援協議会の設置・運営等、診療所の設置・管理</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29" eb="31">
      <t>カンリ</t>
    </rPh>
    <rPh sb="32" eb="34">
      <t>サイジョウ</t>
    </rPh>
    <rPh sb="34" eb="36">
      <t>シセツ</t>
    </rPh>
    <rPh sb="37" eb="39">
      <t>セッチ</t>
    </rPh>
    <rPh sb="40" eb="42">
      <t>カンリ</t>
    </rPh>
    <rPh sb="42" eb="44">
      <t>ウンエイ</t>
    </rPh>
    <rPh sb="44" eb="45">
      <t>トウ</t>
    </rPh>
    <rPh sb="61" eb="62">
      <t>トウ</t>
    </rPh>
    <rPh sb="63" eb="66">
      <t>シンリョウジョ</t>
    </rPh>
    <rPh sb="67" eb="69">
      <t>セッチ</t>
    </rPh>
    <rPh sb="70" eb="72">
      <t>カンリ</t>
    </rPh>
    <phoneticPr fontId="19"/>
  </si>
  <si>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2"/>
  </si>
  <si>
    <t>広域市町村計画の策定、養護老人ホーム、消防、火葬場、救急、介護認定審査会事務、障害者介護給付費等審査会事務、訪問介護事業、職員研修，ごみ処理</t>
    <rPh sb="0" eb="2">
      <t>コウイキ</t>
    </rPh>
    <rPh sb="2" eb="5">
      <t>シチョウソン</t>
    </rPh>
    <rPh sb="5" eb="7">
      <t>ケイカク</t>
    </rPh>
    <rPh sb="8" eb="10">
      <t>サクテイ</t>
    </rPh>
    <rPh sb="11" eb="13">
      <t>ヨウゴ</t>
    </rPh>
    <rPh sb="13" eb="15">
      <t>ロウジン</t>
    </rPh>
    <rPh sb="19" eb="21">
      <t>ショウボウ</t>
    </rPh>
    <rPh sb="22" eb="25">
      <t>カソウバ</t>
    </rPh>
    <rPh sb="26" eb="28">
      <t>キュウキュウ</t>
    </rPh>
    <rPh sb="29" eb="31">
      <t>カイゴ</t>
    </rPh>
    <rPh sb="31" eb="33">
      <t>ニンテイ</t>
    </rPh>
    <rPh sb="33" eb="36">
      <t>シンサカイ</t>
    </rPh>
    <rPh sb="36" eb="38">
      <t>ジム</t>
    </rPh>
    <rPh sb="39" eb="42">
      <t>ショウガイシャ</t>
    </rPh>
    <rPh sb="42" eb="44">
      <t>カイゴ</t>
    </rPh>
    <rPh sb="44" eb="47">
      <t>キュウフヒ</t>
    </rPh>
    <rPh sb="47" eb="48">
      <t>トウ</t>
    </rPh>
    <rPh sb="48" eb="51">
      <t>シンサカイ</t>
    </rPh>
    <rPh sb="51" eb="53">
      <t>ジム</t>
    </rPh>
    <rPh sb="54" eb="56">
      <t>ホウモン</t>
    </rPh>
    <rPh sb="56" eb="58">
      <t>カイゴ</t>
    </rPh>
    <rPh sb="58" eb="60">
      <t>ジギョウ</t>
    </rPh>
    <rPh sb="61" eb="63">
      <t>ショクイン</t>
    </rPh>
    <rPh sb="63" eb="65">
      <t>ケンシュウ</t>
    </rPh>
    <rPh sb="68" eb="70">
      <t>ショリ</t>
    </rPh>
    <phoneticPr fontId="19"/>
  </si>
  <si>
    <t>３市３町１村</t>
    <rPh sb="1" eb="2">
      <t>シ</t>
    </rPh>
    <rPh sb="3" eb="4">
      <t>チョウ</t>
    </rPh>
    <rPh sb="5" eb="6">
      <t>ムラ</t>
    </rPh>
    <phoneticPr fontId="19"/>
  </si>
  <si>
    <t>下水道終末処理施設等の周辺環境整備、し尿処理、ごみ処理、火葬場，社会教育</t>
    <rPh sb="0" eb="3">
      <t>ゲスイドウ</t>
    </rPh>
    <rPh sb="3" eb="5">
      <t>シュウマツ</t>
    </rPh>
    <rPh sb="5" eb="7">
      <t>ショリ</t>
    </rPh>
    <rPh sb="7" eb="9">
      <t>シセツ</t>
    </rPh>
    <rPh sb="9" eb="10">
      <t>トウ</t>
    </rPh>
    <rPh sb="11" eb="13">
      <t>シュウヘン</t>
    </rPh>
    <rPh sb="13" eb="15">
      <t>カンキョウ</t>
    </rPh>
    <rPh sb="15" eb="17">
      <t>セイビ</t>
    </rPh>
    <rPh sb="18" eb="20">
      <t>シニョウ</t>
    </rPh>
    <rPh sb="20" eb="22">
      <t>ショリ</t>
    </rPh>
    <rPh sb="25" eb="27">
      <t>ショリ</t>
    </rPh>
    <rPh sb="28" eb="31">
      <t>カソウバ</t>
    </rPh>
    <rPh sb="32" eb="34">
      <t>シャカイ</t>
    </rPh>
    <rPh sb="34" eb="36">
      <t>キョウイク</t>
    </rPh>
    <phoneticPr fontId="19"/>
  </si>
  <si>
    <t>し尿処理、職員研修、研修センター、救急・土日医療、ごみ処理、リサイクル施設、と畜場、児童福祉、共同ごみ処理施設建設（その他）、一般廃棄物最終処分場</t>
    <rPh sb="0" eb="2">
      <t>シニョウ</t>
    </rPh>
    <rPh sb="2" eb="4">
      <t>ショリ</t>
    </rPh>
    <rPh sb="5" eb="7">
      <t>ショクイン</t>
    </rPh>
    <rPh sb="7" eb="9">
      <t>ケンシュウ</t>
    </rPh>
    <rPh sb="10" eb="12">
      <t>ケンシュウ</t>
    </rPh>
    <rPh sb="17" eb="19">
      <t>キュウキュウ</t>
    </rPh>
    <rPh sb="20" eb="22">
      <t>ドニチ</t>
    </rPh>
    <rPh sb="22" eb="24">
      <t>イリョウ</t>
    </rPh>
    <rPh sb="27" eb="29">
      <t>ショリ</t>
    </rPh>
    <rPh sb="35" eb="37">
      <t>シセツ</t>
    </rPh>
    <rPh sb="39" eb="40">
      <t>チク</t>
    </rPh>
    <rPh sb="40" eb="41">
      <t>バ</t>
    </rPh>
    <rPh sb="42" eb="44">
      <t>ジドウ</t>
    </rPh>
    <rPh sb="44" eb="46">
      <t>フクシ</t>
    </rPh>
    <rPh sb="47" eb="49">
      <t>キョウドウ</t>
    </rPh>
    <rPh sb="51" eb="53">
      <t>ショリ</t>
    </rPh>
    <rPh sb="53" eb="55">
      <t>シセツ</t>
    </rPh>
    <rPh sb="55" eb="57">
      <t>ケンセツ</t>
    </rPh>
    <rPh sb="60" eb="61">
      <t>タ</t>
    </rPh>
    <phoneticPr fontId="19"/>
  </si>
  <si>
    <t>１４市１１町
１３一部事務組合
１広域連合</t>
    <rPh sb="2" eb="3">
      <t>シ</t>
    </rPh>
    <rPh sb="5" eb="6">
      <t>マチ</t>
    </rPh>
    <rPh sb="9" eb="11">
      <t>イチブ</t>
    </rPh>
    <rPh sb="11" eb="13">
      <t>ジム</t>
    </rPh>
    <rPh sb="13" eb="15">
      <t>クミアイ</t>
    </rPh>
    <rPh sb="17" eb="19">
      <t>コウイキ</t>
    </rPh>
    <rPh sb="19" eb="21">
      <t>レンゴウ</t>
    </rPh>
    <phoneticPr fontId="19"/>
  </si>
  <si>
    <t>ふるさと市町村圏計画、広域町村圏計画、消防、文化会館、視聴覚ライブラリー、病院、火葬場、救急医療対策、山林維持・管理、養護老人ホーム、介護認定審査会、障害程度区分認定審査会、消費生活センター、行政不服審査法</t>
    <phoneticPr fontId="19"/>
  </si>
  <si>
    <t>消防、救急医療対策、看護師養成所</t>
    <phoneticPr fontId="19"/>
  </si>
  <si>
    <t>１市６町１村　</t>
    <phoneticPr fontId="39"/>
  </si>
  <si>
    <t>３６市２２町１村
３７一部事務組合</t>
    <rPh sb="2" eb="3">
      <t>シ</t>
    </rPh>
    <rPh sb="5" eb="6">
      <t>マチ</t>
    </rPh>
    <rPh sb="7" eb="8">
      <t>ムラ</t>
    </rPh>
    <rPh sb="11" eb="13">
      <t>イチブ</t>
    </rPh>
    <rPh sb="13" eb="15">
      <t>ジム</t>
    </rPh>
    <rPh sb="15" eb="17">
      <t>クミアイ</t>
    </rPh>
    <phoneticPr fontId="19"/>
  </si>
  <si>
    <t>公平委員会、常勤職員の退職手当の支給、住民の交通災害共済事業、公務災害に関する業務、非常勤消防団員の退職報償金の支給、職員の共同研修機関の設置・運営、職員採用試験の合同実施、公拡法に基づく土地開発公社に関する事務、消防救急無線設備の整備及び管理等</t>
    <phoneticPr fontId="19"/>
  </si>
  <si>
    <t>粗大ごみ処理、火葬場、消防、職員研修、職員採用試験、夜間急病診療事業、在宅当番医制事業、病院群輪番制方式による二次救急医療機関運営事業、安房地域医療センター救急センター建設事業等補助事業、ごみ処理施設及び中継施設の建設</t>
    <rPh sb="0" eb="2">
      <t>ソダイ</t>
    </rPh>
    <rPh sb="4" eb="6">
      <t>ショリ</t>
    </rPh>
    <rPh sb="7" eb="10">
      <t>カソウバ</t>
    </rPh>
    <rPh sb="11" eb="13">
      <t>ショウボウ</t>
    </rPh>
    <rPh sb="14" eb="16">
      <t>ショクイン</t>
    </rPh>
    <rPh sb="16" eb="18">
      <t>ケンシュウ</t>
    </rPh>
    <rPh sb="19" eb="21">
      <t>ショクイン</t>
    </rPh>
    <rPh sb="21" eb="23">
      <t>サイヨウ</t>
    </rPh>
    <rPh sb="23" eb="25">
      <t>シケン</t>
    </rPh>
    <phoneticPr fontId="19"/>
  </si>
  <si>
    <t>１市５町１村　</t>
    <phoneticPr fontId="39"/>
  </si>
  <si>
    <t>広域市町村圏計画の策定、救急診療所の設置管理、養護老人ホーム・老人デイサービスセンターの設置管理、介護認定審査会の設置運営、二次救急医療機関の運営、し尿処理、し尿処理業の許可事務、火葬場、消防、職員採用試験、職員研修、電算機の共同利用、視聴覚教材センター、教育相談センター、手話奉仕員養成研修、行政不服審査法第８１条第１項に規定する機関の設置及び運営</t>
    <rPh sb="0" eb="2">
      <t>コウイキ</t>
    </rPh>
    <rPh sb="2" eb="5">
      <t>シチョウソン</t>
    </rPh>
    <rPh sb="5" eb="6">
      <t>ケン</t>
    </rPh>
    <rPh sb="6" eb="8">
      <t>ケイカク</t>
    </rPh>
    <rPh sb="9" eb="11">
      <t>サクテイ</t>
    </rPh>
    <rPh sb="12" eb="14">
      <t>キュウキュウ</t>
    </rPh>
    <rPh sb="14" eb="16">
      <t>シンリョウ</t>
    </rPh>
    <rPh sb="16" eb="17">
      <t>ジョ</t>
    </rPh>
    <rPh sb="18" eb="20">
      <t>セッチ</t>
    </rPh>
    <rPh sb="20" eb="22">
      <t>カンリ</t>
    </rPh>
    <rPh sb="23" eb="25">
      <t>ヨウゴ</t>
    </rPh>
    <rPh sb="25" eb="27">
      <t>ロウジン</t>
    </rPh>
    <rPh sb="31" eb="33">
      <t>ロウジン</t>
    </rPh>
    <rPh sb="44" eb="46">
      <t>セッチ</t>
    </rPh>
    <rPh sb="46" eb="48">
      <t>カンリ</t>
    </rPh>
    <rPh sb="49" eb="51">
      <t>カイゴ</t>
    </rPh>
    <rPh sb="51" eb="53">
      <t>ニンテイ</t>
    </rPh>
    <rPh sb="53" eb="56">
      <t>シンサカイ</t>
    </rPh>
    <rPh sb="57" eb="59">
      <t>セッチ</t>
    </rPh>
    <rPh sb="59" eb="61">
      <t>ウンエイ</t>
    </rPh>
    <rPh sb="62" eb="64">
      <t>ニジ</t>
    </rPh>
    <rPh sb="64" eb="66">
      <t>キュウキュウ</t>
    </rPh>
    <rPh sb="66" eb="68">
      <t>イリョウ</t>
    </rPh>
    <rPh sb="68" eb="70">
      <t>キカン</t>
    </rPh>
    <rPh sb="71" eb="73">
      <t>ウンエイ</t>
    </rPh>
    <rPh sb="74" eb="76">
      <t>シニョウ</t>
    </rPh>
    <rPh sb="76" eb="78">
      <t>ショリ</t>
    </rPh>
    <rPh sb="79" eb="81">
      <t>シニョウ</t>
    </rPh>
    <rPh sb="81" eb="83">
      <t>ショリ</t>
    </rPh>
    <rPh sb="83" eb="84">
      <t>ギョウ</t>
    </rPh>
    <rPh sb="85" eb="87">
      <t>キョカ</t>
    </rPh>
    <rPh sb="87" eb="89">
      <t>ジム</t>
    </rPh>
    <rPh sb="90" eb="93">
      <t>カソウバ</t>
    </rPh>
    <rPh sb="94" eb="96">
      <t>ショウボウ</t>
    </rPh>
    <rPh sb="97" eb="99">
      <t>ショクイン</t>
    </rPh>
    <rPh sb="99" eb="101">
      <t>サイヨウ</t>
    </rPh>
    <rPh sb="101" eb="103">
      <t>シケン</t>
    </rPh>
    <rPh sb="104" eb="106">
      <t>ショクイン</t>
    </rPh>
    <rPh sb="106" eb="108">
      <t>ケンシュウ</t>
    </rPh>
    <rPh sb="109" eb="111">
      <t>デンサン</t>
    </rPh>
    <rPh sb="111" eb="112">
      <t>キ</t>
    </rPh>
    <rPh sb="113" eb="115">
      <t>キョウドウ</t>
    </rPh>
    <rPh sb="115" eb="117">
      <t>リヨウ</t>
    </rPh>
    <rPh sb="118" eb="121">
      <t>シチョウカク</t>
    </rPh>
    <rPh sb="121" eb="123">
      <t>キョウザイ</t>
    </rPh>
    <rPh sb="128" eb="130">
      <t>キョウイク</t>
    </rPh>
    <rPh sb="130" eb="132">
      <t>ソウダン</t>
    </rPh>
    <rPh sb="137" eb="139">
      <t>シュワ</t>
    </rPh>
    <rPh sb="139" eb="142">
      <t>ホウシイン</t>
    </rPh>
    <rPh sb="142" eb="146">
      <t>ヨウセイケンシュウ</t>
    </rPh>
    <rPh sb="147" eb="149">
      <t>ギョウセイ</t>
    </rPh>
    <rPh sb="149" eb="151">
      <t>フフク</t>
    </rPh>
    <rPh sb="151" eb="154">
      <t>シンサホウ</t>
    </rPh>
    <rPh sb="154" eb="155">
      <t>ダイ</t>
    </rPh>
    <rPh sb="157" eb="158">
      <t>ジョウ</t>
    </rPh>
    <rPh sb="158" eb="159">
      <t>ダイ</t>
    </rPh>
    <rPh sb="160" eb="161">
      <t>コウ</t>
    </rPh>
    <rPh sb="162" eb="164">
      <t>キテイ</t>
    </rPh>
    <rPh sb="166" eb="168">
      <t>キカン</t>
    </rPh>
    <rPh sb="169" eb="171">
      <t>セッチ</t>
    </rPh>
    <rPh sb="171" eb="172">
      <t>オヨ</t>
    </rPh>
    <rPh sb="173" eb="175">
      <t>ウンエイ</t>
    </rPh>
    <phoneticPr fontId="19"/>
  </si>
  <si>
    <t>２６市５町８村　</t>
    <phoneticPr fontId="39"/>
  </si>
  <si>
    <t>ごみ処理、し尿処理、公園管理、第2次救急医療対策事業</t>
    <rPh sb="2" eb="4">
      <t>ショリ</t>
    </rPh>
    <rPh sb="6" eb="7">
      <t>ニョウ</t>
    </rPh>
    <rPh sb="7" eb="9">
      <t>ショリ</t>
    </rPh>
    <rPh sb="10" eb="12">
      <t>コウエン</t>
    </rPh>
    <rPh sb="12" eb="14">
      <t>カンリ</t>
    </rPh>
    <rPh sb="15" eb="16">
      <t>ダイ</t>
    </rPh>
    <rPh sb="17" eb="18">
      <t>ジ</t>
    </rPh>
    <rPh sb="18" eb="20">
      <t>キュウキュウ</t>
    </rPh>
    <rPh sb="20" eb="22">
      <t>イリョウ</t>
    </rPh>
    <rPh sb="22" eb="24">
      <t>タイサク</t>
    </rPh>
    <rPh sb="24" eb="26">
      <t>ジギョウ</t>
    </rPh>
    <phoneticPr fontId="19"/>
  </si>
  <si>
    <t>広域市町村圏計画の策定、公害試料の分析、ごみ処理施設の管理運営</t>
    <rPh sb="0" eb="2">
      <t>コウイキ</t>
    </rPh>
    <rPh sb="2" eb="5">
      <t>シチョウソン</t>
    </rPh>
    <rPh sb="5" eb="6">
      <t>ケン</t>
    </rPh>
    <rPh sb="6" eb="8">
      <t>ケイカク</t>
    </rPh>
    <rPh sb="9" eb="11">
      <t>サクテイ</t>
    </rPh>
    <rPh sb="12" eb="14">
      <t>コウガイ</t>
    </rPh>
    <rPh sb="14" eb="16">
      <t>シリョウ</t>
    </rPh>
    <rPh sb="17" eb="19">
      <t>ブンセキ</t>
    </rPh>
    <rPh sb="22" eb="24">
      <t>ショリ</t>
    </rPh>
    <rPh sb="24" eb="26">
      <t>シセツ</t>
    </rPh>
    <rPh sb="27" eb="29">
      <t>カンリ</t>
    </rPh>
    <rPh sb="29" eb="31">
      <t>ウンエイ</t>
    </rPh>
    <phoneticPr fontId="19"/>
  </si>
  <si>
    <t>広域市町村圏計画の策定、廃棄物処理、火葬場</t>
    <rPh sb="0" eb="2">
      <t>コウイキ</t>
    </rPh>
    <rPh sb="2" eb="5">
      <t>シチョウソン</t>
    </rPh>
    <rPh sb="5" eb="6">
      <t>ケン</t>
    </rPh>
    <rPh sb="6" eb="8">
      <t>ケイカク</t>
    </rPh>
    <rPh sb="9" eb="11">
      <t>サクテイ</t>
    </rPh>
    <rPh sb="12" eb="15">
      <t>ハイキブツ</t>
    </rPh>
    <rPh sb="15" eb="17">
      <t>ショリ</t>
    </rPh>
    <rPh sb="18" eb="21">
      <t>カソウバ</t>
    </rPh>
    <phoneticPr fontId="19"/>
  </si>
  <si>
    <t>新川地域介護保険・ケーブルテレビ事業組合</t>
    <rPh sb="0" eb="2">
      <t>アラカワ</t>
    </rPh>
    <rPh sb="2" eb="4">
      <t>チイキ</t>
    </rPh>
    <rPh sb="4" eb="6">
      <t>カイゴ</t>
    </rPh>
    <rPh sb="6" eb="8">
      <t>ホケン</t>
    </rPh>
    <rPh sb="16" eb="18">
      <t>ジギョウ</t>
    </rPh>
    <rPh sb="18" eb="20">
      <t>クミアイ</t>
    </rPh>
    <phoneticPr fontId="19"/>
  </si>
  <si>
    <t>介護保険事業、ケーブルテレビ事業</t>
    <rPh sb="0" eb="2">
      <t>カイゴ</t>
    </rPh>
    <rPh sb="2" eb="4">
      <t>ホケン</t>
    </rPh>
    <rPh sb="4" eb="6">
      <t>ジギョウ</t>
    </rPh>
    <rPh sb="14" eb="16">
      <t>ジギョウ</t>
    </rPh>
    <phoneticPr fontId="19"/>
  </si>
  <si>
    <t>消防公務災害補償、消防団員退職報償金支給、消防賞じゅつ金支給、退職手当、公務災害、税の滞納処分</t>
    <rPh sb="0" eb="2">
      <t>ショウボウ</t>
    </rPh>
    <rPh sb="2" eb="4">
      <t>コウム</t>
    </rPh>
    <rPh sb="4" eb="6">
      <t>サイガイ</t>
    </rPh>
    <rPh sb="6" eb="8">
      <t>ホショウ</t>
    </rPh>
    <rPh sb="9" eb="11">
      <t>ショウボウ</t>
    </rPh>
    <rPh sb="11" eb="13">
      <t>ダンイン</t>
    </rPh>
    <rPh sb="13" eb="15">
      <t>タイショク</t>
    </rPh>
    <rPh sb="15" eb="18">
      <t>ホウショウキン</t>
    </rPh>
    <rPh sb="18" eb="20">
      <t>シキュウ</t>
    </rPh>
    <rPh sb="21" eb="23">
      <t>ショウボウ</t>
    </rPh>
    <rPh sb="23" eb="24">
      <t>ショウ</t>
    </rPh>
    <rPh sb="27" eb="28">
      <t>キン</t>
    </rPh>
    <rPh sb="28" eb="30">
      <t>シキュウ</t>
    </rPh>
    <rPh sb="31" eb="33">
      <t>タイショク</t>
    </rPh>
    <rPh sb="33" eb="35">
      <t>テアテ</t>
    </rPh>
    <rPh sb="36" eb="38">
      <t>コウム</t>
    </rPh>
    <rPh sb="38" eb="40">
      <t>サイガイ</t>
    </rPh>
    <rPh sb="41" eb="42">
      <t>ゼイ</t>
    </rPh>
    <rPh sb="43" eb="45">
      <t>タイノウ</t>
    </rPh>
    <rPh sb="45" eb="47">
      <t>ショブン</t>
    </rPh>
    <phoneticPr fontId="19"/>
  </si>
  <si>
    <t>広域市町村圏計画の策定、能登空港ターミナルビルへの出資、消防、救急、森林火入許可、し尿処理、火葬場、火薬類の許可、電気用品の立入検査、ごみ処理、千里浜なぎさ保全、病院</t>
    <rPh sb="0" eb="2">
      <t>コウイキ</t>
    </rPh>
    <rPh sb="2" eb="5">
      <t>シチョウソン</t>
    </rPh>
    <rPh sb="5" eb="6">
      <t>ケン</t>
    </rPh>
    <rPh sb="6" eb="8">
      <t>ケイカク</t>
    </rPh>
    <rPh sb="9" eb="11">
      <t>サクテイ</t>
    </rPh>
    <rPh sb="12" eb="14">
      <t>ノト</t>
    </rPh>
    <rPh sb="14" eb="16">
      <t>クウコウ</t>
    </rPh>
    <rPh sb="25" eb="27">
      <t>シュッシ</t>
    </rPh>
    <rPh sb="28" eb="30">
      <t>ショウボウ</t>
    </rPh>
    <rPh sb="31" eb="33">
      <t>キュウキュウ</t>
    </rPh>
    <rPh sb="34" eb="36">
      <t>シンリン</t>
    </rPh>
    <rPh sb="36" eb="38">
      <t>ヒイレ</t>
    </rPh>
    <rPh sb="38" eb="40">
      <t>キョカ</t>
    </rPh>
    <rPh sb="41" eb="43">
      <t>シニョウ</t>
    </rPh>
    <rPh sb="43" eb="45">
      <t>ショリ</t>
    </rPh>
    <rPh sb="46" eb="49">
      <t>カソウバ</t>
    </rPh>
    <rPh sb="50" eb="52">
      <t>カヤク</t>
    </rPh>
    <rPh sb="52" eb="53">
      <t>ルイ</t>
    </rPh>
    <rPh sb="54" eb="56">
      <t>キョカ</t>
    </rPh>
    <rPh sb="57" eb="59">
      <t>デンキ</t>
    </rPh>
    <rPh sb="59" eb="61">
      <t>ヨウヒン</t>
    </rPh>
    <rPh sb="62" eb="64">
      <t>タチイリ</t>
    </rPh>
    <rPh sb="64" eb="66">
      <t>ケンサ</t>
    </rPh>
    <rPh sb="69" eb="71">
      <t>ショリ</t>
    </rPh>
    <rPh sb="72" eb="75">
      <t>チリハマ</t>
    </rPh>
    <rPh sb="78" eb="80">
      <t>ホゼン</t>
    </rPh>
    <rPh sb="81" eb="83">
      <t>ビョウイン</t>
    </rPh>
    <phoneticPr fontId="19"/>
  </si>
  <si>
    <t>ごみ処理、し尿処理、下水汚泥処理、関係団体間の連絡調整事務、火葬場</t>
    <phoneticPr fontId="2"/>
  </si>
  <si>
    <t>病院</t>
    <rPh sb="0" eb="2">
      <t>ビョウイン</t>
    </rPh>
    <phoneticPr fontId="19"/>
  </si>
  <si>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rPh sb="0" eb="2">
      <t>ノト</t>
    </rPh>
    <rPh sb="2" eb="4">
      <t>クウコウ</t>
    </rPh>
    <rPh sb="13" eb="15">
      <t>シュッシ</t>
    </rPh>
    <rPh sb="15" eb="16">
      <t>ナラ</t>
    </rPh>
    <rPh sb="18" eb="20">
      <t>リヨウ</t>
    </rPh>
    <rPh sb="20" eb="22">
      <t>ソクシン</t>
    </rPh>
    <rPh sb="23" eb="25">
      <t>ショウボウ</t>
    </rPh>
    <rPh sb="26" eb="28">
      <t>シンリン</t>
    </rPh>
    <rPh sb="28" eb="29">
      <t>ヒ</t>
    </rPh>
    <rPh sb="29" eb="30">
      <t>イ</t>
    </rPh>
    <rPh sb="30" eb="32">
      <t>キョカ</t>
    </rPh>
    <rPh sb="33" eb="35">
      <t>キョウドウ</t>
    </rPh>
    <rPh sb="35" eb="37">
      <t>ケンシュウ</t>
    </rPh>
    <rPh sb="38" eb="41">
      <t>カヤクルイ</t>
    </rPh>
    <rPh sb="42" eb="45">
      <t>ジュウミンヒョウ</t>
    </rPh>
    <rPh sb="46" eb="47">
      <t>ウツ</t>
    </rPh>
    <rPh sb="48" eb="49">
      <t>ナド</t>
    </rPh>
    <rPh sb="50" eb="52">
      <t>コウフ</t>
    </rPh>
    <rPh sb="52" eb="54">
      <t>セイキュウ</t>
    </rPh>
    <rPh sb="54" eb="55">
      <t>オヨ</t>
    </rPh>
    <rPh sb="58" eb="60">
      <t>ヒキワタシ</t>
    </rPh>
    <rPh sb="62" eb="64">
      <t>ショウヒ</t>
    </rPh>
    <rPh sb="64" eb="66">
      <t>セイカツ</t>
    </rPh>
    <rPh sb="66" eb="68">
      <t>マドグチ</t>
    </rPh>
    <rPh sb="69" eb="71">
      <t>コウイキ</t>
    </rPh>
    <rPh sb="71" eb="73">
      <t>コウキョウ</t>
    </rPh>
    <rPh sb="73" eb="75">
      <t>コウツウ</t>
    </rPh>
    <rPh sb="76" eb="78">
      <t>ジョウホウ</t>
    </rPh>
    <rPh sb="78" eb="80">
      <t>ショリ</t>
    </rPh>
    <rPh sb="80" eb="82">
      <t>キョウドウ</t>
    </rPh>
    <rPh sb="82" eb="84">
      <t>デンサン</t>
    </rPh>
    <rPh sb="88" eb="90">
      <t>ホアン</t>
    </rPh>
    <rPh sb="91" eb="93">
      <t>カクホ</t>
    </rPh>
    <rPh sb="94" eb="96">
      <t>コウイキ</t>
    </rPh>
    <rPh sb="96" eb="98">
      <t>カンコウ</t>
    </rPh>
    <rPh sb="98" eb="100">
      <t>シセツ</t>
    </rPh>
    <phoneticPr fontId="2"/>
  </si>
  <si>
    <t>１市２町</t>
    <phoneticPr fontId="2"/>
  </si>
  <si>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phoneticPr fontId="2"/>
  </si>
  <si>
    <t>１３市８町６村
７一部事務組合</t>
    <phoneticPr fontId="39"/>
  </si>
  <si>
    <t>行政手続きの電子化の共同処理、市町村職員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t>
    <phoneticPr fontId="19"/>
  </si>
  <si>
    <t>ふるさと市町村圏基金を活用した事業の実施に関する事務、ふるさと市町村圏計画策定等、消防、液化石油ガス・電気用品の保安、視聴覚ライブラリー、公園の管理運営</t>
    <rPh sb="31" eb="35">
      <t>シチョウソンケン</t>
    </rPh>
    <rPh sb="35" eb="37">
      <t>ケイカク</t>
    </rPh>
    <rPh sb="37" eb="39">
      <t>サクテイ</t>
    </rPh>
    <rPh sb="39" eb="40">
      <t>トウ</t>
    </rPh>
    <rPh sb="41" eb="43">
      <t>ショウボウ</t>
    </rPh>
    <rPh sb="44" eb="46">
      <t>エキカ</t>
    </rPh>
    <rPh sb="46" eb="48">
      <t>セキユ</t>
    </rPh>
    <rPh sb="51" eb="53">
      <t>デンキ</t>
    </rPh>
    <rPh sb="53" eb="55">
      <t>ヨウヒン</t>
    </rPh>
    <rPh sb="56" eb="58">
      <t>ホアン</t>
    </rPh>
    <rPh sb="59" eb="62">
      <t>シチョウカク</t>
    </rPh>
    <rPh sb="69" eb="71">
      <t>コウエン</t>
    </rPh>
    <rPh sb="72" eb="74">
      <t>カンリ</t>
    </rPh>
    <rPh sb="74" eb="76">
      <t>ウンエイ</t>
    </rPh>
    <phoneticPr fontId="19"/>
  </si>
  <si>
    <t>峡南広域行政組合</t>
    <rPh sb="0" eb="1">
      <t>キョウコク</t>
    </rPh>
    <rPh sb="1" eb="2">
      <t>ミナミ</t>
    </rPh>
    <rPh sb="2" eb="4">
      <t>コウイキ</t>
    </rPh>
    <rPh sb="4" eb="6">
      <t>ギョウセイ</t>
    </rPh>
    <rPh sb="6" eb="8">
      <t>クミアイ</t>
    </rPh>
    <phoneticPr fontId="19"/>
  </si>
  <si>
    <t>ふるさと市町村圏事業、消防、養護老人ホーム、計算センター、戸籍事務のための電子計算機の設置及び管理、液化石油ガス・電気用品の保安、介護保険における要介護認定及び要支援認定に係る調査・審査並びに判定事務、介護保険における給付の適正化のための被保険者情報の分析調査に関する事務、障害者の日常生活及び社会生活を総合的に支援するための法律における障害支援区分の認定に係る調査・審査及び判定に関する事務</t>
    <rPh sb="4" eb="8">
      <t>シチョウソンケン</t>
    </rPh>
    <rPh sb="8" eb="10">
      <t>ジギョウ</t>
    </rPh>
    <rPh sb="11" eb="13">
      <t>ショウボウ</t>
    </rPh>
    <rPh sb="14" eb="16">
      <t>ヨウゴ</t>
    </rPh>
    <rPh sb="16" eb="18">
      <t>ロウジン</t>
    </rPh>
    <rPh sb="22" eb="24">
      <t>ケイサン</t>
    </rPh>
    <rPh sb="29" eb="31">
      <t>コセキ</t>
    </rPh>
    <rPh sb="31" eb="33">
      <t>ジム</t>
    </rPh>
    <rPh sb="37" eb="39">
      <t>デンシ</t>
    </rPh>
    <rPh sb="39" eb="42">
      <t>ケイサンキ</t>
    </rPh>
    <rPh sb="43" eb="45">
      <t>セッチ</t>
    </rPh>
    <rPh sb="45" eb="46">
      <t>オヨ</t>
    </rPh>
    <rPh sb="47" eb="49">
      <t>カンリ</t>
    </rPh>
    <rPh sb="50" eb="52">
      <t>エキカ</t>
    </rPh>
    <rPh sb="52" eb="54">
      <t>セキユ</t>
    </rPh>
    <rPh sb="57" eb="59">
      <t>デンキ</t>
    </rPh>
    <rPh sb="59" eb="61">
      <t>ヨウヒン</t>
    </rPh>
    <rPh sb="62" eb="64">
      <t>ホアン</t>
    </rPh>
    <rPh sb="65" eb="67">
      <t>カイゴ</t>
    </rPh>
    <rPh sb="67" eb="69">
      <t>ホケン</t>
    </rPh>
    <rPh sb="73" eb="74">
      <t>ヨウ</t>
    </rPh>
    <rPh sb="74" eb="76">
      <t>カイゴ</t>
    </rPh>
    <rPh sb="76" eb="78">
      <t>ニンテイ</t>
    </rPh>
    <rPh sb="78" eb="79">
      <t>オヨ</t>
    </rPh>
    <rPh sb="80" eb="81">
      <t>ヨウ</t>
    </rPh>
    <rPh sb="81" eb="83">
      <t>シエン</t>
    </rPh>
    <rPh sb="83" eb="85">
      <t>ニンテイ</t>
    </rPh>
    <rPh sb="86" eb="87">
      <t>カカ</t>
    </rPh>
    <rPh sb="88" eb="90">
      <t>チョウサ</t>
    </rPh>
    <rPh sb="91" eb="93">
      <t>シンサ</t>
    </rPh>
    <rPh sb="93" eb="94">
      <t>ナラ</t>
    </rPh>
    <rPh sb="96" eb="98">
      <t>ハンテイ</t>
    </rPh>
    <rPh sb="98" eb="100">
      <t>ジム</t>
    </rPh>
    <rPh sb="101" eb="103">
      <t>カイゴ</t>
    </rPh>
    <rPh sb="103" eb="105">
      <t>ホケン</t>
    </rPh>
    <rPh sb="109" eb="111">
      <t>キュウフ</t>
    </rPh>
    <rPh sb="112" eb="115">
      <t>テキセイカ</t>
    </rPh>
    <rPh sb="119" eb="123">
      <t>ヒホケンシャ</t>
    </rPh>
    <rPh sb="123" eb="125">
      <t>ジョウホウ</t>
    </rPh>
    <rPh sb="126" eb="128">
      <t>ブンセキ</t>
    </rPh>
    <rPh sb="128" eb="130">
      <t>チョウサ</t>
    </rPh>
    <rPh sb="131" eb="132">
      <t>カン</t>
    </rPh>
    <rPh sb="134" eb="136">
      <t>ジム</t>
    </rPh>
    <rPh sb="169" eb="171">
      <t>ショウガイ</t>
    </rPh>
    <rPh sb="171" eb="173">
      <t>シエン</t>
    </rPh>
    <rPh sb="173" eb="175">
      <t>クブン</t>
    </rPh>
    <rPh sb="176" eb="178">
      <t>ニンテイ</t>
    </rPh>
    <rPh sb="179" eb="180">
      <t>カカ</t>
    </rPh>
    <rPh sb="181" eb="183">
      <t>チョウサ</t>
    </rPh>
    <rPh sb="184" eb="186">
      <t>シンサ</t>
    </rPh>
    <rPh sb="186" eb="187">
      <t>オヨ</t>
    </rPh>
    <rPh sb="188" eb="190">
      <t>ハンテイ</t>
    </rPh>
    <rPh sb="191" eb="192">
      <t>カン</t>
    </rPh>
    <rPh sb="194" eb="196">
      <t>ジム</t>
    </rPh>
    <phoneticPr fontId="19"/>
  </si>
  <si>
    <t>ふるさと市町村圏計画の策定等、消防、火葬場設置・運営、廃棄物処理、液化石油ガス・電気用品の保安</t>
    <rPh sb="0" eb="4">
      <t>フルサトコウイキ</t>
    </rPh>
    <rPh sb="4" eb="8">
      <t>シチョウソンケン</t>
    </rPh>
    <rPh sb="8" eb="10">
      <t>ケイカク</t>
    </rPh>
    <rPh sb="11" eb="13">
      <t>サクテイ</t>
    </rPh>
    <rPh sb="13" eb="14">
      <t>トウ</t>
    </rPh>
    <rPh sb="15" eb="17">
      <t>ショウボウ</t>
    </rPh>
    <rPh sb="18" eb="21">
      <t>カソウバ</t>
    </rPh>
    <rPh sb="21" eb="23">
      <t>セッチ</t>
    </rPh>
    <rPh sb="24" eb="26">
      <t>ウンエイ</t>
    </rPh>
    <rPh sb="27" eb="30">
      <t>ハイキブツ</t>
    </rPh>
    <rPh sb="30" eb="32">
      <t>ショリ</t>
    </rPh>
    <rPh sb="33" eb="35">
      <t>エキカ</t>
    </rPh>
    <rPh sb="35" eb="37">
      <t>セキユ</t>
    </rPh>
    <rPh sb="40" eb="42">
      <t>デンキ</t>
    </rPh>
    <rPh sb="42" eb="44">
      <t>ヨウヒン</t>
    </rPh>
    <rPh sb="45" eb="47">
      <t>ホアン</t>
    </rPh>
    <phoneticPr fontId="19"/>
  </si>
  <si>
    <t>消防、液化石油ガス・電気用品の保安、緊急通報システム、介護保険における要介護認定及び要支援認定に係る調査・審査並びに判定事務、障害者の日常生活及び社会生活を総合的に支援するための法律の介護給付に係る障害支援区分の審査及び判定に関する事務、斎場の設置・管理・運営に関する事務</t>
    <rPh sb="0" eb="2">
      <t>ショウボウ</t>
    </rPh>
    <rPh sb="3" eb="5">
      <t>エキカ</t>
    </rPh>
    <rPh sb="5" eb="7">
      <t>セキユ</t>
    </rPh>
    <rPh sb="10" eb="12">
      <t>デンキ</t>
    </rPh>
    <rPh sb="12" eb="14">
      <t>ヨウヒン</t>
    </rPh>
    <rPh sb="15" eb="17">
      <t>ホアン</t>
    </rPh>
    <rPh sb="18" eb="20">
      <t>キンキュウ</t>
    </rPh>
    <rPh sb="20" eb="22">
      <t>ツウホウ</t>
    </rPh>
    <rPh sb="27" eb="29">
      <t>カイゴ</t>
    </rPh>
    <rPh sb="29" eb="31">
      <t>ホケン</t>
    </rPh>
    <rPh sb="35" eb="36">
      <t>ヨウ</t>
    </rPh>
    <rPh sb="36" eb="38">
      <t>カイゴ</t>
    </rPh>
    <rPh sb="38" eb="40">
      <t>ニンテイ</t>
    </rPh>
    <rPh sb="40" eb="41">
      <t>オヨ</t>
    </rPh>
    <rPh sb="42" eb="43">
      <t>ヨウ</t>
    </rPh>
    <rPh sb="43" eb="45">
      <t>シエン</t>
    </rPh>
    <rPh sb="45" eb="47">
      <t>ニンテイ</t>
    </rPh>
    <rPh sb="48" eb="49">
      <t>カカ</t>
    </rPh>
    <rPh sb="50" eb="52">
      <t>チョウサ</t>
    </rPh>
    <rPh sb="53" eb="55">
      <t>シンサ</t>
    </rPh>
    <rPh sb="55" eb="56">
      <t>ナラ</t>
    </rPh>
    <rPh sb="58" eb="60">
      <t>ハンテイ</t>
    </rPh>
    <rPh sb="60" eb="62">
      <t>ジム</t>
    </rPh>
    <rPh sb="63" eb="65">
      <t>ショウガイ</t>
    </rPh>
    <rPh sb="67" eb="69">
      <t>ニチジョウ</t>
    </rPh>
    <rPh sb="69" eb="71">
      <t>セイカツ</t>
    </rPh>
    <rPh sb="71" eb="72">
      <t>オヨ</t>
    </rPh>
    <rPh sb="73" eb="75">
      <t>シャカイ</t>
    </rPh>
    <rPh sb="75" eb="77">
      <t>セイカツ</t>
    </rPh>
    <rPh sb="78" eb="81">
      <t>ソウゴウテキ</t>
    </rPh>
    <rPh sb="82" eb="84">
      <t>シエン</t>
    </rPh>
    <rPh sb="89" eb="91">
      <t>ホウリツ</t>
    </rPh>
    <rPh sb="92" eb="94">
      <t>カイゴ</t>
    </rPh>
    <rPh sb="94" eb="96">
      <t>キュウフ</t>
    </rPh>
    <rPh sb="97" eb="98">
      <t>カカ</t>
    </rPh>
    <rPh sb="101" eb="103">
      <t>シエン</t>
    </rPh>
    <phoneticPr fontId="19"/>
  </si>
  <si>
    <t>地域開発計画、ごみ処理、職員研修、ふるさと市町村圏基金、公平委員会、介護保険、造林、障害者総合支援</t>
    <rPh sb="0" eb="2">
      <t>チイキ</t>
    </rPh>
    <rPh sb="2" eb="4">
      <t>カイハツ</t>
    </rPh>
    <rPh sb="4" eb="6">
      <t>ケイカク</t>
    </rPh>
    <rPh sb="9" eb="11">
      <t>ショリ</t>
    </rPh>
    <rPh sb="12" eb="14">
      <t>ショクイン</t>
    </rPh>
    <rPh sb="14" eb="16">
      <t>ケンシュウ</t>
    </rPh>
    <rPh sb="21" eb="25">
      <t>シチョウソンケン</t>
    </rPh>
    <rPh sb="25" eb="27">
      <t>キキン</t>
    </rPh>
    <rPh sb="28" eb="30">
      <t>コウヘイ</t>
    </rPh>
    <rPh sb="30" eb="33">
      <t>イインカイ</t>
    </rPh>
    <rPh sb="34" eb="36">
      <t>カイゴ</t>
    </rPh>
    <rPh sb="36" eb="38">
      <t>ホケン</t>
    </rPh>
    <rPh sb="39" eb="41">
      <t>ゾウリン</t>
    </rPh>
    <rPh sb="42" eb="45">
      <t>ショウガイシャ</t>
    </rPh>
    <rPh sb="45" eb="47">
      <t>ソウゴウ</t>
    </rPh>
    <rPh sb="47" eb="49">
      <t>シエン</t>
    </rPh>
    <phoneticPr fontId="19"/>
  </si>
  <si>
    <t>２市７町１村　</t>
    <phoneticPr fontId="39"/>
  </si>
  <si>
    <t>地域開発計画、職員研修、ふるさと市町村圏基金、公平委員会</t>
    <rPh sb="0" eb="2">
      <t>チイキ</t>
    </rPh>
    <rPh sb="2" eb="4">
      <t>カイハツ</t>
    </rPh>
    <rPh sb="4" eb="6">
      <t>ケイカク</t>
    </rPh>
    <rPh sb="7" eb="9">
      <t>キョウショクイン</t>
    </rPh>
    <rPh sb="9" eb="11">
      <t>ケンシュウ</t>
    </rPh>
    <rPh sb="16" eb="20">
      <t>シチョウソンケン</t>
    </rPh>
    <rPh sb="20" eb="22">
      <t>キキン</t>
    </rPh>
    <rPh sb="23" eb="25">
      <t>コウヘイ</t>
    </rPh>
    <rPh sb="25" eb="28">
      <t>イインカイ</t>
    </rPh>
    <phoneticPr fontId="19"/>
  </si>
  <si>
    <t>８市１２町
36一部事務組合
１広域連合</t>
    <rPh sb="1" eb="2">
      <t>シ</t>
    </rPh>
    <rPh sb="4" eb="5">
      <t>マチ</t>
    </rPh>
    <rPh sb="8" eb="10">
      <t>イチブ</t>
    </rPh>
    <rPh sb="10" eb="12">
      <t>ジム</t>
    </rPh>
    <rPh sb="12" eb="14">
      <t>クミアイ</t>
    </rPh>
    <rPh sb="16" eb="18">
      <t>コウイキ</t>
    </rPh>
    <rPh sb="18" eb="20">
      <t>レンゴウ</t>
    </rPh>
    <phoneticPr fontId="19"/>
  </si>
  <si>
    <t>ごみ処理、し尿処理、造林地の維持管理等、介護区分認定審査、障害区分認定審査、情報基盤整備</t>
    <rPh sb="2" eb="4">
      <t>ショリ</t>
    </rPh>
    <rPh sb="6" eb="7">
      <t>ニョウ</t>
    </rPh>
    <rPh sb="7" eb="9">
      <t>ショリ</t>
    </rPh>
    <rPh sb="10" eb="13">
      <t>ゾウリンチ</t>
    </rPh>
    <rPh sb="14" eb="16">
      <t>イジ</t>
    </rPh>
    <rPh sb="16" eb="18">
      <t>カンリ</t>
    </rPh>
    <rPh sb="18" eb="19">
      <t>トウ</t>
    </rPh>
    <rPh sb="20" eb="22">
      <t>カイゴ</t>
    </rPh>
    <rPh sb="22" eb="24">
      <t>クブン</t>
    </rPh>
    <rPh sb="24" eb="26">
      <t>ニンテイ</t>
    </rPh>
    <rPh sb="26" eb="28">
      <t>シンサ</t>
    </rPh>
    <rPh sb="29" eb="31">
      <t>ショウガイ</t>
    </rPh>
    <rPh sb="31" eb="33">
      <t>クブン</t>
    </rPh>
    <rPh sb="33" eb="35">
      <t>ニンテイ</t>
    </rPh>
    <rPh sb="35" eb="37">
      <t>シンサ</t>
    </rPh>
    <phoneticPr fontId="39"/>
  </si>
  <si>
    <t>海部南部水道企業団</t>
    <phoneticPr fontId="2"/>
  </si>
  <si>
    <t>１４市１５町</t>
    <phoneticPr fontId="39"/>
  </si>
  <si>
    <t>１市２町</t>
    <rPh sb="1" eb="2">
      <t>シ</t>
    </rPh>
    <rPh sb="3" eb="4">
      <t>マチ</t>
    </rPh>
    <phoneticPr fontId="19"/>
  </si>
  <si>
    <t>火葬場、最終処分場、新ごみ処理施設整備</t>
    <rPh sb="0" eb="3">
      <t>カソウジョウ</t>
    </rPh>
    <rPh sb="4" eb="6">
      <t>サイシュウ</t>
    </rPh>
    <rPh sb="6" eb="9">
      <t>ショブンジョウ</t>
    </rPh>
    <rPh sb="10" eb="11">
      <t>シン</t>
    </rPh>
    <rPh sb="13" eb="15">
      <t>ショリ</t>
    </rPh>
    <rPh sb="15" eb="17">
      <t>シセツ</t>
    </rPh>
    <rPh sb="17" eb="19">
      <t>セイビ</t>
    </rPh>
    <phoneticPr fontId="19"/>
  </si>
  <si>
    <t>山辺・県北西部広域環境衛生組合</t>
    <phoneticPr fontId="2"/>
  </si>
  <si>
    <t>２市７町１村</t>
    <rPh sb="1" eb="2">
      <t>シ</t>
    </rPh>
    <rPh sb="3" eb="4">
      <t>チョウ</t>
    </rPh>
    <rPh sb="5" eb="6">
      <t>ソン</t>
    </rPh>
    <phoneticPr fontId="2"/>
  </si>
  <si>
    <t>ごみ処理及びリサイクル施設</t>
    <rPh sb="2" eb="4">
      <t>ショリ</t>
    </rPh>
    <rPh sb="4" eb="5">
      <t>オヨ</t>
    </rPh>
    <rPh sb="11" eb="13">
      <t>シセツ</t>
    </rPh>
    <phoneticPr fontId="2"/>
  </si>
  <si>
    <t>８市２０町１村
４５一部事務組合
１広域連合</t>
    <rPh sb="1" eb="2">
      <t>シ</t>
    </rPh>
    <rPh sb="4" eb="5">
      <t>マチ</t>
    </rPh>
    <rPh sb="6" eb="7">
      <t>ムラ</t>
    </rPh>
    <rPh sb="10" eb="12">
      <t>イチブ</t>
    </rPh>
    <rPh sb="12" eb="14">
      <t>ジム</t>
    </rPh>
    <rPh sb="14" eb="16">
      <t>クミアイ</t>
    </rPh>
    <rPh sb="18" eb="20">
      <t>コウイキ</t>
    </rPh>
    <rPh sb="20" eb="22">
      <t>レンゴウ</t>
    </rPh>
    <phoneticPr fontId="2"/>
  </si>
  <si>
    <t>地方拠点都市地域基本計画、地域振興事業、し尿処理、不燃物処理、可燃物処理施設の建設、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rPh sb="0" eb="2">
      <t>チホウ</t>
    </rPh>
    <rPh sb="2" eb="4">
      <t>キョテン</t>
    </rPh>
    <rPh sb="4" eb="6">
      <t>トシ</t>
    </rPh>
    <rPh sb="6" eb="8">
      <t>チイキ</t>
    </rPh>
    <rPh sb="8" eb="10">
      <t>キホン</t>
    </rPh>
    <rPh sb="10" eb="12">
      <t>ケイカク</t>
    </rPh>
    <rPh sb="13" eb="15">
      <t>チイキ</t>
    </rPh>
    <rPh sb="15" eb="17">
      <t>シンコウ</t>
    </rPh>
    <rPh sb="17" eb="19">
      <t>ジギョウ</t>
    </rPh>
    <rPh sb="20" eb="22">
      <t>シニョウ</t>
    </rPh>
    <rPh sb="22" eb="24">
      <t>ショリ</t>
    </rPh>
    <rPh sb="25" eb="28">
      <t>フネンブツ</t>
    </rPh>
    <rPh sb="28" eb="30">
      <t>ショリ</t>
    </rPh>
    <rPh sb="47" eb="50">
      <t>カソウバ</t>
    </rPh>
    <rPh sb="51" eb="53">
      <t>カイゴ</t>
    </rPh>
    <rPh sb="53" eb="55">
      <t>ニンテイ</t>
    </rPh>
    <rPh sb="55" eb="57">
      <t>シンサ</t>
    </rPh>
    <rPh sb="58" eb="60">
      <t>ハンテイ</t>
    </rPh>
    <rPh sb="61" eb="63">
      <t>ショウガイ</t>
    </rPh>
    <rPh sb="63" eb="65">
      <t>シエン</t>
    </rPh>
    <rPh sb="65" eb="67">
      <t>クブン</t>
    </rPh>
    <rPh sb="67" eb="69">
      <t>シンサ</t>
    </rPh>
    <rPh sb="70" eb="72">
      <t>ハンテイ</t>
    </rPh>
    <rPh sb="73" eb="75">
      <t>キュウジツ</t>
    </rPh>
    <rPh sb="75" eb="77">
      <t>キュウカン</t>
    </rPh>
    <rPh sb="77" eb="79">
      <t>シカ</t>
    </rPh>
    <rPh sb="79" eb="81">
      <t>シンリョウ</t>
    </rPh>
    <rPh sb="81" eb="83">
      <t>ギョウム</t>
    </rPh>
    <rPh sb="84" eb="86">
      <t>ウンエイ</t>
    </rPh>
    <rPh sb="87" eb="88">
      <t>キュウ</t>
    </rPh>
    <rPh sb="88" eb="91">
      <t>フネンブツ</t>
    </rPh>
    <rPh sb="91" eb="94">
      <t>ショブンジョウ</t>
    </rPh>
    <rPh sb="94" eb="96">
      <t>アトチ</t>
    </rPh>
    <rPh sb="96" eb="98">
      <t>カンリ</t>
    </rPh>
    <rPh sb="98" eb="100">
      <t>ウンエイ</t>
    </rPh>
    <rPh sb="101" eb="103">
      <t>オデイ</t>
    </rPh>
    <rPh sb="103" eb="105">
      <t>ダッスイ</t>
    </rPh>
    <rPh sb="106" eb="109">
      <t>タイヒカ</t>
    </rPh>
    <rPh sb="109" eb="111">
      <t>シセツ</t>
    </rPh>
    <rPh sb="112" eb="114">
      <t>カンリ</t>
    </rPh>
    <rPh sb="115" eb="117">
      <t>オデイ</t>
    </rPh>
    <rPh sb="117" eb="119">
      <t>ウンパン</t>
    </rPh>
    <rPh sb="120" eb="122">
      <t>カヤク</t>
    </rPh>
    <rPh sb="122" eb="123">
      <t>ルイ</t>
    </rPh>
    <rPh sb="123" eb="126">
      <t>トリシマリホウ</t>
    </rPh>
    <rPh sb="127" eb="129">
      <t>カヤク</t>
    </rPh>
    <rPh sb="129" eb="130">
      <t>ルイ</t>
    </rPh>
    <rPh sb="130" eb="133">
      <t>トリシマリホウ</t>
    </rPh>
    <rPh sb="133" eb="136">
      <t>シコウレイ</t>
    </rPh>
    <rPh sb="137" eb="139">
      <t>エキカ</t>
    </rPh>
    <rPh sb="139" eb="141">
      <t>セキユ</t>
    </rPh>
    <rPh sb="144" eb="146">
      <t>ホアン</t>
    </rPh>
    <rPh sb="147" eb="149">
      <t>カクホ</t>
    </rPh>
    <rPh sb="149" eb="150">
      <t>オヨ</t>
    </rPh>
    <rPh sb="151" eb="153">
      <t>トリヒキ</t>
    </rPh>
    <rPh sb="154" eb="157">
      <t>テキセイカ</t>
    </rPh>
    <rPh sb="158" eb="159">
      <t>カン</t>
    </rPh>
    <rPh sb="161" eb="163">
      <t>ホウリツ</t>
    </rPh>
    <rPh sb="164" eb="165">
      <t>モト</t>
    </rPh>
    <rPh sb="167" eb="169">
      <t>ジム</t>
    </rPh>
    <phoneticPr fontId="19"/>
  </si>
  <si>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rPh sb="0" eb="3">
      <t>フネンブツ</t>
    </rPh>
    <rPh sb="3" eb="5">
      <t>ショリ</t>
    </rPh>
    <rPh sb="6" eb="8">
      <t>ショウボウ</t>
    </rPh>
    <rPh sb="9" eb="11">
      <t>コウイキ</t>
    </rPh>
    <rPh sb="11" eb="13">
      <t>フクシ</t>
    </rPh>
    <rPh sb="18" eb="20">
      <t>ビョウイン</t>
    </rPh>
    <rPh sb="20" eb="21">
      <t>グン</t>
    </rPh>
    <rPh sb="21" eb="24">
      <t>リンバンセイ</t>
    </rPh>
    <rPh sb="24" eb="26">
      <t>ビョウイン</t>
    </rPh>
    <rPh sb="26" eb="28">
      <t>ウンエイ</t>
    </rPh>
    <rPh sb="29" eb="32">
      <t>カソウバ</t>
    </rPh>
    <rPh sb="33" eb="35">
      <t>カイゴ</t>
    </rPh>
    <rPh sb="35" eb="37">
      <t>ニンテイ</t>
    </rPh>
    <rPh sb="37" eb="39">
      <t>シンサ</t>
    </rPh>
    <rPh sb="40" eb="42">
      <t>ハンテイ</t>
    </rPh>
    <rPh sb="44" eb="45">
      <t>ニョウ</t>
    </rPh>
    <rPh sb="45" eb="47">
      <t>ショリ</t>
    </rPh>
    <rPh sb="48" eb="50">
      <t>ショウガイ</t>
    </rPh>
    <rPh sb="50" eb="52">
      <t>シエン</t>
    </rPh>
    <rPh sb="52" eb="54">
      <t>クブン</t>
    </rPh>
    <rPh sb="54" eb="56">
      <t>シンサ</t>
    </rPh>
    <rPh sb="57" eb="59">
      <t>ハンテイ</t>
    </rPh>
    <rPh sb="60" eb="62">
      <t>チジ</t>
    </rPh>
    <rPh sb="63" eb="65">
      <t>ケンゲン</t>
    </rPh>
    <rPh sb="66" eb="67">
      <t>ゾク</t>
    </rPh>
    <rPh sb="69" eb="71">
      <t>ジム</t>
    </rPh>
    <rPh sb="72" eb="74">
      <t>ショリ</t>
    </rPh>
    <rPh sb="75" eb="77">
      <t>トクレイ</t>
    </rPh>
    <rPh sb="78" eb="79">
      <t>カン</t>
    </rPh>
    <rPh sb="81" eb="82">
      <t>ケン</t>
    </rPh>
    <rPh sb="82" eb="84">
      <t>ジョウレイ</t>
    </rPh>
    <rPh sb="87" eb="89">
      <t>カンケイ</t>
    </rPh>
    <rPh sb="89" eb="92">
      <t>シチョウソン</t>
    </rPh>
    <rPh sb="93" eb="95">
      <t>ショリ</t>
    </rPh>
    <rPh sb="103" eb="105">
      <t>カヤク</t>
    </rPh>
    <rPh sb="105" eb="106">
      <t>ルイ</t>
    </rPh>
    <rPh sb="106" eb="108">
      <t>トリシマ</t>
    </rPh>
    <rPh sb="108" eb="109">
      <t>ホウ</t>
    </rPh>
    <rPh sb="109" eb="110">
      <t>ラ</t>
    </rPh>
    <rPh sb="111" eb="112">
      <t>モト</t>
    </rPh>
    <rPh sb="114" eb="116">
      <t>ジム</t>
    </rPh>
    <rPh sb="117" eb="119">
      <t>エキカ</t>
    </rPh>
    <rPh sb="119" eb="121">
      <t>セキユ</t>
    </rPh>
    <rPh sb="124" eb="126">
      <t>ホアン</t>
    </rPh>
    <rPh sb="127" eb="129">
      <t>カクホ</t>
    </rPh>
    <rPh sb="129" eb="130">
      <t>オヨ</t>
    </rPh>
    <rPh sb="131" eb="133">
      <t>トリヒキ</t>
    </rPh>
    <rPh sb="134" eb="137">
      <t>テキセイカ</t>
    </rPh>
    <rPh sb="138" eb="139">
      <t>カン</t>
    </rPh>
    <rPh sb="141" eb="143">
      <t>ホウリツ</t>
    </rPh>
    <rPh sb="144" eb="145">
      <t>モト</t>
    </rPh>
    <rPh sb="147" eb="149">
      <t>ジム</t>
    </rPh>
    <phoneticPr fontId="19"/>
  </si>
  <si>
    <t>消防、ふるさと市町村圏事業、介護認定審査、障害支援区分認定審査、ごみ処理等、地域活性化総合特区連絡調整事務</t>
    <rPh sb="0" eb="2">
      <t>ショウボウ</t>
    </rPh>
    <rPh sb="7" eb="11">
      <t>シチョウソンケン</t>
    </rPh>
    <rPh sb="11" eb="13">
      <t>ジギョウ</t>
    </rPh>
    <rPh sb="14" eb="16">
      <t>カイゴ</t>
    </rPh>
    <rPh sb="16" eb="18">
      <t>ニンテイ</t>
    </rPh>
    <rPh sb="18" eb="20">
      <t>シンサ</t>
    </rPh>
    <rPh sb="21" eb="23">
      <t>ショウガイ</t>
    </rPh>
    <rPh sb="23" eb="25">
      <t>シエン</t>
    </rPh>
    <rPh sb="25" eb="27">
      <t>クブン</t>
    </rPh>
    <rPh sb="27" eb="29">
      <t>ニンテイ</t>
    </rPh>
    <rPh sb="29" eb="31">
      <t>シンサ</t>
    </rPh>
    <rPh sb="34" eb="36">
      <t>ショリ</t>
    </rPh>
    <rPh sb="36" eb="37">
      <t>トウ</t>
    </rPh>
    <rPh sb="38" eb="40">
      <t>チイキ</t>
    </rPh>
    <rPh sb="40" eb="43">
      <t>カッセイカ</t>
    </rPh>
    <rPh sb="43" eb="45">
      <t>ソウゴウ</t>
    </rPh>
    <rPh sb="45" eb="47">
      <t>トック</t>
    </rPh>
    <rPh sb="47" eb="49">
      <t>レンラク</t>
    </rPh>
    <rPh sb="49" eb="51">
      <t>チョウセイ</t>
    </rPh>
    <rPh sb="51" eb="53">
      <t>ジム</t>
    </rPh>
    <phoneticPr fontId="19"/>
  </si>
  <si>
    <t>８市１０町１村　</t>
    <phoneticPr fontId="39"/>
  </si>
  <si>
    <r>
      <t xml:space="preserve">１５市１０町２村
</t>
    </r>
    <r>
      <rPr>
        <b/>
        <sz val="16"/>
        <rFont val="ＭＳ Ｐゴシック"/>
        <family val="3"/>
        <charset val="128"/>
      </rPr>
      <t>３５</t>
    </r>
    <r>
      <rPr>
        <sz val="16"/>
        <rFont val="ＭＳ Ｐゴシック"/>
        <family val="3"/>
        <charset val="128"/>
      </rPr>
      <t>一部事務組合
１広域連合</t>
    </r>
    <rPh sb="2" eb="3">
      <t>シ</t>
    </rPh>
    <rPh sb="5" eb="6">
      <t>チョウ</t>
    </rPh>
    <rPh sb="7" eb="8">
      <t>ソン</t>
    </rPh>
    <rPh sb="11" eb="13">
      <t>イチブ</t>
    </rPh>
    <rPh sb="13" eb="15">
      <t>ジム</t>
    </rPh>
    <rPh sb="15" eb="17">
      <t>クミアイ</t>
    </rPh>
    <rPh sb="19" eb="21">
      <t>コウイキ</t>
    </rPh>
    <rPh sb="21" eb="23">
      <t>レンゴウ</t>
    </rPh>
    <phoneticPr fontId="19"/>
  </si>
  <si>
    <t>ごみ処理</t>
    <rPh sb="2" eb="4">
      <t>ショリ</t>
    </rPh>
    <phoneticPr fontId="19"/>
  </si>
  <si>
    <t>１３市６町
１９一部事務組合
１広域連合</t>
    <phoneticPr fontId="39"/>
  </si>
  <si>
    <t>消防災害補償、退職手当、公務災害、公平委員会、交通災害共済、会館・共有財産等の維持・管理、行政不服審査法上の附属機関、その他</t>
    <rPh sb="0" eb="2">
      <t>ショウボウ</t>
    </rPh>
    <rPh sb="2" eb="4">
      <t>サイガイ</t>
    </rPh>
    <rPh sb="4" eb="6">
      <t>ホショウ</t>
    </rPh>
    <rPh sb="7" eb="9">
      <t>タイショク</t>
    </rPh>
    <rPh sb="9" eb="11">
      <t>テアテ</t>
    </rPh>
    <rPh sb="12" eb="14">
      <t>コウム</t>
    </rPh>
    <rPh sb="14" eb="16">
      <t>サイガイ</t>
    </rPh>
    <rPh sb="17" eb="19">
      <t>コウヘイ</t>
    </rPh>
    <rPh sb="19" eb="22">
      <t>イインカイ</t>
    </rPh>
    <rPh sb="23" eb="25">
      <t>コウツウ</t>
    </rPh>
    <rPh sb="25" eb="27">
      <t>サイガイ</t>
    </rPh>
    <rPh sb="27" eb="29">
      <t>キョウサイ</t>
    </rPh>
    <rPh sb="30" eb="32">
      <t>カイカン</t>
    </rPh>
    <rPh sb="33" eb="35">
      <t>キョウユウ</t>
    </rPh>
    <rPh sb="35" eb="38">
      <t>ザイサントウ</t>
    </rPh>
    <rPh sb="39" eb="41">
      <t>イジ</t>
    </rPh>
    <rPh sb="42" eb="44">
      <t>カンリ</t>
    </rPh>
    <rPh sb="45" eb="47">
      <t>ギョウセイ</t>
    </rPh>
    <rPh sb="47" eb="49">
      <t>フフク</t>
    </rPh>
    <rPh sb="49" eb="51">
      <t>シンサ</t>
    </rPh>
    <rPh sb="51" eb="52">
      <t>ホウ</t>
    </rPh>
    <rPh sb="52" eb="53">
      <t>ジョウ</t>
    </rPh>
    <rPh sb="54" eb="56">
      <t>フゾク</t>
    </rPh>
    <rPh sb="56" eb="58">
      <t>キカン</t>
    </rPh>
    <rPh sb="61" eb="62">
      <t>タ</t>
    </rPh>
    <phoneticPr fontId="19"/>
  </si>
  <si>
    <t>８市１５町１村
２５一部事務組合
２広域連合</t>
    <rPh sb="10" eb="12">
      <t>イチブ</t>
    </rPh>
    <rPh sb="12" eb="14">
      <t>ジム</t>
    </rPh>
    <rPh sb="14" eb="16">
      <t>クミアイ</t>
    </rPh>
    <rPh sb="18" eb="20">
      <t>コウイキ</t>
    </rPh>
    <rPh sb="20" eb="22">
      <t>レンゴウ</t>
    </rPh>
    <phoneticPr fontId="19"/>
  </si>
  <si>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19"/>
  </si>
  <si>
    <t>５市９町
１８一部事務組合
１広域連合</t>
    <rPh sb="1" eb="2">
      <t>シ</t>
    </rPh>
    <rPh sb="3" eb="4">
      <t>チョウ</t>
    </rPh>
    <rPh sb="7" eb="9">
      <t>イチブ</t>
    </rPh>
    <rPh sb="9" eb="11">
      <t>ジム</t>
    </rPh>
    <rPh sb="11" eb="13">
      <t>クミアイ</t>
    </rPh>
    <rPh sb="15" eb="17">
      <t>コウイキ</t>
    </rPh>
    <rPh sb="17" eb="19">
      <t>レンゴウ</t>
    </rPh>
    <phoneticPr fontId="19"/>
  </si>
  <si>
    <t>八幡浜地区施設事務組合</t>
    <phoneticPr fontId="19"/>
  </si>
  <si>
    <t>２市１町</t>
    <phoneticPr fontId="2"/>
  </si>
  <si>
    <t>広域計画、消防、救急、老人ホーム、し尿処理、ごみ処理、最終処分場、火葬場、林業振興、学校給食、介護認定審査、障害支援区分認定審査</t>
    <rPh sb="0" eb="2">
      <t>コウイキ</t>
    </rPh>
    <rPh sb="2" eb="4">
      <t>ケイカク</t>
    </rPh>
    <rPh sb="5" eb="7">
      <t>ショウボウ</t>
    </rPh>
    <rPh sb="8" eb="10">
      <t>キュウキュウ</t>
    </rPh>
    <rPh sb="11" eb="13">
      <t>ロウジン</t>
    </rPh>
    <rPh sb="17" eb="19">
      <t>シニョウ</t>
    </rPh>
    <rPh sb="19" eb="21">
      <t>ショリ</t>
    </rPh>
    <rPh sb="24" eb="26">
      <t>ショリ</t>
    </rPh>
    <rPh sb="27" eb="29">
      <t>サイシュウ</t>
    </rPh>
    <rPh sb="29" eb="32">
      <t>ショブンジョウ</t>
    </rPh>
    <rPh sb="33" eb="36">
      <t>カソウバ</t>
    </rPh>
    <rPh sb="37" eb="39">
      <t>リンギョウ</t>
    </rPh>
    <rPh sb="39" eb="41">
      <t>シンコウ</t>
    </rPh>
    <rPh sb="42" eb="44">
      <t>ガッコウ</t>
    </rPh>
    <rPh sb="44" eb="46">
      <t>キュウショク</t>
    </rPh>
    <rPh sb="47" eb="49">
      <t>カイゴ</t>
    </rPh>
    <rPh sb="49" eb="51">
      <t>ニンテイ</t>
    </rPh>
    <rPh sb="51" eb="53">
      <t>シンサ</t>
    </rPh>
    <rPh sb="54" eb="56">
      <t>ショウガイ</t>
    </rPh>
    <rPh sb="56" eb="58">
      <t>シエン</t>
    </rPh>
    <rPh sb="58" eb="60">
      <t>クブン</t>
    </rPh>
    <rPh sb="60" eb="62">
      <t>ニンテイ</t>
    </rPh>
    <rPh sb="62" eb="64">
      <t>シンサ</t>
    </rPh>
    <phoneticPr fontId="19"/>
  </si>
  <si>
    <t>９市１７町６村
２１一部事務組合
１広域連合</t>
    <rPh sb="1" eb="2">
      <t>シ</t>
    </rPh>
    <rPh sb="4" eb="5">
      <t>チョウ</t>
    </rPh>
    <rPh sb="6" eb="7">
      <t>ムラ</t>
    </rPh>
    <rPh sb="10" eb="12">
      <t>イチブ</t>
    </rPh>
    <rPh sb="12" eb="14">
      <t>ジム</t>
    </rPh>
    <rPh sb="14" eb="16">
      <t>クミアイ</t>
    </rPh>
    <rPh sb="18" eb="20">
      <t>コウイキ</t>
    </rPh>
    <rPh sb="20" eb="22">
      <t>レンゴウ</t>
    </rPh>
    <phoneticPr fontId="19"/>
  </si>
  <si>
    <t>消防救急業務、急患センター</t>
    <rPh sb="0" eb="2">
      <t>ショウボウ</t>
    </rPh>
    <rPh sb="2" eb="4">
      <t>キュウキュウ</t>
    </rPh>
    <rPh sb="4" eb="6">
      <t>ギョウム</t>
    </rPh>
    <rPh sb="7" eb="9">
      <t>キュウカン</t>
    </rPh>
    <phoneticPr fontId="19"/>
  </si>
  <si>
    <t>３市２町　　</t>
    <phoneticPr fontId="2"/>
  </si>
  <si>
    <t>広域圏計画の策定、連絡調整、消防救急業務、山林の維持管理、広域課題</t>
    <rPh sb="0" eb="2">
      <t>コウイキ</t>
    </rPh>
    <rPh sb="2" eb="3">
      <t>ケン</t>
    </rPh>
    <rPh sb="3" eb="5">
      <t>ケイカク</t>
    </rPh>
    <rPh sb="6" eb="8">
      <t>サクテイ</t>
    </rPh>
    <rPh sb="9" eb="11">
      <t>レンラク</t>
    </rPh>
    <rPh sb="11" eb="13">
      <t>チョウセイ</t>
    </rPh>
    <rPh sb="14" eb="16">
      <t>ショウボウ</t>
    </rPh>
    <rPh sb="16" eb="18">
      <t>キュウキュウ</t>
    </rPh>
    <rPh sb="18" eb="20">
      <t>ギョウム</t>
    </rPh>
    <rPh sb="21" eb="23">
      <t>サンリン</t>
    </rPh>
    <rPh sb="24" eb="26">
      <t>イジ</t>
    </rPh>
    <rPh sb="26" eb="28">
      <t>カンリ</t>
    </rPh>
    <rPh sb="29" eb="31">
      <t>コウイキ</t>
    </rPh>
    <rPh sb="31" eb="33">
      <t>カダイ</t>
    </rPh>
    <phoneticPr fontId="19"/>
  </si>
  <si>
    <t>H21.4.1</t>
    <phoneticPr fontId="2"/>
  </si>
  <si>
    <t>福岡都市圏広域行政事業組合</t>
    <rPh sb="0" eb="2">
      <t>フクオカ</t>
    </rPh>
    <rPh sb="2" eb="5">
      <t>トシケン</t>
    </rPh>
    <rPh sb="5" eb="7">
      <t>コウイキ</t>
    </rPh>
    <rPh sb="7" eb="9">
      <t>ギョウセイ</t>
    </rPh>
    <rPh sb="9" eb="11">
      <t>ジギョウ</t>
    </rPh>
    <rPh sb="11" eb="13">
      <t>クミアイ</t>
    </rPh>
    <phoneticPr fontId="2"/>
  </si>
  <si>
    <t>H21.4.1</t>
    <phoneticPr fontId="2"/>
  </si>
  <si>
    <t>１市６町１村</t>
    <rPh sb="1" eb="2">
      <t>シ</t>
    </rPh>
    <rPh sb="3" eb="4">
      <t>マチ</t>
    </rPh>
    <rPh sb="5" eb="6">
      <t>ムラ</t>
    </rPh>
    <phoneticPr fontId="2"/>
  </si>
  <si>
    <t>じん芥処理、埋立処分、し尿処理</t>
    <phoneticPr fontId="2"/>
  </si>
  <si>
    <t>ふるさと市町村圏事業、消防、火葬場、電算、介護保険、障害福祉</t>
    <rPh sb="4" eb="8">
      <t>シチョウソンケン</t>
    </rPh>
    <rPh sb="8" eb="10">
      <t>ジギョウ</t>
    </rPh>
    <rPh sb="11" eb="13">
      <t>ショウボウ</t>
    </rPh>
    <rPh sb="14" eb="17">
      <t>カソウバ</t>
    </rPh>
    <rPh sb="18" eb="20">
      <t>デンサン</t>
    </rPh>
    <rPh sb="21" eb="23">
      <t>カイゴ</t>
    </rPh>
    <rPh sb="23" eb="25">
      <t>ホケン</t>
    </rPh>
    <rPh sb="26" eb="28">
      <t>ショウガイ</t>
    </rPh>
    <rPh sb="28" eb="30">
      <t>フクシ</t>
    </rPh>
    <phoneticPr fontId="19"/>
  </si>
  <si>
    <r>
      <t>１０市１０町
２１</t>
    </r>
    <r>
      <rPr>
        <sz val="16"/>
        <rFont val="ＭＳ ゴシック"/>
        <family val="3"/>
        <charset val="128"/>
      </rPr>
      <t>一部事務組合
２広域連合</t>
    </r>
    <rPh sb="2" eb="3">
      <t>シ</t>
    </rPh>
    <rPh sb="5" eb="6">
      <t>マチ</t>
    </rPh>
    <rPh sb="9" eb="11">
      <t>イチブ</t>
    </rPh>
    <rPh sb="11" eb="13">
      <t>ジム</t>
    </rPh>
    <rPh sb="13" eb="15">
      <t>クミアイ</t>
    </rPh>
    <rPh sb="17" eb="19">
      <t>コウイキ</t>
    </rPh>
    <rPh sb="19" eb="21">
      <t>レンゴウ</t>
    </rPh>
    <phoneticPr fontId="2"/>
  </si>
  <si>
    <t>１３市８町
８一部事務組合
１広域連合</t>
    <rPh sb="2" eb="3">
      <t>シ</t>
    </rPh>
    <rPh sb="4" eb="5">
      <t>チョウ</t>
    </rPh>
    <rPh sb="7" eb="9">
      <t>イチブ</t>
    </rPh>
    <rPh sb="9" eb="11">
      <t>ジム</t>
    </rPh>
    <rPh sb="11" eb="13">
      <t>クミアイ</t>
    </rPh>
    <rPh sb="15" eb="17">
      <t>コウイキ</t>
    </rPh>
    <rPh sb="17" eb="19">
      <t>レンゴウ</t>
    </rPh>
    <phoneticPr fontId="19"/>
  </si>
  <si>
    <r>
      <t>病院、介護老人保</t>
    </r>
    <r>
      <rPr>
        <sz val="16"/>
        <rFont val="ＭＳ ゴシック"/>
        <family val="3"/>
        <charset val="128"/>
      </rPr>
      <t>健施設、健診センター、在宅介護支援、病児・病後児保育事業、訪問看護ステーション</t>
    </r>
    <rPh sb="8" eb="9">
      <t>ケン</t>
    </rPh>
    <rPh sb="9" eb="11">
      <t>シセツ</t>
    </rPh>
    <rPh sb="12" eb="13">
      <t>ケン</t>
    </rPh>
    <rPh sb="37" eb="39">
      <t>ホウモン</t>
    </rPh>
    <rPh sb="39" eb="41">
      <t>カンゴ</t>
    </rPh>
    <phoneticPr fontId="2"/>
  </si>
  <si>
    <t>同</t>
    <phoneticPr fontId="19"/>
  </si>
  <si>
    <t>５市１４町３村
１０一部事務組合
１広域連合</t>
    <rPh sb="1" eb="2">
      <t>シ</t>
    </rPh>
    <rPh sb="4" eb="5">
      <t>チョウ</t>
    </rPh>
    <rPh sb="6" eb="7">
      <t>ソン</t>
    </rPh>
    <rPh sb="10" eb="11">
      <t>イチ</t>
    </rPh>
    <rPh sb="11" eb="12">
      <t>ブ</t>
    </rPh>
    <rPh sb="12" eb="14">
      <t>ジム</t>
    </rPh>
    <rPh sb="14" eb="16">
      <t>クミアイ</t>
    </rPh>
    <rPh sb="18" eb="20">
      <t>コウイキ</t>
    </rPh>
    <rPh sb="20" eb="22">
      <t>レンゴウ</t>
    </rPh>
    <phoneticPr fontId="19"/>
  </si>
  <si>
    <t>消防災害補償、消防団員退職報償金支給、退職手当、公務災害、交通災害共済</t>
    <rPh sb="0" eb="2">
      <t>ショウボウ</t>
    </rPh>
    <rPh sb="2" eb="4">
      <t>サイガイ</t>
    </rPh>
    <rPh sb="4" eb="6">
      <t>ホショウ</t>
    </rPh>
    <rPh sb="7" eb="10">
      <t>ショウボウダン</t>
    </rPh>
    <rPh sb="10" eb="11">
      <t>イン</t>
    </rPh>
    <rPh sb="11" eb="13">
      <t>タイショク</t>
    </rPh>
    <rPh sb="13" eb="15">
      <t>ホウショウ</t>
    </rPh>
    <rPh sb="15" eb="16">
      <t>キン</t>
    </rPh>
    <rPh sb="16" eb="18">
      <t>シキュウ</t>
    </rPh>
    <rPh sb="19" eb="21">
      <t>タイショク</t>
    </rPh>
    <rPh sb="21" eb="23">
      <t>テアテ</t>
    </rPh>
    <rPh sb="24" eb="26">
      <t>コウム</t>
    </rPh>
    <rPh sb="26" eb="28">
      <t>サイガイ</t>
    </rPh>
    <rPh sb="29" eb="31">
      <t>コウツウ</t>
    </rPh>
    <rPh sb="31" eb="33">
      <t>サイガイ</t>
    </rPh>
    <rPh sb="33" eb="35">
      <t>キョウサイ</t>
    </rPh>
    <phoneticPr fontId="19"/>
  </si>
  <si>
    <t>19市20町4村
35一部事務組合
1広域連合</t>
    <rPh sb="2" eb="3">
      <t>シ</t>
    </rPh>
    <rPh sb="5" eb="6">
      <t>チョウ</t>
    </rPh>
    <rPh sb="7" eb="8">
      <t>ソン</t>
    </rPh>
    <rPh sb="11" eb="13">
      <t>イチブ</t>
    </rPh>
    <rPh sb="13" eb="15">
      <t>ジム</t>
    </rPh>
    <rPh sb="15" eb="17">
      <t>クミアイ</t>
    </rPh>
    <rPh sb="19" eb="21">
      <t>コウイキ</t>
    </rPh>
    <rPh sb="21" eb="23">
      <t>レンゴウ</t>
    </rPh>
    <phoneticPr fontId="2"/>
  </si>
  <si>
    <t>2市1町</t>
    <rPh sb="1" eb="2">
      <t>シ</t>
    </rPh>
    <rPh sb="3" eb="4">
      <t>チョウ</t>
    </rPh>
    <phoneticPr fontId="19"/>
  </si>
  <si>
    <t>し尿処理、ごみ処理、リサイクル、介護区分認定審査</t>
    <rPh sb="0" eb="2">
      <t>シニョウ</t>
    </rPh>
    <rPh sb="2" eb="4">
      <t>ショリ</t>
    </rPh>
    <rPh sb="7" eb="9">
      <t>ショリ</t>
    </rPh>
    <rPh sb="16" eb="18">
      <t>カイゴ</t>
    </rPh>
    <rPh sb="18" eb="20">
      <t>クブン</t>
    </rPh>
    <rPh sb="20" eb="22">
      <t>ニンテイ</t>
    </rPh>
    <rPh sb="22" eb="24">
      <t>シンサ</t>
    </rPh>
    <phoneticPr fontId="19"/>
  </si>
  <si>
    <t>4市</t>
    <rPh sb="1" eb="2">
      <t>シ</t>
    </rPh>
    <phoneticPr fontId="19"/>
  </si>
  <si>
    <t>1市9町2村　</t>
    <phoneticPr fontId="2"/>
  </si>
  <si>
    <t>1市2町2村　</t>
    <phoneticPr fontId="2"/>
  </si>
  <si>
    <t>2市4町</t>
    <rPh sb="1" eb="2">
      <t>シ</t>
    </rPh>
    <rPh sb="3" eb="4">
      <t>チョウ</t>
    </rPh>
    <phoneticPr fontId="2"/>
  </si>
  <si>
    <t>○</t>
    <phoneticPr fontId="2"/>
  </si>
  <si>
    <t>中部広域計画の策定、広域交流、広域文化、広域スポーツ、広域観光開発、広域物産展、地域イベント助成、広域職員研修、地域づくり支援、中部広域計画に基づく広域的行政課題・広域にわたる振興発展に関する調査研究、社会福祉法人の指導監査に関する事務、クルーズ船の受入に関する事務</t>
    <rPh sb="0" eb="2">
      <t>チュウブ</t>
    </rPh>
    <rPh sb="2" eb="4">
      <t>コウイキ</t>
    </rPh>
    <rPh sb="4" eb="6">
      <t>ケイカク</t>
    </rPh>
    <rPh sb="7" eb="9">
      <t>サクテイ</t>
    </rPh>
    <rPh sb="10" eb="12">
      <t>コウイキ</t>
    </rPh>
    <rPh sb="12" eb="14">
      <t>コウリュウ</t>
    </rPh>
    <rPh sb="15" eb="17">
      <t>コウイキ</t>
    </rPh>
    <rPh sb="17" eb="19">
      <t>ブンカ</t>
    </rPh>
    <rPh sb="20" eb="22">
      <t>コウイキ</t>
    </rPh>
    <rPh sb="27" eb="29">
      <t>コウイキ</t>
    </rPh>
    <rPh sb="29" eb="31">
      <t>カンコウ</t>
    </rPh>
    <rPh sb="31" eb="33">
      <t>カイハツ</t>
    </rPh>
    <rPh sb="34" eb="36">
      <t>コウイキ</t>
    </rPh>
    <rPh sb="36" eb="39">
      <t>ブッサンテン</t>
    </rPh>
    <rPh sb="40" eb="42">
      <t>チイキ</t>
    </rPh>
    <rPh sb="46" eb="48">
      <t>ジョセイ</t>
    </rPh>
    <rPh sb="49" eb="51">
      <t>コウイキ</t>
    </rPh>
    <rPh sb="51" eb="53">
      <t>ショクイン</t>
    </rPh>
    <rPh sb="53" eb="55">
      <t>ケンシュウ</t>
    </rPh>
    <rPh sb="56" eb="58">
      <t>チイキ</t>
    </rPh>
    <rPh sb="61" eb="63">
      <t>シエン</t>
    </rPh>
    <rPh sb="64" eb="66">
      <t>チュウブ</t>
    </rPh>
    <rPh sb="66" eb="68">
      <t>コウイキ</t>
    </rPh>
    <rPh sb="68" eb="70">
      <t>ケイカク</t>
    </rPh>
    <rPh sb="71" eb="72">
      <t>モト</t>
    </rPh>
    <rPh sb="74" eb="77">
      <t>コウイキテキ</t>
    </rPh>
    <rPh sb="77" eb="79">
      <t>ギョウセイ</t>
    </rPh>
    <rPh sb="79" eb="81">
      <t>カダイ</t>
    </rPh>
    <rPh sb="82" eb="84">
      <t>コウイキ</t>
    </rPh>
    <rPh sb="88" eb="90">
      <t>シンコウ</t>
    </rPh>
    <rPh sb="90" eb="92">
      <t>ハッテン</t>
    </rPh>
    <rPh sb="93" eb="94">
      <t>カン</t>
    </rPh>
    <rPh sb="96" eb="98">
      <t>チョウサ</t>
    </rPh>
    <rPh sb="98" eb="100">
      <t>ケンキュウ</t>
    </rPh>
    <rPh sb="101" eb="103">
      <t>シャカイ</t>
    </rPh>
    <rPh sb="103" eb="105">
      <t>フクシ</t>
    </rPh>
    <rPh sb="105" eb="107">
      <t>ホウジン</t>
    </rPh>
    <rPh sb="108" eb="110">
      <t>シドウ</t>
    </rPh>
    <rPh sb="110" eb="112">
      <t>カンサ</t>
    </rPh>
    <rPh sb="113" eb="114">
      <t>カン</t>
    </rPh>
    <rPh sb="116" eb="118">
      <t>ジム</t>
    </rPh>
    <rPh sb="123" eb="124">
      <t>セン</t>
    </rPh>
    <rPh sb="125" eb="127">
      <t>ウケイレ</t>
    </rPh>
    <rPh sb="128" eb="129">
      <t>カン</t>
    </rPh>
    <rPh sb="131" eb="133">
      <t>ジム</t>
    </rPh>
    <phoneticPr fontId="19"/>
  </si>
  <si>
    <t>広域市町村圏計画の策定、広域の観光、スポーツ、物産展イベント、人材育成、交流、文化、研修、広域的振興事業、公立大学設置団体業務、北部広域ネットワークの管理運営</t>
    <rPh sb="0" eb="2">
      <t>コウイキ</t>
    </rPh>
    <rPh sb="2" eb="6">
      <t>シチョウソンケン</t>
    </rPh>
    <rPh sb="6" eb="8">
      <t>ケイカク</t>
    </rPh>
    <rPh sb="9" eb="11">
      <t>サクテイ</t>
    </rPh>
    <rPh sb="12" eb="14">
      <t>コウイキ</t>
    </rPh>
    <rPh sb="15" eb="17">
      <t>カンコウ</t>
    </rPh>
    <rPh sb="23" eb="26">
      <t>ブッサンテン</t>
    </rPh>
    <rPh sb="31" eb="33">
      <t>ジンザイ</t>
    </rPh>
    <rPh sb="33" eb="35">
      <t>イクセイ</t>
    </rPh>
    <rPh sb="36" eb="38">
      <t>コウリュウ</t>
    </rPh>
    <rPh sb="39" eb="41">
      <t>ブンカ</t>
    </rPh>
    <rPh sb="42" eb="44">
      <t>ケンシュウ</t>
    </rPh>
    <rPh sb="45" eb="48">
      <t>コウイキテキ</t>
    </rPh>
    <rPh sb="48" eb="50">
      <t>シンコウ</t>
    </rPh>
    <rPh sb="50" eb="52">
      <t>ジギョウ</t>
    </rPh>
    <rPh sb="53" eb="55">
      <t>コウリツ</t>
    </rPh>
    <rPh sb="55" eb="57">
      <t>ダイガク</t>
    </rPh>
    <rPh sb="57" eb="59">
      <t>セッチ</t>
    </rPh>
    <rPh sb="59" eb="61">
      <t>ダンタイ</t>
    </rPh>
    <rPh sb="61" eb="63">
      <t>ギョウム</t>
    </rPh>
    <rPh sb="64" eb="66">
      <t>ホクブ</t>
    </rPh>
    <rPh sb="66" eb="68">
      <t>コウイキ</t>
    </rPh>
    <rPh sb="75" eb="77">
      <t>カンリ</t>
    </rPh>
    <rPh sb="77" eb="79">
      <t>ウンエイ</t>
    </rPh>
    <phoneticPr fontId="19"/>
  </si>
  <si>
    <t>１市４町２村　</t>
    <phoneticPr fontId="2"/>
  </si>
  <si>
    <t>ごみ処理施設の設置及び管理運営に関する事務、汚泥再生処理センターの設置及び管理運営に関する事務</t>
    <rPh sb="22" eb="32">
      <t>オデイ</t>
    </rPh>
    <phoneticPr fontId="2"/>
  </si>
  <si>
    <t>202団体</t>
    <rPh sb="3" eb="5">
      <t>ダンタイ</t>
    </rPh>
    <phoneticPr fontId="39"/>
  </si>
  <si>
    <t>787市・1042町・262村
734一部事務組合
44広域連合</t>
    <rPh sb="3" eb="4">
      <t>シ</t>
    </rPh>
    <rPh sb="9" eb="10">
      <t>チョウ</t>
    </rPh>
    <rPh sb="14" eb="15">
      <t>ソン</t>
    </rPh>
    <rPh sb="19" eb="21">
      <t>イチブ</t>
    </rPh>
    <rPh sb="21" eb="23">
      <t>ジム</t>
    </rPh>
    <rPh sb="23" eb="25">
      <t>クミアイ</t>
    </rPh>
    <rPh sb="28" eb="30">
      <t>コウイキ</t>
    </rPh>
    <rPh sb="30" eb="32">
      <t>レンゴウ</t>
    </rPh>
    <phoneticPr fontId="19"/>
  </si>
  <si>
    <t>同31
異171</t>
    <rPh sb="0" eb="1">
      <t>ドウ</t>
    </rPh>
    <rPh sb="4" eb="5">
      <t>イ</t>
    </rPh>
    <phoneticPr fontId="19"/>
  </si>
  <si>
    <t>（注）　設置年月日は次のとおりである。　</t>
    <rPh sb="1" eb="2">
      <t>チュウ</t>
    </rPh>
    <rPh sb="4" eb="6">
      <t>セッチ</t>
    </rPh>
    <rPh sb="6" eb="9">
      <t>ネンガッピ</t>
    </rPh>
    <rPh sb="10" eb="11">
      <t>ツギ</t>
    </rPh>
    <phoneticPr fontId="19"/>
  </si>
  <si>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19"/>
  </si>
  <si>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2"/>
  </si>
  <si>
    <r>
      <t>一部事務組合
全</t>
    </r>
    <r>
      <rPr>
        <sz val="12"/>
        <rFont val="ＭＳ Ｐゴシック"/>
        <family val="3"/>
        <charset val="128"/>
      </rPr>
      <t>1,490団体（割合）</t>
    </r>
    <rPh sb="0" eb="2">
      <t>イチブ</t>
    </rPh>
    <rPh sb="2" eb="4">
      <t>ジム</t>
    </rPh>
    <rPh sb="4" eb="5">
      <t>クミ</t>
    </rPh>
    <rPh sb="5" eb="6">
      <t>ア</t>
    </rPh>
    <rPh sb="7" eb="8">
      <t>ゼン</t>
    </rPh>
    <rPh sb="13" eb="15">
      <t>ダンタイ</t>
    </rPh>
    <rPh sb="16" eb="18">
      <t>ワリアイ</t>
    </rPh>
    <phoneticPr fontId="2"/>
  </si>
  <si>
    <r>
      <t xml:space="preserve">広域連合
</t>
    </r>
    <r>
      <rPr>
        <sz val="12"/>
        <rFont val="ＭＳ Ｐゴシック"/>
        <family val="3"/>
        <charset val="128"/>
      </rPr>
      <t>全116団体(割合）</t>
    </r>
    <rPh sb="0" eb="2">
      <t>コウイキ</t>
    </rPh>
    <rPh sb="2" eb="4">
      <t>レンゴウ</t>
    </rPh>
    <rPh sb="5" eb="6">
      <t>ゼン</t>
    </rPh>
    <rPh sb="9" eb="11">
      <t>ダンタイ</t>
    </rPh>
    <rPh sb="12" eb="14">
      <t>ワリアイ</t>
    </rPh>
    <phoneticPr fontId="2"/>
  </si>
  <si>
    <t>(</t>
    <phoneticPr fontId="2"/>
  </si>
  <si>
    <t>)</t>
    <phoneticPr fontId="2"/>
  </si>
  <si>
    <t>(</t>
    <phoneticPr fontId="2"/>
  </si>
  <si>
    <t xml:space="preserve"> （平成27年度）</t>
    <phoneticPr fontId="2"/>
  </si>
  <si>
    <t xml:space="preserve"> （平成27年度）</t>
    <phoneticPr fontId="2"/>
  </si>
  <si>
    <r>
      <t xml:space="preserve">一部事務組合
</t>
    </r>
    <r>
      <rPr>
        <sz val="12"/>
        <rFont val="ＭＳ Ｐゴシック"/>
        <family val="3"/>
        <charset val="128"/>
      </rPr>
      <t>全1,490団体（割合）</t>
    </r>
    <rPh sb="0" eb="2">
      <t>イチブ</t>
    </rPh>
    <rPh sb="2" eb="4">
      <t>ジム</t>
    </rPh>
    <rPh sb="4" eb="5">
      <t>クミ</t>
    </rPh>
    <rPh sb="5" eb="6">
      <t>ア</t>
    </rPh>
    <rPh sb="7" eb="8">
      <t>ゼン</t>
    </rPh>
    <rPh sb="13" eb="15">
      <t>ダンタイ</t>
    </rPh>
    <rPh sb="16" eb="18">
      <t>ワリアイ</t>
    </rPh>
    <phoneticPr fontId="2"/>
  </si>
  <si>
    <t xml:space="preserve"> (平成27年度）</t>
    <rPh sb="2" eb="4">
      <t>ヘイセイ</t>
    </rPh>
    <rPh sb="6" eb="8">
      <t>ネンド</t>
    </rPh>
    <phoneticPr fontId="2"/>
  </si>
  <si>
    <t>３　ホームページ</t>
    <phoneticPr fontId="2"/>
  </si>
  <si>
    <r>
      <t xml:space="preserve">一部事務組合
</t>
    </r>
    <r>
      <rPr>
        <sz val="12"/>
        <rFont val="ＭＳ Ｐゴシック"/>
        <family val="3"/>
        <charset val="128"/>
      </rPr>
      <t>全1,493団体（割合）</t>
    </r>
    <rPh sb="0" eb="2">
      <t>イチブ</t>
    </rPh>
    <rPh sb="2" eb="4">
      <t>ジム</t>
    </rPh>
    <rPh sb="4" eb="5">
      <t>クミ</t>
    </rPh>
    <rPh sb="5" eb="6">
      <t>ア</t>
    </rPh>
    <rPh sb="7" eb="8">
      <t>ゼン</t>
    </rPh>
    <rPh sb="13" eb="15">
      <t>ダンタイ</t>
    </rPh>
    <rPh sb="16" eb="18">
      <t>ワリアイ</t>
    </rPh>
    <phoneticPr fontId="2"/>
  </si>
  <si>
    <t>第１８表　広域連合一覧</t>
    <rPh sb="0" eb="1">
      <t>ダイ</t>
    </rPh>
    <rPh sb="3" eb="4">
      <t>ヒョウ</t>
    </rPh>
    <rPh sb="5" eb="7">
      <t>コウイキ</t>
    </rPh>
    <rPh sb="7" eb="9">
      <t>レンゴウ</t>
    </rPh>
    <rPh sb="9" eb="11">
      <t>イチラン</t>
    </rPh>
    <phoneticPr fontId="2"/>
  </si>
  <si>
    <t>平成28年7月1日現在</t>
    <rPh sb="0" eb="2">
      <t>ヘイセイ</t>
    </rPh>
    <rPh sb="4" eb="5">
      <t>ネン</t>
    </rPh>
    <rPh sb="6" eb="7">
      <t>ガツ</t>
    </rPh>
    <rPh sb="8" eb="9">
      <t>ニチ</t>
    </rPh>
    <rPh sb="9" eb="11">
      <t>ゲンザイ</t>
    </rPh>
    <phoneticPr fontId="2"/>
  </si>
  <si>
    <t>No</t>
    <phoneticPr fontId="2"/>
  </si>
  <si>
    <t>函館圏公立大学広域連合</t>
    <phoneticPr fontId="2"/>
  </si>
  <si>
    <t>空知中部広域連合</t>
    <phoneticPr fontId="2"/>
  </si>
  <si>
    <t>歌志内市、奈井江町、上砂川町、浦臼町、新十津川町、雨竜町（１市５町）　　　</t>
    <phoneticPr fontId="2"/>
  </si>
  <si>
    <t>西いぶり広域連合</t>
    <phoneticPr fontId="2"/>
  </si>
  <si>
    <t>渡島廃棄物処理
広域連合</t>
    <phoneticPr fontId="2"/>
  </si>
  <si>
    <t>・ごみ処理施設及び廃棄物運搬中継
・中間処理施設の設置、管理及び運営</t>
    <phoneticPr fontId="2"/>
  </si>
  <si>
    <t>日高中部広域連合</t>
    <phoneticPr fontId="2"/>
  </si>
  <si>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phoneticPr fontId="2"/>
  </si>
  <si>
    <t>北しりべし廃棄物処理
広域連合</t>
    <phoneticPr fontId="2"/>
  </si>
  <si>
    <t xml:space="preserve">小樽市、積丹町、古平町、仁木町、余市町、赤井川村（１市４町１村）      </t>
    <phoneticPr fontId="2"/>
  </si>
  <si>
    <t>・次の一般廃棄物中間処理施設の設置、管理及び運営に関する事務
・ごみ焼却施設
・資源化リサイクル施設
・破砕処理施設</t>
    <phoneticPr fontId="2"/>
  </si>
  <si>
    <t>根室北部廃棄物処理
広域連合</t>
    <phoneticPr fontId="2"/>
  </si>
  <si>
    <t>別海町、中標津町、標津町、羅臼町（４町）</t>
    <phoneticPr fontId="2"/>
  </si>
  <si>
    <t>・共同可燃ごみ等処理施設の設置、管理及び運営に関すること
・共同リサイクルセンターの設置、管理及び運営に関すること</t>
    <phoneticPr fontId="2"/>
  </si>
  <si>
    <t>釧路広域連合</t>
    <phoneticPr fontId="2"/>
  </si>
  <si>
    <t>大雪地区広域連合</t>
    <phoneticPr fontId="2"/>
  </si>
  <si>
    <t>H19. 3. 1</t>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</si>
  <si>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2"/>
  </si>
  <si>
    <t>・町村税及び個人道民税の滞納整理に関する事務
・国民健康保険事業に関する事務
　（国民健康保険直営診療施設に係る事務を除く）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41" eb="43">
      <t>コクミン</t>
    </rPh>
    <rPh sb="43" eb="45">
      <t>ケンコウ</t>
    </rPh>
    <rPh sb="45" eb="47">
      <t>ホケン</t>
    </rPh>
    <rPh sb="47" eb="49">
      <t>チョクエイ</t>
    </rPh>
    <rPh sb="49" eb="51">
      <t>シンリョウ</t>
    </rPh>
    <rPh sb="51" eb="53">
      <t>シセツ</t>
    </rPh>
    <rPh sb="54" eb="55">
      <t>カカ</t>
    </rPh>
    <rPh sb="56" eb="58">
      <t>ジム</t>
    </rPh>
    <rPh sb="59" eb="60">
      <t>ノゾ</t>
    </rPh>
    <rPh sb="64" eb="66">
      <t>カイゴ</t>
    </rPh>
    <rPh sb="66" eb="68">
      <t>ホケン</t>
    </rPh>
    <rPh sb="68" eb="70">
      <t>ジギョウ</t>
    </rPh>
    <rPh sb="71" eb="72">
      <t>カン</t>
    </rPh>
    <rPh sb="74" eb="76">
      <t>ジム</t>
    </rPh>
    <rPh sb="78" eb="81">
      <t>コウイキカ</t>
    </rPh>
    <rPh sb="82" eb="84">
      <t>チョウサ</t>
    </rPh>
    <rPh sb="84" eb="86">
      <t>ケンキュウ</t>
    </rPh>
    <rPh sb="87" eb="88">
      <t>カン</t>
    </rPh>
    <rPh sb="90" eb="92">
      <t>ジム</t>
    </rPh>
    <rPh sb="94" eb="96">
      <t>ギョウセイ</t>
    </rPh>
    <rPh sb="96" eb="98">
      <t>フフク</t>
    </rPh>
    <rPh sb="98" eb="101">
      <t>シンサカイ</t>
    </rPh>
    <rPh sb="102" eb="103">
      <t>カン</t>
    </rPh>
    <rPh sb="105" eb="107">
      <t>ジム</t>
    </rPh>
    <phoneticPr fontId="2"/>
  </si>
  <si>
    <t>・し尿、浄化槽汚泥及び生ごみ処理並びにその処理施設に関する事務　　　　　　　　　　　　　　　　　　　　　　　　　　　　　　　　　　　　　　　　　　　・公共串内牧場に関する事務　　　　　　　　　　　　　　　　　　　　　　　　　　　
・消防に関する事務　　　　　　　　　　　　　　　　　　　　　　　　　　　　　　　　　　　　　　　　　　　　
・学校給食共同調理場の設置、運営及び管理並びに学校給食の配送
　に関する事務　　　　　　　　　　　　　　　　　　　　　　　　　　　　　　　　　　　　　　　　　・次に掲げる事項の調査研究に関する事務　　　　　　　　　　　　　　　　　　　　　　　　　　　　　　　　　　　　　ア　北海道からの権限移譲に関すること　　　　　　　　　　　　　　　　　　　　　　　　　　　　　　　　　　　　　　　　　　　　　　　イ　国民健康保険事業に関すること
　　　（国民健康保険直営診療施設に係る事務を除く。）　　　　　　　　　　　　　　　　　　　　　　　　　　　　　　　　　　　　　　　　　　　　　　ウ　介護保険事業に関すること　　　　　　　　　　　　　　　　　　　　　　　　　　　　　　　　　　　　　　　　　　　　　　　　　　　　　　　　　　　　　エ　その他広域にわたる重要な課題で広域連合長が必要と認める事
     項に関すること</t>
    <rPh sb="306" eb="309">
      <t>ホッカイドウ</t>
    </rPh>
    <rPh sb="312" eb="314">
      <t>ケンゲン</t>
    </rPh>
    <rPh sb="314" eb="316">
      <t>イジョウ</t>
    </rPh>
    <rPh sb="317" eb="318">
      <t>カン</t>
    </rPh>
    <rPh sb="371" eb="373">
      <t>コクミン</t>
    </rPh>
    <rPh sb="373" eb="375">
      <t>ケンコウ</t>
    </rPh>
    <rPh sb="375" eb="377">
      <t>ホケン</t>
    </rPh>
    <rPh sb="377" eb="379">
      <t>ジギョウ</t>
    </rPh>
    <rPh sb="380" eb="381">
      <t>カン</t>
    </rPh>
    <rPh sb="390" eb="392">
      <t>コクミン</t>
    </rPh>
    <rPh sb="392" eb="394">
      <t>ケンコウ</t>
    </rPh>
    <rPh sb="394" eb="396">
      <t>ホケン</t>
    </rPh>
    <rPh sb="396" eb="398">
      <t>チョクエイ</t>
    </rPh>
    <rPh sb="398" eb="400">
      <t>シンリョウ</t>
    </rPh>
    <rPh sb="400" eb="402">
      <t>シセツ</t>
    </rPh>
    <rPh sb="403" eb="404">
      <t>カカ</t>
    </rPh>
    <rPh sb="405" eb="407">
      <t>ジム</t>
    </rPh>
    <rPh sb="408" eb="409">
      <t>ノゾ</t>
    </rPh>
    <rPh sb="460" eb="462">
      <t>カイゴ</t>
    </rPh>
    <rPh sb="462" eb="464">
      <t>ホケン</t>
    </rPh>
    <rPh sb="464" eb="466">
      <t>ジギョウ</t>
    </rPh>
    <rPh sb="467" eb="468">
      <t>カン</t>
    </rPh>
    <rPh sb="537" eb="538">
      <t>タ</t>
    </rPh>
    <rPh sb="538" eb="540">
      <t>コウイキ</t>
    </rPh>
    <rPh sb="544" eb="546">
      <t>ジュウヨウ</t>
    </rPh>
    <rPh sb="547" eb="549">
      <t>カダイ</t>
    </rPh>
    <rPh sb="550" eb="552">
      <t>コウイキ</t>
    </rPh>
    <rPh sb="552" eb="554">
      <t>レンゴウ</t>
    </rPh>
    <rPh sb="554" eb="555">
      <t>チョウ</t>
    </rPh>
    <rPh sb="556" eb="558">
      <t>ヒツヨウ</t>
    </rPh>
    <rPh sb="559" eb="560">
      <t>ミト</t>
    </rPh>
    <rPh sb="571" eb="572">
      <t>カン</t>
    </rPh>
    <phoneticPr fontId="2"/>
  </si>
  <si>
    <t>・津軽広域活動推進基金運用益活用事業に関する事務
・介護保険法に基づく介護認定審査会の設置及び運営に関する事務
・障害者の日常生活及び社会生活を総合的に支援するための法律に
  基づく介護給付費等の支給に関する審査会の設置及び運営に関す
  る事務
・し尿等希釈投入施設の設置及び管理運営に関する事務</t>
    <rPh sb="1" eb="3">
      <t>ツガル</t>
    </rPh>
    <rPh sb="3" eb="5">
      <t>コウイキ</t>
    </rPh>
    <rPh sb="5" eb="7">
      <t>カツドウ</t>
    </rPh>
    <rPh sb="7" eb="9">
      <t>スイシン</t>
    </rPh>
    <rPh sb="9" eb="11">
      <t>キキン</t>
    </rPh>
    <rPh sb="11" eb="13">
      <t>ウンヨウ</t>
    </rPh>
    <rPh sb="13" eb="14">
      <t>エキ</t>
    </rPh>
    <rPh sb="14" eb="16">
      <t>カツヨウ</t>
    </rPh>
    <rPh sb="16" eb="18">
      <t>ジギョウ</t>
    </rPh>
    <rPh sb="19" eb="20">
      <t>カン</t>
    </rPh>
    <rPh sb="22" eb="24">
      <t>ジム</t>
    </rPh>
    <rPh sb="26" eb="28">
      <t>カイゴ</t>
    </rPh>
    <rPh sb="28" eb="30">
      <t>ホケン</t>
    </rPh>
    <rPh sb="30" eb="31">
      <t>ホウ</t>
    </rPh>
    <rPh sb="32" eb="33">
      <t>モト</t>
    </rPh>
    <rPh sb="35" eb="37">
      <t>カイゴ</t>
    </rPh>
    <rPh sb="37" eb="39">
      <t>ニンテイ</t>
    </rPh>
    <rPh sb="39" eb="42">
      <t>シンサカイ</t>
    </rPh>
    <rPh sb="43" eb="45">
      <t>セッチ</t>
    </rPh>
    <rPh sb="45" eb="46">
      <t>オヨ</t>
    </rPh>
    <rPh sb="47" eb="49">
      <t>ウンエイ</t>
    </rPh>
    <rPh sb="50" eb="51">
      <t>カン</t>
    </rPh>
    <rPh sb="53" eb="55">
      <t>ジム</t>
    </rPh>
    <rPh sb="89" eb="90">
      <t>モト</t>
    </rPh>
    <rPh sb="92" eb="94">
      <t>カイゴ</t>
    </rPh>
    <rPh sb="94" eb="96">
      <t>キュウフ</t>
    </rPh>
    <rPh sb="96" eb="97">
      <t>ヒ</t>
    </rPh>
    <rPh sb="97" eb="98">
      <t>トウ</t>
    </rPh>
    <rPh sb="99" eb="101">
      <t>シキュウ</t>
    </rPh>
    <rPh sb="102" eb="103">
      <t>カン</t>
    </rPh>
    <rPh sb="105" eb="107">
      <t>シンサ</t>
    </rPh>
    <rPh sb="107" eb="108">
      <t>カイ</t>
    </rPh>
    <rPh sb="109" eb="111">
      <t>セッチ</t>
    </rPh>
    <rPh sb="111" eb="112">
      <t>オヨ</t>
    </rPh>
    <rPh sb="113" eb="115">
      <t>ウンエイ</t>
    </rPh>
    <rPh sb="116" eb="117">
      <t>カン</t>
    </rPh>
    <rPh sb="122" eb="124">
      <t>ジム</t>
    </rPh>
    <rPh sb="127" eb="128">
      <t>ニョウ</t>
    </rPh>
    <rPh sb="128" eb="129">
      <t>ナド</t>
    </rPh>
    <rPh sb="129" eb="131">
      <t>キシャク</t>
    </rPh>
    <rPh sb="131" eb="133">
      <t>トウニュウ</t>
    </rPh>
    <rPh sb="133" eb="135">
      <t>シセツ</t>
    </rPh>
    <rPh sb="136" eb="138">
      <t>セッチ</t>
    </rPh>
    <rPh sb="138" eb="139">
      <t>オヨ</t>
    </rPh>
    <rPh sb="140" eb="142">
      <t>カンリ</t>
    </rPh>
    <rPh sb="142" eb="144">
      <t>ウンエイ</t>
    </rPh>
    <rPh sb="145" eb="146">
      <t>カン</t>
    </rPh>
    <rPh sb="148" eb="150">
      <t>ジム</t>
    </rPh>
    <phoneticPr fontId="2"/>
  </si>
  <si>
    <t>つがる西北五広域連合</t>
    <phoneticPr fontId="2"/>
  </si>
  <si>
    <t>青森県後期高齢者医療
広域連合</t>
    <phoneticPr fontId="2"/>
  </si>
  <si>
    <t>大船渡市、陸前高田市、住田町　（２市１町）　　　　　　</t>
    <phoneticPr fontId="2"/>
  </si>
  <si>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2"/>
  </si>
  <si>
    <t>久慈広域連合</t>
    <phoneticPr fontId="2"/>
  </si>
  <si>
    <t>彩の国さいたま人づくり
広域連合</t>
    <phoneticPr fontId="2"/>
  </si>
  <si>
    <t>埼玉県、県内全市町村</t>
    <phoneticPr fontId="2"/>
  </si>
  <si>
    <t>構成団体の職員の人材の開発、交流及び確保に関する事務</t>
    <phoneticPr fontId="2"/>
  </si>
  <si>
    <t>山梨県東部広域連合</t>
    <phoneticPr fontId="2"/>
  </si>
  <si>
    <t>上田地域広域連合</t>
    <phoneticPr fontId="2"/>
  </si>
  <si>
    <t xml:space="preserve">・佐久地域の広域行政の推進に関する事務
・佐久地域の振興整備に関連した事業の実施に関する事務
・火葬場施設の設置及び管理に関する事務
・血液保管所の設置及び管理に関する事務
・消防施設の設置及び管理に関する事務
・と畜場施設の設置及び管理に関する事務
・視聴覚ライブラリーの設置及び管理に関する事務
・養護老人ホーム及び特別養護老人ホーム施設の設置及び管理に
  関する事務
・居宅介護支援事業所及び訪問介護事業所の設置及び管理に関する
  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
  合が処理するとされた次に掲げる事務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
    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189" eb="191">
      <t>キョタク</t>
    </rPh>
    <rPh sb="191" eb="193">
      <t>カイゴ</t>
    </rPh>
    <rPh sb="193" eb="195">
      <t>シエン</t>
    </rPh>
    <rPh sb="195" eb="197">
      <t>ジギョウ</t>
    </rPh>
    <rPh sb="197" eb="198">
      <t>ショ</t>
    </rPh>
    <rPh sb="198" eb="199">
      <t>オヨ</t>
    </rPh>
    <rPh sb="200" eb="202">
      <t>ホウモン</t>
    </rPh>
    <rPh sb="202" eb="204">
      <t>カイゴ</t>
    </rPh>
    <rPh sb="204" eb="207">
      <t>ジギョウショ</t>
    </rPh>
    <rPh sb="208" eb="210">
      <t>セッチ</t>
    </rPh>
    <rPh sb="210" eb="211">
      <t>オヨ</t>
    </rPh>
    <rPh sb="212" eb="214">
      <t>カンリ</t>
    </rPh>
    <rPh sb="215" eb="216">
      <t>カン</t>
    </rPh>
    <rPh sb="299" eb="301">
      <t>シエン</t>
    </rPh>
    <rPh sb="616" eb="619">
      <t>コウイキテキ</t>
    </rPh>
    <rPh sb="620" eb="622">
      <t>ヤセイ</t>
    </rPh>
    <rPh sb="622" eb="624">
      <t>チョウジュウ</t>
    </rPh>
    <rPh sb="624" eb="626">
      <t>ヒガイ</t>
    </rPh>
    <rPh sb="626" eb="628">
      <t>タイサク</t>
    </rPh>
    <rPh sb="629" eb="630">
      <t>カン</t>
    </rPh>
    <phoneticPr fontId="2"/>
  </si>
  <si>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
     項に関すること
・病院群輪番制病院運営費補助事業に関する事務
・公平委員会に関する事務</t>
    <rPh sb="135" eb="137">
      <t>シエン</t>
    </rPh>
    <rPh sb="283" eb="285">
      <t>ショリ</t>
    </rPh>
    <rPh sb="286" eb="289">
      <t>コウイキカ</t>
    </rPh>
    <rPh sb="290" eb="291">
      <t>カン</t>
    </rPh>
    <phoneticPr fontId="2"/>
  </si>
  <si>
    <t>長野市、須坂市、千曲市、坂城町、小布施町、高山村、信濃町、小川村、飯綱町
 （３市４町２村）</t>
    <rPh sb="8" eb="10">
      <t>チクマ</t>
    </rPh>
    <rPh sb="33" eb="34">
      <t>メシ</t>
    </rPh>
    <rPh sb="34" eb="35">
      <t>ツナ</t>
    </rPh>
    <rPh sb="35" eb="36">
      <t>マチ</t>
    </rPh>
    <phoneticPr fontId="2"/>
  </si>
  <si>
    <t>長野県後期高齢者医療
広域連合</t>
    <rPh sb="0" eb="3">
      <t>ナガノケン</t>
    </rPh>
    <rPh sb="3" eb="5">
      <t>コウキ</t>
    </rPh>
    <rPh sb="5" eb="8">
      <t>コウレイシャ</t>
    </rPh>
    <rPh sb="8" eb="10">
      <t>イリョウ</t>
    </rPh>
    <rPh sb="11" eb="13">
      <t>コウイキ</t>
    </rPh>
    <rPh sb="13" eb="15">
      <t>レンゴウ</t>
    </rPh>
    <phoneticPr fontId="2"/>
  </si>
  <si>
    <t>長野県地方税
滞納整理機構</t>
    <rPh sb="0" eb="3">
      <t>ナガノケン</t>
    </rPh>
    <rPh sb="3" eb="6">
      <t>チホウゼイ</t>
    </rPh>
    <rPh sb="7" eb="9">
      <t>タイノウ</t>
    </rPh>
    <rPh sb="9" eb="11">
      <t>セイリ</t>
    </rPh>
    <rPh sb="11" eb="13">
      <t>キコウ</t>
    </rPh>
    <phoneticPr fontId="2"/>
  </si>
  <si>
    <t>長野県、県内全市町村</t>
    <rPh sb="0" eb="3">
      <t>ナガノケン</t>
    </rPh>
    <rPh sb="4" eb="6">
      <t>ケンナイ</t>
    </rPh>
    <rPh sb="6" eb="10">
      <t>ゼンシチョウソン</t>
    </rPh>
    <phoneticPr fontId="2"/>
  </si>
  <si>
    <t>岐阜県</t>
    <rPh sb="0" eb="2">
      <t>ギフ</t>
    </rPh>
    <rPh sb="2" eb="3">
      <t>ケン</t>
    </rPh>
    <phoneticPr fontId="2"/>
  </si>
  <si>
    <t>瑞穂市、本巣市、北方町　　　（２市１町）</t>
    <rPh sb="0" eb="2">
      <t>ミズホ</t>
    </rPh>
    <rPh sb="2" eb="3">
      <t>シ</t>
    </rPh>
    <rPh sb="4" eb="6">
      <t>モトス</t>
    </rPh>
    <rPh sb="6" eb="7">
      <t>シ</t>
    </rPh>
    <rPh sb="16" eb="17">
      <t>シ</t>
    </rPh>
    <phoneticPr fontId="2"/>
  </si>
  <si>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・幼児療育センターの設置、管理及び運営に管理に関する事務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8" eb="180">
      <t>ソシキ</t>
    </rPh>
    <rPh sb="218" eb="221">
      <t>ショウガイシャ</t>
    </rPh>
    <rPh sb="222" eb="224">
      <t>ニチジョウ</t>
    </rPh>
    <rPh sb="224" eb="226">
      <t>セイカツ</t>
    </rPh>
    <rPh sb="226" eb="227">
      <t>オヨ</t>
    </rPh>
    <rPh sb="228" eb="230">
      <t>シャカイ</t>
    </rPh>
    <rPh sb="230" eb="232">
      <t>セイカツ</t>
    </rPh>
    <rPh sb="233" eb="235">
      <t>ソウゴウ</t>
    </rPh>
    <rPh sb="235" eb="236">
      <t>テキ</t>
    </rPh>
    <rPh sb="237" eb="239">
      <t>シエン</t>
    </rPh>
    <rPh sb="244" eb="245">
      <t>ホウ</t>
    </rPh>
    <rPh sb="245" eb="246">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79" eb="280">
      <t>トウ</t>
    </rPh>
    <rPh sb="281" eb="282">
      <t>カン</t>
    </rPh>
    <rPh sb="284" eb="286">
      <t>ジム</t>
    </rPh>
    <rPh sb="339" eb="341">
      <t>チホウ</t>
    </rPh>
    <rPh sb="341" eb="343">
      <t>ゼイホウ</t>
    </rPh>
    <rPh sb="343" eb="344">
      <t>オヨ</t>
    </rPh>
    <rPh sb="345" eb="348">
      <t>コウレイシャ</t>
    </rPh>
    <rPh sb="349" eb="351">
      <t>イリョウ</t>
    </rPh>
    <rPh sb="352" eb="354">
      <t>カクホ</t>
    </rPh>
    <rPh sb="355" eb="356">
      <t>カン</t>
    </rPh>
    <rPh sb="358" eb="360">
      <t>ホウリツ</t>
    </rPh>
    <rPh sb="361" eb="362">
      <t>モト</t>
    </rPh>
    <rPh sb="364" eb="366">
      <t>コクミン</t>
    </rPh>
    <rPh sb="366" eb="368">
      <t>ケンコウ</t>
    </rPh>
    <rPh sb="370" eb="373">
      <t>ホケンゼイ</t>
    </rPh>
    <rPh sb="373" eb="374">
      <t>オヨ</t>
    </rPh>
    <rPh sb="375" eb="377">
      <t>コウキ</t>
    </rPh>
    <rPh sb="377" eb="380">
      <t>コウレイシャ</t>
    </rPh>
    <rPh sb="380" eb="382">
      <t>イリョウ</t>
    </rPh>
    <rPh sb="382" eb="385">
      <t>ホケンリョウ</t>
    </rPh>
    <rPh sb="386" eb="387">
      <t>カカ</t>
    </rPh>
    <rPh sb="388" eb="390">
      <t>コジン</t>
    </rPh>
    <rPh sb="390" eb="392">
      <t>ジョウホウ</t>
    </rPh>
    <rPh sb="393" eb="395">
      <t>トリアツカ</t>
    </rPh>
    <rPh sb="397" eb="398">
      <t>カン</t>
    </rPh>
    <rPh sb="402" eb="404">
      <t>ジム</t>
    </rPh>
    <phoneticPr fontId="2"/>
  </si>
  <si>
    <t>岐南町、笠松町 （２町）</t>
    <rPh sb="6" eb="7">
      <t>チョウ</t>
    </rPh>
    <phoneticPr fontId="2"/>
  </si>
  <si>
    <t>岐阜県後期高齢者医療
広域連合</t>
    <rPh sb="0" eb="3">
      <t>ギフケン</t>
    </rPh>
    <rPh sb="3" eb="5">
      <t>コウキ</t>
    </rPh>
    <rPh sb="5" eb="8">
      <t>コウレイシャ</t>
    </rPh>
    <rPh sb="8" eb="10">
      <t>イリョウ</t>
    </rPh>
    <rPh sb="11" eb="13">
      <t>コウイキ</t>
    </rPh>
    <rPh sb="13" eb="15">
      <t>レンゴウ</t>
    </rPh>
    <phoneticPr fontId="2"/>
  </si>
  <si>
    <t>静岡県後期高齢者医療
広域連合</t>
    <rPh sb="0" eb="3">
      <t>シズオカケン</t>
    </rPh>
    <rPh sb="3" eb="5">
      <t>コウキ</t>
    </rPh>
    <rPh sb="5" eb="8">
      <t>コウレイシャ</t>
    </rPh>
    <rPh sb="8" eb="10">
      <t>イリョウ</t>
    </rPh>
    <rPh sb="11" eb="13">
      <t>コウイキ</t>
    </rPh>
    <rPh sb="13" eb="15">
      <t>レンゴウ</t>
    </rPh>
    <phoneticPr fontId="2"/>
  </si>
  <si>
    <t>静岡地方税滞納整理機構</t>
    <rPh sb="0" eb="2">
      <t>シズオカ</t>
    </rPh>
    <rPh sb="2" eb="5">
      <t>チホウゼイ</t>
    </rPh>
    <rPh sb="5" eb="7">
      <t>タイノウ</t>
    </rPh>
    <rPh sb="7" eb="9">
      <t>セイリ</t>
    </rPh>
    <rPh sb="9" eb="11">
      <t>キコウ</t>
    </rPh>
    <phoneticPr fontId="2"/>
  </si>
  <si>
    <t>静岡県、県内全市町</t>
    <rPh sb="0" eb="2">
      <t>シズオカ</t>
    </rPh>
    <rPh sb="2" eb="3">
      <t>ケン</t>
    </rPh>
    <rPh sb="4" eb="6">
      <t>ケンナイ</t>
    </rPh>
    <rPh sb="6" eb="7">
      <t>マッタ</t>
    </rPh>
    <rPh sb="7" eb="9">
      <t>シチョウ</t>
    </rPh>
    <phoneticPr fontId="2"/>
  </si>
  <si>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8" eb="342">
      <t>ケイジドウシャ</t>
    </rPh>
    <rPh sb="342" eb="343">
      <t>オヨ</t>
    </rPh>
    <rPh sb="344" eb="346">
      <t>ドウジョウ</t>
    </rPh>
    <rPh sb="346" eb="347">
      <t>ダイ</t>
    </rPh>
    <rPh sb="348" eb="349">
      <t>ゴウ</t>
    </rPh>
    <rPh sb="350" eb="352">
      <t>キテイ</t>
    </rPh>
    <rPh sb="354" eb="356">
      <t>ニリン</t>
    </rPh>
    <rPh sb="357" eb="359">
      <t>コガタ</t>
    </rPh>
    <rPh sb="359" eb="362">
      <t>ジドウシャ</t>
    </rPh>
    <rPh sb="363" eb="364">
      <t>カギ</t>
    </rPh>
    <rPh sb="370" eb="371">
      <t>カカ</t>
    </rPh>
    <rPh sb="372" eb="375">
      <t>シンコクショ</t>
    </rPh>
    <rPh sb="375" eb="376">
      <t>マタ</t>
    </rPh>
    <rPh sb="377" eb="380">
      <t>ホウコクショ</t>
    </rPh>
    <rPh sb="381" eb="383">
      <t>コウセイ</t>
    </rPh>
    <rPh sb="383" eb="385">
      <t>ダンタイ</t>
    </rPh>
    <rPh sb="386" eb="388">
      <t>チョクセツ</t>
    </rPh>
    <rPh sb="388" eb="390">
      <t>テイシュツ</t>
    </rPh>
    <rPh sb="396" eb="397">
      <t>ノゾ</t>
    </rPh>
    <rPh sb="403" eb="405">
      <t>ウケツケ</t>
    </rPh>
    <rPh sb="406" eb="408">
      <t>シンサ</t>
    </rPh>
    <rPh sb="409" eb="411">
      <t>ホカン</t>
    </rPh>
    <rPh sb="411" eb="412">
      <t>オヨ</t>
    </rPh>
    <rPh sb="417" eb="419">
      <t>カンレン</t>
    </rPh>
    <rPh sb="421" eb="423">
      <t>ジム</t>
    </rPh>
    <phoneticPr fontId="2"/>
  </si>
  <si>
    <t>愛知県</t>
    <rPh sb="0" eb="2">
      <t>アイチ</t>
    </rPh>
    <rPh sb="2" eb="3">
      <t>ケン</t>
    </rPh>
    <phoneticPr fontId="2"/>
  </si>
  <si>
    <t>・コミュニティ放送に関する事務　　　　　　　　　　　　　　　　　　　　　　　　　　　　　　　　　　　　　　　　　・し尿処理場の設置及び管理に関する事務
・ごみ処理施設の設置及び管理に関する事務
・余熱利用施設（温水プール）の設置及び管理に関する事務
・火葬場の設置及び管理に関する事務  
  （一色町佐久島に係るものを除く）
・墓園の建設に関する事務
・水道事業の計画、建設及び経営管理に関する事務
  （一色町佐久島に係るものを除く）
・狂犬病予防に関する事務
・下水道事業の使用料徴収に関する事務</t>
    <rPh sb="7" eb="9">
      <t>ホウソウ</t>
    </rPh>
    <rPh sb="10" eb="11">
      <t>カン</t>
    </rPh>
    <rPh sb="13" eb="15">
      <t>ジム</t>
    </rPh>
    <phoneticPr fontId="2"/>
  </si>
  <si>
    <t>愛知県後期高齢者医療
広域連合</t>
    <rPh sb="0" eb="3">
      <t>アイチケン</t>
    </rPh>
    <rPh sb="3" eb="5">
      <t>コウキ</t>
    </rPh>
    <rPh sb="5" eb="8">
      <t>コウレイシャ</t>
    </rPh>
    <rPh sb="8" eb="10">
      <t>イリョウ</t>
    </rPh>
    <rPh sb="11" eb="13">
      <t>コウイキ</t>
    </rPh>
    <rPh sb="13" eb="15">
      <t>レンゴウ</t>
    </rPh>
    <phoneticPr fontId="2"/>
  </si>
  <si>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2"/>
  </si>
  <si>
    <t>香肌奥伊勢資源化
広域連合　</t>
    <phoneticPr fontId="2"/>
  </si>
  <si>
    <t>尾鷲市、紀北町
（１市１町）</t>
    <rPh sb="4" eb="5">
      <t>キ</t>
    </rPh>
    <rPh sb="5" eb="6">
      <t>ホク</t>
    </rPh>
    <rPh sb="6" eb="7">
      <t>チョウ</t>
    </rPh>
    <phoneticPr fontId="2"/>
  </si>
  <si>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2"/>
  </si>
  <si>
    <t>鳥羽市、志摩市、南伊勢町（２市１町）</t>
    <rPh sb="4" eb="6">
      <t>シマ</t>
    </rPh>
    <rPh sb="6" eb="7">
      <t>シ</t>
    </rPh>
    <rPh sb="8" eb="9">
      <t>ミナミ</t>
    </rPh>
    <rPh sb="9" eb="11">
      <t>イセ</t>
    </rPh>
    <rPh sb="11" eb="12">
      <t>チョウ</t>
    </rPh>
    <phoneticPr fontId="2"/>
  </si>
  <si>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2"/>
  </si>
  <si>
    <t>度会町、南伊勢町、大紀町（３町）</t>
    <rPh sb="4" eb="5">
      <t>ミナミ</t>
    </rPh>
    <rPh sb="5" eb="8">
      <t>イセチョウ</t>
    </rPh>
    <rPh sb="9" eb="11">
      <t>ダイキ</t>
    </rPh>
    <rPh sb="11" eb="12">
      <t>マチ</t>
    </rPh>
    <phoneticPr fontId="2"/>
  </si>
  <si>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・障害支援区分認定審査会の設置及び運営
・育成医療給付の審査に関すること</t>
    <rPh sb="154" eb="156">
      <t>シエン</t>
    </rPh>
    <rPh sb="172" eb="174">
      <t>イクセイ</t>
    </rPh>
    <rPh sb="174" eb="176">
      <t>イリョウ</t>
    </rPh>
    <rPh sb="176" eb="178">
      <t>キュウフ</t>
    </rPh>
    <rPh sb="179" eb="181">
      <t>シンサ</t>
    </rPh>
    <rPh sb="182" eb="183">
      <t>カン</t>
    </rPh>
    <phoneticPr fontId="2"/>
  </si>
  <si>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2"/>
  </si>
  <si>
    <t>桑名市、いなべ市、木曽岬町、東員町（２市２町）</t>
    <rPh sb="7" eb="8">
      <t>シ</t>
    </rPh>
    <phoneticPr fontId="2"/>
  </si>
  <si>
    <t>三重県後期高齢者医療
広域連合</t>
    <rPh sb="0" eb="3">
      <t>ミエケン</t>
    </rPh>
    <rPh sb="3" eb="5">
      <t>コウキ</t>
    </rPh>
    <rPh sb="5" eb="8">
      <t>コウレイシャ</t>
    </rPh>
    <rPh sb="8" eb="10">
      <t>イリョウ</t>
    </rPh>
    <phoneticPr fontId="2"/>
  </si>
  <si>
    <t>滋賀県後期高齢者医療
広域連合</t>
    <rPh sb="0" eb="3">
      <t>シガケン</t>
    </rPh>
    <rPh sb="3" eb="5">
      <t>コウキ</t>
    </rPh>
    <rPh sb="5" eb="8">
      <t>コウレイシャ</t>
    </rPh>
    <rPh sb="8" eb="10">
      <t>イリョウ</t>
    </rPh>
    <rPh sb="11" eb="13">
      <t>コウイキ</t>
    </rPh>
    <rPh sb="13" eb="15">
      <t>レンゴウ</t>
    </rPh>
    <phoneticPr fontId="2"/>
  </si>
  <si>
    <t>京都府後期高齢者医療
広域連合</t>
    <rPh sb="0" eb="3">
      <t>キョウトフ</t>
    </rPh>
    <rPh sb="3" eb="5">
      <t>コウキ</t>
    </rPh>
    <rPh sb="5" eb="8">
      <t>コウレイシャ</t>
    </rPh>
    <rPh sb="8" eb="10">
      <t>イリョウ</t>
    </rPh>
    <rPh sb="11" eb="13">
      <t>コウイキ</t>
    </rPh>
    <rPh sb="13" eb="15">
      <t>レンゴウ</t>
    </rPh>
    <phoneticPr fontId="2"/>
  </si>
  <si>
    <t>府内全市町村</t>
    <rPh sb="0" eb="1">
      <t>フ</t>
    </rPh>
    <rPh sb="1" eb="2">
      <t>ナイ</t>
    </rPh>
    <rPh sb="2" eb="6">
      <t>ゼンシチョウソン</t>
    </rPh>
    <phoneticPr fontId="2"/>
  </si>
  <si>
    <t>相楽東部広域連合</t>
    <rPh sb="0" eb="2">
      <t>ソウラク</t>
    </rPh>
    <rPh sb="2" eb="4">
      <t>トウブ</t>
    </rPh>
    <rPh sb="4" eb="6">
      <t>コウイキ</t>
    </rPh>
    <rPh sb="6" eb="8">
      <t>レンゴウ</t>
    </rPh>
    <phoneticPr fontId="2"/>
  </si>
  <si>
    <t>笠置町、和束町、南山城村（２町１村）</t>
    <rPh sb="14" eb="15">
      <t>マチ</t>
    </rPh>
    <rPh sb="16" eb="17">
      <t>ムラ</t>
    </rPh>
    <phoneticPr fontId="2"/>
  </si>
  <si>
    <t>京都地方税機構</t>
    <rPh sb="0" eb="2">
      <t>キョウト</t>
    </rPh>
    <rPh sb="2" eb="5">
      <t>チホウゼイ</t>
    </rPh>
    <rPh sb="5" eb="7">
      <t>キコウ</t>
    </rPh>
    <phoneticPr fontId="2"/>
  </si>
  <si>
    <t>大阪府</t>
    <rPh sb="0" eb="2">
      <t>オオサカ</t>
    </rPh>
    <rPh sb="2" eb="3">
      <t>フ</t>
    </rPh>
    <phoneticPr fontId="2"/>
  </si>
  <si>
    <t>守口市、門真市、四條畷市 (３市)</t>
    <rPh sb="9" eb="10">
      <t>ジョウ</t>
    </rPh>
    <phoneticPr fontId="2"/>
  </si>
  <si>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
が別に定める事項に関すること
・介護保険に関する事務
・消防に関する事務（消防団に関する事務並びに 水利施設の設置、
維持及び管理に関する事務を除く）
・広域的なごみ処理の推進に関する事務
・職員の共同研修及び派遣研修に関する事務
・次に掲げる施設の設置、管理及び運営に関する事務
ア　葬祭場
イ　大北福祉会館
ウ　視聴覚ライブラリー
エ　養護老人ホーム
オ　介護老人保健施設
カ　認知症対応型共同生活介護を実施するための共同住宅
キ　平日夜間急病医療センター
・市立大町総合病院併設施設（感染症病床）の維持管理に関する事務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
広域連合が処理するとされた次に掲げる事務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
基づく審査判定に関する事務
・関係市町村が行う公共土木事業に係る設計等に関する事務のうち、
協議により広域連合が処理する事務</t>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1" eb="112">
      <t>ベツ</t>
    </rPh>
    <rPh sb="113" eb="114">
      <t>サダ</t>
    </rPh>
    <rPh sb="116" eb="118">
      <t>ジコウ</t>
    </rPh>
    <rPh sb="119" eb="120">
      <t>カン</t>
    </rPh>
    <rPh sb="151" eb="152">
      <t>カン</t>
    </rPh>
    <rPh sb="154" eb="156">
      <t>ジム</t>
    </rPh>
    <rPh sb="156" eb="157">
      <t>ナラ</t>
    </rPh>
    <rPh sb="171" eb="172">
      <t>オヨ</t>
    </rPh>
    <rPh sb="253" eb="256">
      <t>ソウサイジョウ</t>
    </rPh>
    <rPh sb="328" eb="330">
      <t>ヘイジツ</t>
    </rPh>
    <rPh sb="330" eb="332">
      <t>ヤカン</t>
    </rPh>
    <rPh sb="332" eb="334">
      <t>キュウビョウ</t>
    </rPh>
    <rPh sb="334" eb="336">
      <t>イリョウ</t>
    </rPh>
    <rPh sb="501" eb="503">
      <t>ニンチ</t>
    </rPh>
    <rPh sb="503" eb="504">
      <t>ショウ</t>
    </rPh>
    <rPh sb="663" eb="664">
      <t>オヨ</t>
    </rPh>
    <rPh sb="665" eb="667">
      <t>カンリ</t>
    </rPh>
    <rPh sb="667" eb="669">
      <t>ウンエイ</t>
    </rPh>
    <rPh sb="670" eb="671">
      <t>カン</t>
    </rPh>
    <rPh sb="673" eb="675">
      <t>ジム</t>
    </rPh>
    <rPh sb="677" eb="680">
      <t>コウイキテキ</t>
    </rPh>
    <rPh sb="680" eb="682">
      <t>カンコウ</t>
    </rPh>
    <rPh sb="682" eb="684">
      <t>シンコウ</t>
    </rPh>
    <rPh sb="685" eb="686">
      <t>カン</t>
    </rPh>
    <rPh sb="688" eb="690">
      <t>ジム</t>
    </rPh>
    <rPh sb="715" eb="718">
      <t>ショウガイシャ</t>
    </rPh>
    <rPh sb="719" eb="721">
      <t>ニチジョウ</t>
    </rPh>
    <rPh sb="721" eb="723">
      <t>セイカツ</t>
    </rPh>
    <rPh sb="723" eb="724">
      <t>オヨ</t>
    </rPh>
    <rPh sb="725" eb="727">
      <t>シャカイ</t>
    </rPh>
    <rPh sb="727" eb="729">
      <t>セイカツ</t>
    </rPh>
    <rPh sb="730" eb="733">
      <t>ソウゴウテキ</t>
    </rPh>
    <rPh sb="734" eb="736">
      <t>シエン</t>
    </rPh>
    <rPh sb="741" eb="742">
      <t>ホウ</t>
    </rPh>
    <rPh sb="742" eb="743">
      <t>リツ</t>
    </rPh>
    <rPh sb="745" eb="746">
      <t>モト</t>
    </rPh>
    <rPh sb="748" eb="750">
      <t>シンサ</t>
    </rPh>
    <rPh sb="750" eb="752">
      <t>ハンテイ</t>
    </rPh>
    <rPh sb="753" eb="754">
      <t>カン</t>
    </rPh>
    <rPh sb="760" eb="762">
      <t>カンケイ</t>
    </rPh>
    <rPh sb="762" eb="765">
      <t>シチョウソン</t>
    </rPh>
    <rPh sb="766" eb="767">
      <t>オコナ</t>
    </rPh>
    <rPh sb="768" eb="770">
      <t>コウキョウ</t>
    </rPh>
    <rPh sb="770" eb="772">
      <t>ドボク</t>
    </rPh>
    <rPh sb="772" eb="774">
      <t>ジギョウ</t>
    </rPh>
    <rPh sb="775" eb="776">
      <t>カカ</t>
    </rPh>
    <rPh sb="777" eb="779">
      <t>セッケイ</t>
    </rPh>
    <rPh sb="779" eb="780">
      <t>トウ</t>
    </rPh>
    <rPh sb="781" eb="782">
      <t>カン</t>
    </rPh>
    <rPh sb="784" eb="786">
      <t>ジム</t>
    </rPh>
    <rPh sb="791" eb="793">
      <t>キョウギ</t>
    </rPh>
    <rPh sb="796" eb="798">
      <t>コウイキ</t>
    </rPh>
    <rPh sb="798" eb="800">
      <t>レンゴウ</t>
    </rPh>
    <rPh sb="801" eb="803">
      <t>ショリ</t>
    </rPh>
    <rPh sb="805" eb="807">
      <t>ジム</t>
    </rPh>
    <phoneticPr fontId="2"/>
  </si>
  <si>
    <t>中野市、飯山市、山ノ内町、木島平村、野沢温泉村、栄村、北信保健衛生施設組合、岳北広域行政組合、岳南広域消防組合
 （２市１町３村３組合）</t>
    <phoneticPr fontId="2"/>
  </si>
  <si>
    <t>・長野地域の振興整備のための事業の実施に関する事務
・養護老人ホームの設置、管理及び運営に関する事務
・特別養護老人ホームの設置、管理及び運営に関する事務
・デイサービスセンターの管理及び運営に関する事務
・在宅介護支援センターの管理及び運営に関する事務
　（広域連合設置の老人ホームに併設するものに限る）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Ph sb="1" eb="3">
      <t>ナガノ</t>
    </rPh>
    <rPh sb="3" eb="5">
      <t>チイキ</t>
    </rPh>
    <rPh sb="6" eb="8">
      <t>シンコウ</t>
    </rPh>
    <rPh sb="8" eb="10">
      <t>セイビ</t>
    </rPh>
    <rPh sb="14" eb="16">
      <t>ジギョウ</t>
    </rPh>
    <rPh sb="17" eb="19">
      <t>ジッシ</t>
    </rPh>
    <rPh sb="20" eb="21">
      <t>カン</t>
    </rPh>
    <rPh sb="23" eb="25">
      <t>ジム</t>
    </rPh>
    <rPh sb="125" eb="127">
      <t>ジム</t>
    </rPh>
    <rPh sb="204" eb="207">
      <t>ショウガイシャ</t>
    </rPh>
    <rPh sb="208" eb="210">
      <t>ニチジョウ</t>
    </rPh>
    <rPh sb="210" eb="212">
      <t>セイカツ</t>
    </rPh>
    <rPh sb="212" eb="213">
      <t>オヨ</t>
    </rPh>
    <rPh sb="214" eb="216">
      <t>シャカイ</t>
    </rPh>
    <rPh sb="216" eb="218">
      <t>セイカツ</t>
    </rPh>
    <rPh sb="219" eb="221">
      <t>ソウゴウ</t>
    </rPh>
    <rPh sb="221" eb="222">
      <t>テキ</t>
    </rPh>
    <rPh sb="223" eb="225">
      <t>シエン</t>
    </rPh>
    <rPh sb="230" eb="231">
      <t>ホウ</t>
    </rPh>
    <rPh sb="231" eb="232">
      <t>リツ</t>
    </rPh>
    <rPh sb="234" eb="235">
      <t>ダイ</t>
    </rPh>
    <rPh sb="237" eb="238">
      <t>ジョウ</t>
    </rPh>
    <rPh sb="239" eb="241">
      <t>キテイ</t>
    </rPh>
    <rPh sb="243" eb="246">
      <t>シチョウソン</t>
    </rPh>
    <rPh sb="246" eb="249">
      <t>シンサカイ</t>
    </rPh>
    <rPh sb="250" eb="252">
      <t>セッチ</t>
    </rPh>
    <rPh sb="252" eb="253">
      <t>オヨ</t>
    </rPh>
    <rPh sb="254" eb="256">
      <t>ウンエイ</t>
    </rPh>
    <rPh sb="257" eb="258">
      <t>カン</t>
    </rPh>
    <rPh sb="260" eb="262">
      <t>ジム</t>
    </rPh>
    <rPh sb="283" eb="284">
      <t>オヨ</t>
    </rPh>
    <rPh sb="285" eb="287">
      <t>ウンエイ</t>
    </rPh>
    <phoneticPr fontId="2"/>
  </si>
  <si>
    <t>岡谷市、諏訪市、茅野市、下諏訪町、富士見町、原村（３市２町１村）</t>
    <phoneticPr fontId="2"/>
  </si>
  <si>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・諏訪広域連合の基金の運用に関する事務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・ごみ処理広域計画の策定及び同計画に基づく事業の実施に必要な連絡調
　整に関する事務
・関係市町村職員の人事交流の調整、共同研修及び人材育成に関する事務
・関係市町村の電算処理の調整に関する事務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
　　 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
・行政不服審査会の設置及び運営に関する事務</t>
    <rPh sb="137" eb="139">
      <t>ウンヨウ</t>
    </rPh>
    <rPh sb="147" eb="149">
      <t>カイゴ</t>
    </rPh>
    <rPh sb="149" eb="151">
      <t>ホケン</t>
    </rPh>
    <rPh sb="151" eb="152">
      <t>ホウ</t>
    </rPh>
    <rPh sb="152" eb="153">
      <t>オヨ</t>
    </rPh>
    <rPh sb="154" eb="156">
      <t>カイゴ</t>
    </rPh>
    <rPh sb="156" eb="158">
      <t>ホケン</t>
    </rPh>
    <rPh sb="158" eb="159">
      <t>ホウ</t>
    </rPh>
    <rPh sb="159" eb="161">
      <t>セコウ</t>
    </rPh>
    <rPh sb="161" eb="162">
      <t>ホウ</t>
    </rPh>
    <rPh sb="163" eb="165">
      <t>キテイ</t>
    </rPh>
    <rPh sb="166" eb="167">
      <t>モト</t>
    </rPh>
    <rPh sb="169" eb="170">
      <t>ツギ</t>
    </rPh>
    <rPh sb="171" eb="172">
      <t>カカ</t>
    </rPh>
    <rPh sb="174" eb="176">
      <t>ジム</t>
    </rPh>
    <rPh sb="408" eb="409">
      <t>チョウ</t>
    </rPh>
    <rPh sb="410" eb="412">
      <t>ニンメン</t>
    </rPh>
    <rPh sb="413" eb="414">
      <t>カン</t>
    </rPh>
    <rPh sb="904" eb="906">
      <t>ギョウセイ</t>
    </rPh>
    <rPh sb="906" eb="908">
      <t>フフク</t>
    </rPh>
    <rPh sb="908" eb="911">
      <t>シンサカイ</t>
    </rPh>
    <rPh sb="912" eb="914">
      <t>セッチ</t>
    </rPh>
    <rPh sb="914" eb="915">
      <t>オヨ</t>
    </rPh>
    <rPh sb="916" eb="918">
      <t>ウンエイ</t>
    </rPh>
    <rPh sb="919" eb="920">
      <t>カン</t>
    </rPh>
    <rPh sb="922" eb="924">
      <t>ジム</t>
    </rPh>
    <phoneticPr fontId="2"/>
  </si>
  <si>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phoneticPr fontId="2"/>
  </si>
  <si>
    <t>安八郡広域連合</t>
    <phoneticPr fontId="2"/>
  </si>
  <si>
    <t xml:space="preserve">神戸町、輪之内町、安八町（３町） </t>
    <phoneticPr fontId="2"/>
  </si>
  <si>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
・公平委員会に関する事務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8" eb="49">
      <t>モト</t>
    </rPh>
    <rPh sb="51" eb="53">
      <t>ショウガイ</t>
    </rPh>
    <rPh sb="53" eb="55">
      <t>シエン</t>
    </rPh>
    <rPh sb="55" eb="57">
      <t>クブン</t>
    </rPh>
    <rPh sb="58" eb="60">
      <t>ニンテイ</t>
    </rPh>
    <rPh sb="64" eb="66">
      <t>シンサ</t>
    </rPh>
    <rPh sb="66" eb="68">
      <t>ハンテイ</t>
    </rPh>
    <rPh sb="69" eb="70">
      <t>カン</t>
    </rPh>
    <rPh sb="72" eb="74">
      <t>ジム</t>
    </rPh>
    <rPh sb="76" eb="78">
      <t>コクミン</t>
    </rPh>
    <rPh sb="78" eb="80">
      <t>ケンコウ</t>
    </rPh>
    <rPh sb="80" eb="83">
      <t>ホケンホウ</t>
    </rPh>
    <rPh sb="83" eb="84">
      <t>オヨ</t>
    </rPh>
    <rPh sb="85" eb="88">
      <t>コウレイシャ</t>
    </rPh>
    <rPh sb="89" eb="91">
      <t>イリョウ</t>
    </rPh>
    <rPh sb="92" eb="94">
      <t>カクホ</t>
    </rPh>
    <rPh sb="95" eb="96">
      <t>カン</t>
    </rPh>
    <rPh sb="98" eb="100">
      <t>ホウリツ</t>
    </rPh>
    <rPh sb="101" eb="103">
      <t>キテイ</t>
    </rPh>
    <rPh sb="107" eb="108">
      <t>モト</t>
    </rPh>
    <rPh sb="110" eb="112">
      <t>コクミン</t>
    </rPh>
    <rPh sb="112" eb="114">
      <t>ケンコウ</t>
    </rPh>
    <rPh sb="114" eb="117">
      <t>ホケンリョウ</t>
    </rPh>
    <rPh sb="117" eb="118">
      <t>オヨ</t>
    </rPh>
    <rPh sb="119" eb="121">
      <t>コウキ</t>
    </rPh>
    <rPh sb="121" eb="124">
      <t>コウレイシャ</t>
    </rPh>
    <rPh sb="124" eb="126">
      <t>イリョウ</t>
    </rPh>
    <rPh sb="126" eb="129">
      <t>ホケンリョウ</t>
    </rPh>
    <rPh sb="130" eb="131">
      <t>カカ</t>
    </rPh>
    <rPh sb="132" eb="134">
      <t>コジン</t>
    </rPh>
    <rPh sb="140" eb="141">
      <t>ト</t>
    </rPh>
    <rPh sb="141" eb="142">
      <t>アツカ</t>
    </rPh>
    <rPh sb="144" eb="145">
      <t>カン</t>
    </rPh>
    <rPh sb="147" eb="149">
      <t>ジム</t>
    </rPh>
    <phoneticPr fontId="2"/>
  </si>
  <si>
    <t xml:space="preserve">揖斐広域連合    </t>
    <phoneticPr fontId="2"/>
  </si>
  <si>
    <t>揖斐川町、大野町、池田町（３町）</t>
    <phoneticPr fontId="2"/>
  </si>
  <si>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6" eb="207">
      <t>モト</t>
    </rPh>
    <rPh sb="209" eb="211">
      <t>ショウガイ</t>
    </rPh>
    <rPh sb="211" eb="213">
      <t>シエン</t>
    </rPh>
    <rPh sb="213" eb="215">
      <t>クブン</t>
    </rPh>
    <rPh sb="215" eb="217">
      <t>ニンテイ</t>
    </rPh>
    <rPh sb="218" eb="220">
      <t>シンサ</t>
    </rPh>
    <rPh sb="220" eb="222">
      <t>ハンテイ</t>
    </rPh>
    <rPh sb="223" eb="224">
      <t>カン</t>
    </rPh>
    <rPh sb="226" eb="228">
      <t>ジム</t>
    </rPh>
    <rPh sb="230" eb="232">
      <t>コクミン</t>
    </rPh>
    <rPh sb="232" eb="234">
      <t>ケンコウ</t>
    </rPh>
    <rPh sb="234" eb="237">
      <t>ホケンホウ</t>
    </rPh>
    <rPh sb="237" eb="238">
      <t>オヨ</t>
    </rPh>
    <rPh sb="239" eb="242">
      <t>コウレイシャ</t>
    </rPh>
    <rPh sb="243" eb="245">
      <t>イリョウ</t>
    </rPh>
    <rPh sb="246" eb="248">
      <t>カクホ</t>
    </rPh>
    <rPh sb="249" eb="250">
      <t>カン</t>
    </rPh>
    <rPh sb="252" eb="254">
      <t>ホウリツ</t>
    </rPh>
    <rPh sb="255" eb="256">
      <t>モト</t>
    </rPh>
    <rPh sb="262" eb="264">
      <t>ケンコウ</t>
    </rPh>
    <rPh sb="264" eb="267">
      <t>ホケンリョウ</t>
    </rPh>
    <rPh sb="267" eb="268">
      <t>オヨ</t>
    </rPh>
    <rPh sb="269" eb="271">
      <t>コウキ</t>
    </rPh>
    <rPh sb="271" eb="274">
      <t>コウレイシャ</t>
    </rPh>
    <rPh sb="274" eb="276">
      <t>イリョウ</t>
    </rPh>
    <rPh sb="276" eb="279">
      <t>ホケンリョウ</t>
    </rPh>
    <rPh sb="280" eb="281">
      <t>カカ</t>
    </rPh>
    <rPh sb="282" eb="284">
      <t>コジン</t>
    </rPh>
    <rPh sb="284" eb="286">
      <t>ジョウホウ</t>
    </rPh>
    <rPh sb="287" eb="288">
      <t>ト</t>
    </rPh>
    <rPh sb="288" eb="289">
      <t>アツカ</t>
    </rPh>
    <rPh sb="293" eb="294">
      <t>カン</t>
    </rPh>
    <rPh sb="296" eb="298">
      <t>ジム</t>
    </rPh>
    <phoneticPr fontId="2"/>
  </si>
  <si>
    <t>もとす広域連合</t>
    <phoneticPr fontId="2"/>
  </si>
  <si>
    <t>羽島郡広域連合</t>
    <phoneticPr fontId="2"/>
  </si>
  <si>
    <t>・公平委員会の事務　　　　　　　　　　　　　　　　　　
・消防組織法及び消防法の定めるところにより、町の処理すべき消防
  事務（消防団に関する事務を除く。）
・岐阜県事務処理の特例に関する条例第２条別表第１に掲げる次の
 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7" eb="180">
      <t>カヤクルイ</t>
    </rPh>
    <rPh sb="180" eb="181">
      <t>ト</t>
    </rPh>
    <rPh sb="181" eb="182">
      <t>シ</t>
    </rPh>
    <rPh sb="182" eb="183">
      <t>ホウ</t>
    </rPh>
    <rPh sb="184" eb="185">
      <t>モト</t>
    </rPh>
    <rPh sb="187" eb="189">
      <t>ジム</t>
    </rPh>
    <rPh sb="239" eb="240">
      <t>モト</t>
    </rPh>
    <rPh sb="275" eb="278">
      <t>ジギョウホウ</t>
    </rPh>
    <rPh sb="279" eb="280">
      <t>モト</t>
    </rPh>
    <rPh sb="282" eb="284">
      <t>ジム</t>
    </rPh>
    <rPh sb="343" eb="344">
      <t>モト</t>
    </rPh>
    <phoneticPr fontId="2"/>
  </si>
  <si>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
 　　事務</t>
    <phoneticPr fontId="2"/>
  </si>
  <si>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
 　　事務</t>
    <phoneticPr fontId="2"/>
  </si>
  <si>
    <t xml:space="preserve">知多北部広域連合    </t>
    <phoneticPr fontId="2"/>
  </si>
  <si>
    <t>東海市、大府市、知多市、東浦町（３市１町）</t>
    <phoneticPr fontId="2"/>
  </si>
  <si>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phoneticPr fontId="2"/>
  </si>
  <si>
    <t>西尾幡豆広域連合</t>
    <phoneticPr fontId="2"/>
  </si>
  <si>
    <t>西尾市、一色町、吉良町、幡豆町（１市３町）</t>
    <phoneticPr fontId="2"/>
  </si>
  <si>
    <t>衣浦東部広域連合</t>
    <phoneticPr fontId="2"/>
  </si>
  <si>
    <t>碧南市、刈谷市、安城市、知立市、高浜市　
（５市）</t>
    <phoneticPr fontId="2"/>
  </si>
  <si>
    <t>東三河広域連合</t>
    <rPh sb="0" eb="3">
      <t>ヒガシミカワ</t>
    </rPh>
    <rPh sb="3" eb="5">
      <t>コウイキ</t>
    </rPh>
    <rPh sb="5" eb="7">
      <t>レンゴウ</t>
    </rPh>
    <phoneticPr fontId="2"/>
  </si>
  <si>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2"/>
  </si>
  <si>
    <t>・介護保険法及び介護保険法施行法に規定する介護保険に関する事務で
次に掲げるもの
　ア　保険者の統合に関すること
　イ　第７期介護保険事業計画の策定に関すること
　ウ　ア及びイの事務に附帯すること
・地方税法に基づき構成市町村が賦課した地方税及び国民健康保険法に
基づき構成市町村が保険者として賦課した国民健康保険料に係る滞納
事案のうち、構成市町村の長が広域連合への移管の手続を行った事案に
係る滞納整理等に関する事務
・社会福祉法人に関する事務のうち、次に掲げるもの
　ア　社会福祉法第30条第1項第1号に基づき所轄庁として実施する
　　　 事務
　イ　社会福祉法第56条第1項に規定する事務
　ウ　愛知県事務処理特例条例により、広域連合が処理することとされた
　　　 事務
・障害者総合支援法第15条に規定する市町村審査会の設置及び運営に
関する事務
・消費者安全法第8条第2項に規定する消費生活相談等に関する事務
・航空写真撮影及び地形図データ作成に関する事務
・広域にわたる新たな連携事業の調査研究に関する事務
・事務権限の移譲に係る調査研究に関する事務
・構成市町村が一体となって取り組む事業で、次に掲げるもの
　ア　公共施設の相互利用に関すること
　イ　職員研修に関すること
　ウ　情報発信に関すること</t>
    <rPh sb="33" eb="34">
      <t>ツギ</t>
    </rPh>
    <rPh sb="35" eb="36">
      <t>カカ</t>
    </rPh>
    <rPh sb="44" eb="47">
      <t>ホケンシャ</t>
    </rPh>
    <rPh sb="48" eb="50">
      <t>トウゴウ</t>
    </rPh>
    <rPh sb="51" eb="52">
      <t>カン</t>
    </rPh>
    <rPh sb="60" eb="61">
      <t>ダイ</t>
    </rPh>
    <rPh sb="62" eb="63">
      <t>キ</t>
    </rPh>
    <rPh sb="63" eb="65">
      <t>カイゴ</t>
    </rPh>
    <rPh sb="65" eb="67">
      <t>ホケン</t>
    </rPh>
    <rPh sb="67" eb="69">
      <t>ジギョウ</t>
    </rPh>
    <rPh sb="69" eb="71">
      <t>ケイカク</t>
    </rPh>
    <rPh sb="72" eb="74">
      <t>サクテイ</t>
    </rPh>
    <rPh sb="75" eb="76">
      <t>カン</t>
    </rPh>
    <rPh sb="85" eb="86">
      <t>オヨ</t>
    </rPh>
    <rPh sb="89" eb="91">
      <t>ジム</t>
    </rPh>
    <rPh sb="92" eb="94">
      <t>フタイ</t>
    </rPh>
    <rPh sb="114" eb="116">
      <t>フカ</t>
    </rPh>
    <rPh sb="118" eb="121">
      <t>チホウゼイ</t>
    </rPh>
    <rPh sb="121" eb="122">
      <t>オヨ</t>
    </rPh>
    <rPh sb="123" eb="125">
      <t>コクミン</t>
    </rPh>
    <rPh sb="125" eb="127">
      <t>ケンコウ</t>
    </rPh>
    <rPh sb="127" eb="129">
      <t>ホケン</t>
    </rPh>
    <rPh sb="129" eb="130">
      <t>ホウ</t>
    </rPh>
    <rPh sb="132" eb="133">
      <t>モト</t>
    </rPh>
    <rPh sb="135" eb="137">
      <t>コウセイ</t>
    </rPh>
    <rPh sb="137" eb="140">
      <t>シチョウソン</t>
    </rPh>
    <rPh sb="228" eb="229">
      <t>ツギ</t>
    </rPh>
    <rPh sb="230" eb="231">
      <t>カカ</t>
    </rPh>
    <rPh sb="239" eb="241">
      <t>シャカイ</t>
    </rPh>
    <rPh sb="241" eb="244">
      <t>フクシホウ</t>
    </rPh>
    <rPh sb="244" eb="245">
      <t>ダイ</t>
    </rPh>
    <rPh sb="247" eb="248">
      <t>ジョウ</t>
    </rPh>
    <rPh sb="248" eb="249">
      <t>ダイ</t>
    </rPh>
    <rPh sb="250" eb="251">
      <t>コウ</t>
    </rPh>
    <rPh sb="251" eb="252">
      <t>ダイ</t>
    </rPh>
    <rPh sb="253" eb="254">
      <t>ゴウ</t>
    </rPh>
    <rPh sb="255" eb="256">
      <t>モト</t>
    </rPh>
    <rPh sb="264" eb="266">
      <t>ジッシ</t>
    </rPh>
    <rPh sb="273" eb="275">
      <t>ジム</t>
    </rPh>
    <rPh sb="279" eb="281">
      <t>シャカイ</t>
    </rPh>
    <rPh sb="281" eb="284">
      <t>フクシホウ</t>
    </rPh>
    <rPh sb="284" eb="285">
      <t>ダイ</t>
    </rPh>
    <rPh sb="287" eb="288">
      <t>ジョウ</t>
    </rPh>
    <rPh sb="288" eb="289">
      <t>ダイ</t>
    </rPh>
    <rPh sb="290" eb="291">
      <t>コウ</t>
    </rPh>
    <rPh sb="292" eb="294">
      <t>キテイ</t>
    </rPh>
    <rPh sb="296" eb="298">
      <t>ジム</t>
    </rPh>
    <rPh sb="302" eb="305">
      <t>アイチケン</t>
    </rPh>
    <rPh sb="305" eb="307">
      <t>ジム</t>
    </rPh>
    <rPh sb="307" eb="309">
      <t>ショリ</t>
    </rPh>
    <rPh sb="309" eb="311">
      <t>トクレイ</t>
    </rPh>
    <rPh sb="311" eb="313">
      <t>ジョウレイ</t>
    </rPh>
    <rPh sb="317" eb="319">
      <t>コウイキ</t>
    </rPh>
    <rPh sb="319" eb="321">
      <t>レンゴウ</t>
    </rPh>
    <rPh sb="322" eb="324">
      <t>ショリ</t>
    </rPh>
    <rPh sb="337" eb="339">
      <t>ジム</t>
    </rPh>
    <rPh sb="426" eb="428">
      <t>サクセイ</t>
    </rPh>
    <rPh sb="445" eb="447">
      <t>レンケイ</t>
    </rPh>
    <phoneticPr fontId="2"/>
  </si>
  <si>
    <t>多気町、大台町、大紀町　（３町）</t>
    <rPh sb="0" eb="3">
      <t>タキチョウ</t>
    </rPh>
    <rPh sb="8" eb="10">
      <t>ダイキ</t>
    </rPh>
    <rPh sb="10" eb="11">
      <t>マチ</t>
    </rPh>
    <phoneticPr fontId="2"/>
  </si>
  <si>
    <t>・一般廃棄物のうち、し尿及び浄化槽から発生する汚泥を除く廃棄物
 を処理する施設の設置、管理及び運営並びにごみの収集、運搬
 及び処分に関すること
・ごみのリサイクルに関する普及及び啓発に関すること
（当該事務を処理する区域は多気郡多気町（旧勢和村の区域内に限る）、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68" eb="69">
      <t>カン</t>
    </rPh>
    <rPh sb="84" eb="85">
      <t>カン</t>
    </rPh>
    <rPh sb="87" eb="89">
      <t>フキュウ</t>
    </rPh>
    <rPh sb="89" eb="90">
      <t>オヨ</t>
    </rPh>
    <rPh sb="91" eb="93">
      <t>ケイハツ</t>
    </rPh>
    <rPh sb="94" eb="95">
      <t>カン</t>
    </rPh>
    <rPh sb="101" eb="103">
      <t>トウガイ</t>
    </rPh>
    <rPh sb="103" eb="105">
      <t>ジム</t>
    </rPh>
    <rPh sb="106" eb="108">
      <t>ショリ</t>
    </rPh>
    <rPh sb="110" eb="112">
      <t>クイキ</t>
    </rPh>
    <phoneticPr fontId="2"/>
  </si>
  <si>
    <t>紀南介護保険広域連合</t>
    <phoneticPr fontId="2"/>
  </si>
  <si>
    <t>熊野市、御浜町、紀宝町（１市２町）</t>
    <phoneticPr fontId="2"/>
  </si>
  <si>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2"/>
  </si>
  <si>
    <t>鳥羽志勢広域連合</t>
    <phoneticPr fontId="2"/>
  </si>
  <si>
    <t>鈴鹿亀山地区広域連合</t>
    <phoneticPr fontId="2"/>
  </si>
  <si>
    <t>鈴鹿市、亀山市（２市）</t>
    <phoneticPr fontId="2"/>
  </si>
  <si>
    <t>桑名・員弁広域連合</t>
    <phoneticPr fontId="2"/>
  </si>
  <si>
    <t>・廃棄物の処理及び清掃に関する法律に基づくし尿処理施設の設
  置、管理及び運営に関する事務
・広域的な環境保全に関する事務
・次に掲げる事項についての調査研究に関する事務
ア　広域的な地域情報化の推進に関すること。
イ　地方分権の推進に関すること。</t>
    <phoneticPr fontId="2"/>
  </si>
  <si>
    <t>後期高齢者の医療制度に係る事務</t>
    <phoneticPr fontId="2"/>
  </si>
  <si>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7" eb="258">
      <t>ゼン</t>
    </rPh>
    <rPh sb="262" eb="264">
      <t>ジム</t>
    </rPh>
    <rPh sb="265" eb="267">
      <t>フタイ</t>
    </rPh>
    <rPh sb="269" eb="271">
      <t>ジム</t>
    </rPh>
    <rPh sb="274" eb="276">
      <t>コウイキ</t>
    </rPh>
    <rPh sb="276" eb="278">
      <t>レンゴウ</t>
    </rPh>
    <rPh sb="279" eb="281">
      <t>ショリ</t>
    </rPh>
    <rPh sb="283" eb="285">
      <t>ジム</t>
    </rPh>
    <rPh sb="289" eb="291">
      <t>シエン</t>
    </rPh>
    <rPh sb="291" eb="292">
      <t>ホウ</t>
    </rPh>
    <rPh sb="293" eb="294">
      <t>モト</t>
    </rPh>
    <rPh sb="296" eb="298">
      <t>ジム</t>
    </rPh>
    <rPh sb="301" eb="303">
      <t>ショウガイ</t>
    </rPh>
    <rPh sb="303" eb="305">
      <t>シエン</t>
    </rPh>
    <rPh sb="305" eb="307">
      <t>クブン</t>
    </rPh>
    <rPh sb="307" eb="309">
      <t>シンサ</t>
    </rPh>
    <rPh sb="309" eb="311">
      <t>ハンテイ</t>
    </rPh>
    <rPh sb="312" eb="313">
      <t>カン</t>
    </rPh>
    <rPh sb="315" eb="317">
      <t>ジム</t>
    </rPh>
    <rPh sb="320" eb="321">
      <t>ゼン</t>
    </rPh>
    <rPh sb="323" eb="325">
      <t>ジム</t>
    </rPh>
    <rPh sb="326" eb="328">
      <t>フタイ</t>
    </rPh>
    <rPh sb="330" eb="332">
      <t>ジム</t>
    </rPh>
    <phoneticPr fontId="2"/>
  </si>
  <si>
    <t>沖縄県後期高齢者医療
広域連合</t>
    <rPh sb="0" eb="3">
      <t>オキナワケン</t>
    </rPh>
    <rPh sb="3" eb="5">
      <t>コウキ</t>
    </rPh>
    <rPh sb="5" eb="8">
      <t>コウレイシャ</t>
    </rPh>
    <rPh sb="8" eb="10">
      <t>イリョウ</t>
    </rPh>
    <phoneticPr fontId="2"/>
  </si>
  <si>
    <t>複数都道府県</t>
    <rPh sb="0" eb="2">
      <t>フクスウ</t>
    </rPh>
    <rPh sb="2" eb="6">
      <t>トドウフケン</t>
    </rPh>
    <phoneticPr fontId="2"/>
  </si>
  <si>
    <t>１　議会関係</t>
    <rPh sb="2" eb="4">
      <t>ギカイ</t>
    </rPh>
    <rPh sb="4" eb="6">
      <t>カンケイ</t>
    </rPh>
    <phoneticPr fontId="2"/>
  </si>
  <si>
    <t>項目</t>
    <rPh sb="0" eb="2">
      <t>コウモク</t>
    </rPh>
    <phoneticPr fontId="2"/>
  </si>
  <si>
    <t>議会の招集回数</t>
    <rPh sb="0" eb="2">
      <t>ギカイ</t>
    </rPh>
    <rPh sb="3" eb="5">
      <t>ショウシュウ</t>
    </rPh>
    <rPh sb="5" eb="7">
      <t>カイスウ</t>
    </rPh>
    <phoneticPr fontId="2"/>
  </si>
  <si>
    <t xml:space="preserve"> 0回</t>
    <rPh sb="2" eb="3">
      <t>カイ</t>
    </rPh>
    <phoneticPr fontId="2"/>
  </si>
  <si>
    <t xml:space="preserve"> 1回</t>
    <rPh sb="2" eb="3">
      <t>カイ</t>
    </rPh>
    <phoneticPr fontId="2"/>
  </si>
  <si>
    <t>(</t>
  </si>
  <si>
    <t>)</t>
  </si>
  <si>
    <t xml:space="preserve"> 2回</t>
    <rPh sb="2" eb="3">
      <t>カイ</t>
    </rPh>
    <phoneticPr fontId="2"/>
  </si>
  <si>
    <t xml:space="preserve"> 3回</t>
    <rPh sb="2" eb="3">
      <t>カイ</t>
    </rPh>
    <phoneticPr fontId="2"/>
  </si>
  <si>
    <t xml:space="preserve"> 4回</t>
    <rPh sb="2" eb="3">
      <t>カイ</t>
    </rPh>
    <phoneticPr fontId="2"/>
  </si>
  <si>
    <t xml:space="preserve"> 5回以上</t>
    <rPh sb="2" eb="3">
      <t>カイ</t>
    </rPh>
    <rPh sb="3" eb="5">
      <t>イジョウ</t>
    </rPh>
    <phoneticPr fontId="2"/>
  </si>
  <si>
    <t>議会の開催日数</t>
    <rPh sb="0" eb="2">
      <t>ギカイ</t>
    </rPh>
    <rPh sb="3" eb="5">
      <t>カイサイ</t>
    </rPh>
    <rPh sb="5" eb="7">
      <t>ニッスウ</t>
    </rPh>
    <phoneticPr fontId="2"/>
  </si>
  <si>
    <t xml:space="preserve"> 0日</t>
    <rPh sb="2" eb="3">
      <t>ヒ</t>
    </rPh>
    <phoneticPr fontId="2"/>
  </si>
  <si>
    <t xml:space="preserve"> 1-5日</t>
    <rPh sb="4" eb="5">
      <t>ヒ</t>
    </rPh>
    <phoneticPr fontId="2"/>
  </si>
  <si>
    <t xml:space="preserve"> 6-10日</t>
    <rPh sb="5" eb="6">
      <t>ヒ</t>
    </rPh>
    <phoneticPr fontId="2"/>
  </si>
  <si>
    <t xml:space="preserve"> 11-15日</t>
    <rPh sb="6" eb="7">
      <t>ヒ</t>
    </rPh>
    <phoneticPr fontId="2"/>
  </si>
  <si>
    <t xml:space="preserve"> 16-20日</t>
    <rPh sb="6" eb="7">
      <t>ヒ</t>
    </rPh>
    <phoneticPr fontId="2"/>
  </si>
  <si>
    <t xml:space="preserve"> 21日以上</t>
    <rPh sb="3" eb="4">
      <t>ヒ</t>
    </rPh>
    <rPh sb="4" eb="6">
      <t>イジョウ</t>
    </rPh>
    <phoneticPr fontId="2"/>
  </si>
  <si>
    <t>２　監査委員</t>
    <rPh sb="2" eb="4">
      <t>カンサ</t>
    </rPh>
    <rPh sb="4" eb="6">
      <t>イイン</t>
    </rPh>
    <phoneticPr fontId="2"/>
  </si>
  <si>
    <t>監査委員による監査</t>
    <rPh sb="0" eb="2">
      <t>カンサ</t>
    </rPh>
    <rPh sb="2" eb="4">
      <t>イイン</t>
    </rPh>
    <rPh sb="7" eb="9">
      <t>カンサ</t>
    </rPh>
    <phoneticPr fontId="2"/>
  </si>
  <si>
    <t>0日</t>
    <rPh sb="1" eb="2">
      <t>ヒ</t>
    </rPh>
    <phoneticPr fontId="2"/>
  </si>
  <si>
    <t>延べ日数</t>
    <rPh sb="0" eb="1">
      <t>ノ</t>
    </rPh>
    <rPh sb="2" eb="4">
      <t>ニッスウ</t>
    </rPh>
    <phoneticPr fontId="2"/>
  </si>
  <si>
    <t>1-5日</t>
    <rPh sb="3" eb="4">
      <t>ヒ</t>
    </rPh>
    <phoneticPr fontId="2"/>
  </si>
  <si>
    <t>6-10日</t>
    <rPh sb="4" eb="5">
      <t>ヒ</t>
    </rPh>
    <phoneticPr fontId="2"/>
  </si>
  <si>
    <t>11-15日</t>
    <rPh sb="5" eb="6">
      <t>ヒ</t>
    </rPh>
    <phoneticPr fontId="2"/>
  </si>
  <si>
    <t>16-20日</t>
    <rPh sb="5" eb="6">
      <t>ヒ</t>
    </rPh>
    <phoneticPr fontId="2"/>
  </si>
  <si>
    <t>21-25日</t>
    <rPh sb="5" eb="6">
      <t>ニチ</t>
    </rPh>
    <phoneticPr fontId="2"/>
  </si>
  <si>
    <t>26日以上</t>
    <rPh sb="2" eb="3">
      <t>ニチ</t>
    </rPh>
    <rPh sb="3" eb="5">
      <t>イジョウ</t>
    </rPh>
    <phoneticPr fontId="2"/>
  </si>
  <si>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2"/>
  </si>
  <si>
    <t>ホームページを作成・公開している団体</t>
    <rPh sb="7" eb="9">
      <t>サクセイ</t>
    </rPh>
    <rPh sb="10" eb="12">
      <t>コウカイ</t>
    </rPh>
    <rPh sb="16" eb="18">
      <t>ダンタイ</t>
    </rPh>
    <phoneticPr fontId="2"/>
  </si>
  <si>
    <t>介護区分認定審査に関する事務</t>
    <rPh sb="0" eb="2">
      <t>カイゴ</t>
    </rPh>
    <rPh sb="2" eb="4">
      <t>クブン</t>
    </rPh>
    <rPh sb="4" eb="6">
      <t>ニンテイ</t>
    </rPh>
    <rPh sb="6" eb="8">
      <t>シンサ</t>
    </rPh>
    <rPh sb="9" eb="10">
      <t>カン</t>
    </rPh>
    <rPh sb="12" eb="14">
      <t>ジム</t>
    </rPh>
    <phoneticPr fontId="2"/>
  </si>
  <si>
    <t>介護区分認定審査に関する事務</t>
    <rPh sb="2" eb="4">
      <t>クブン</t>
    </rPh>
    <rPh sb="9" eb="10">
      <t>カン</t>
    </rPh>
    <rPh sb="12" eb="14">
      <t>ジム</t>
    </rPh>
    <phoneticPr fontId="2"/>
  </si>
  <si>
    <t>競艇に関する事務</t>
    <rPh sb="0" eb="2">
      <t>キョウテイ</t>
    </rPh>
    <rPh sb="3" eb="4">
      <t>カン</t>
    </rPh>
    <rPh sb="6" eb="8">
      <t>ジム</t>
    </rPh>
    <phoneticPr fontId="2"/>
  </si>
  <si>
    <t>消防災害補償、消防団員退職金・賞じゅつ金、公務災害補償</t>
    <rPh sb="0" eb="2">
      <t>ショウボウ</t>
    </rPh>
    <rPh sb="2" eb="4">
      <t>サイガイ</t>
    </rPh>
    <rPh sb="4" eb="6">
      <t>ホショウ</t>
    </rPh>
    <phoneticPr fontId="2"/>
  </si>
  <si>
    <t>ごみ処理、し尿処理、火葬場</t>
    <rPh sb="2" eb="4">
      <t>ショリ</t>
    </rPh>
    <rPh sb="6" eb="7">
      <t>ニョウ</t>
    </rPh>
    <rPh sb="7" eb="9">
      <t>ショリ</t>
    </rPh>
    <rPh sb="10" eb="12">
      <t>カソウ</t>
    </rPh>
    <rPh sb="12" eb="13">
      <t>バ</t>
    </rPh>
    <phoneticPr fontId="2"/>
  </si>
  <si>
    <t>（平成２８年７月１日現在）</t>
    <rPh sb="1" eb="3">
      <t>ヘイセイ</t>
    </rPh>
    <rPh sb="5" eb="6">
      <t>ネン</t>
    </rPh>
    <rPh sb="7" eb="8">
      <t>ガツ</t>
    </rPh>
    <rPh sb="9" eb="10">
      <t>ニチ</t>
    </rPh>
    <rPh sb="10" eb="12">
      <t>ゲンザイ</t>
    </rPh>
    <phoneticPr fontId="2"/>
  </si>
  <si>
    <t>・</t>
    <phoneticPr fontId="2"/>
  </si>
  <si>
    <t>前回（H26)</t>
    <rPh sb="0" eb="2">
      <t>ゼンカイ</t>
    </rPh>
    <phoneticPr fontId="2"/>
  </si>
  <si>
    <t>(H28)-(H26)</t>
    <phoneticPr fontId="2"/>
  </si>
  <si>
    <t>Ａ</t>
    <phoneticPr fontId="2"/>
  </si>
  <si>
    <t>Ｂ</t>
    <phoneticPr fontId="2"/>
  </si>
  <si>
    <t>Ｃ</t>
    <phoneticPr fontId="2"/>
  </si>
  <si>
    <t>Ｄ</t>
    <phoneticPr fontId="2"/>
  </si>
  <si>
    <t>Ｅ</t>
    <phoneticPr fontId="2"/>
  </si>
  <si>
    <t>Ｂ＋Ｄ</t>
    <phoneticPr fontId="2"/>
  </si>
  <si>
    <t>Ｃ＋Ｅ</t>
    <phoneticPr fontId="2"/>
  </si>
  <si>
    <t>A+B+C+D+E</t>
    <phoneticPr fontId="2"/>
  </si>
  <si>
    <t>１　連携協約</t>
    <rPh sb="2" eb="4">
      <t>レンケイ</t>
    </rPh>
    <rPh sb="4" eb="6">
      <t>キョウヤク</t>
    </rPh>
    <phoneticPr fontId="2"/>
  </si>
  <si>
    <t>２　協議会</t>
    <rPh sb="2" eb="5">
      <t>キョウギカイ</t>
    </rPh>
    <phoneticPr fontId="2"/>
  </si>
  <si>
    <t>３　機関等の共同設置</t>
    <rPh sb="2" eb="4">
      <t>キカン</t>
    </rPh>
    <rPh sb="4" eb="5">
      <t>トウ</t>
    </rPh>
    <rPh sb="6" eb="8">
      <t>キョウドウ</t>
    </rPh>
    <rPh sb="8" eb="10">
      <t>セッチ</t>
    </rPh>
    <phoneticPr fontId="2"/>
  </si>
  <si>
    <t>４　事務の委託</t>
    <rPh sb="2" eb="4">
      <t>ジム</t>
    </rPh>
    <rPh sb="5" eb="7">
      <t>イタク</t>
    </rPh>
    <phoneticPr fontId="2"/>
  </si>
  <si>
    <t>５　事務の代替執行</t>
    <rPh sb="2" eb="4">
      <t>ジム</t>
    </rPh>
    <rPh sb="5" eb="7">
      <t>ダイタイ</t>
    </rPh>
    <rPh sb="7" eb="9">
      <t>シッコウ</t>
    </rPh>
    <phoneticPr fontId="2"/>
  </si>
  <si>
    <t>６　一部事務組合</t>
    <rPh sb="2" eb="4">
      <t>イチブ</t>
    </rPh>
    <rPh sb="4" eb="6">
      <t>ジム</t>
    </rPh>
    <rPh sb="6" eb="8">
      <t>クミアイ</t>
    </rPh>
    <phoneticPr fontId="2"/>
  </si>
  <si>
    <t>７　広域連合</t>
    <rPh sb="2" eb="4">
      <t>コウイキ</t>
    </rPh>
    <rPh sb="4" eb="6">
      <t>レンゴウ</t>
    </rPh>
    <phoneticPr fontId="2"/>
  </si>
  <si>
    <t>８　地方開発事業団</t>
    <rPh sb="2" eb="4">
      <t>チホウ</t>
    </rPh>
    <rPh sb="4" eb="6">
      <t>カイハツ</t>
    </rPh>
    <rPh sb="6" eb="9">
      <t>ジギョウダン</t>
    </rPh>
    <phoneticPr fontId="2"/>
  </si>
  <si>
    <t xml:space="preserve">          -</t>
    <phoneticPr fontId="2"/>
  </si>
  <si>
    <t xml:space="preserve">            -</t>
    <phoneticPr fontId="2"/>
  </si>
  <si>
    <t>２　協議会</t>
    <phoneticPr fontId="2"/>
  </si>
  <si>
    <t>３　機関等の共同設置</t>
    <rPh sb="4" eb="5">
      <t>トウ</t>
    </rPh>
    <rPh sb="6" eb="8">
      <t>キョウドウ</t>
    </rPh>
    <rPh sb="8" eb="10">
      <t>セッチ</t>
    </rPh>
    <phoneticPr fontId="2"/>
  </si>
  <si>
    <t>４　事務の委託</t>
    <phoneticPr fontId="2"/>
  </si>
  <si>
    <t>５　事務の代替執行</t>
    <rPh sb="5" eb="7">
      <t>ダイタイ</t>
    </rPh>
    <rPh sb="7" eb="9">
      <t>シッコウ</t>
    </rPh>
    <phoneticPr fontId="2"/>
  </si>
  <si>
    <t>６　一部事務組合</t>
    <phoneticPr fontId="2"/>
  </si>
  <si>
    <t>７　広域連合</t>
    <phoneticPr fontId="2"/>
  </si>
  <si>
    <t>８　地方開発事業団</t>
    <phoneticPr fontId="2"/>
  </si>
  <si>
    <t>９　１～８の合計</t>
    <phoneticPr fontId="2"/>
  </si>
  <si>
    <t>28年度</t>
    <rPh sb="2" eb="4">
      <t>ネンド</t>
    </rPh>
    <phoneticPr fontId="2"/>
  </si>
  <si>
    <t>３　第２次産業振興</t>
    <phoneticPr fontId="2"/>
  </si>
  <si>
    <t>４　第３次産業振興</t>
    <phoneticPr fontId="2"/>
  </si>
  <si>
    <t>５　輸送施設</t>
    <phoneticPr fontId="2"/>
  </si>
  <si>
    <t>６　国土保全</t>
    <phoneticPr fontId="2"/>
  </si>
  <si>
    <t>７　厚生福祉</t>
    <phoneticPr fontId="2"/>
  </si>
  <si>
    <t>８　環境衛生</t>
    <phoneticPr fontId="2"/>
  </si>
  <si>
    <t>９　教育</t>
    <phoneticPr fontId="2"/>
  </si>
  <si>
    <t>１０　住宅</t>
    <phoneticPr fontId="2"/>
  </si>
  <si>
    <t>１１　都市計画</t>
    <phoneticPr fontId="2"/>
  </si>
  <si>
    <t>１２　防災</t>
    <phoneticPr fontId="2"/>
  </si>
  <si>
    <t>１３　その他</t>
    <phoneticPr fontId="2"/>
  </si>
  <si>
    <t>総  計</t>
    <phoneticPr fontId="2"/>
  </si>
  <si>
    <t>第３表　事務の種類別共同処理の状況</t>
    <phoneticPr fontId="2"/>
  </si>
  <si>
    <t>３　機関等の共同</t>
    <rPh sb="4" eb="5">
      <t>トウ</t>
    </rPh>
    <rPh sb="6" eb="8">
      <t>キョウドウ</t>
    </rPh>
    <phoneticPr fontId="2"/>
  </si>
  <si>
    <t>　　設置</t>
    <phoneticPr fontId="2"/>
  </si>
  <si>
    <t>締　結</t>
    <rPh sb="0" eb="1">
      <t>シメ</t>
    </rPh>
    <rPh sb="2" eb="3">
      <t>ムスブ</t>
    </rPh>
    <phoneticPr fontId="2"/>
  </si>
  <si>
    <t>執　行</t>
    <rPh sb="0" eb="1">
      <t>モリ</t>
    </rPh>
    <rPh sb="2" eb="3">
      <t>ギョウ</t>
    </rPh>
    <phoneticPr fontId="2"/>
  </si>
  <si>
    <t>0100</t>
    <phoneticPr fontId="2"/>
  </si>
  <si>
    <t>0101</t>
    <phoneticPr fontId="19"/>
  </si>
  <si>
    <t>　(2)その他</t>
    <phoneticPr fontId="19"/>
  </si>
  <si>
    <t>0102</t>
    <phoneticPr fontId="19"/>
  </si>
  <si>
    <t>２　第１次産業振興</t>
    <phoneticPr fontId="2"/>
  </si>
  <si>
    <t>0200</t>
    <phoneticPr fontId="2"/>
  </si>
  <si>
    <t>0201</t>
    <phoneticPr fontId="2"/>
  </si>
  <si>
    <t>0202</t>
    <phoneticPr fontId="2"/>
  </si>
  <si>
    <t>0203</t>
    <phoneticPr fontId="2"/>
  </si>
  <si>
    <t>0204</t>
    <phoneticPr fontId="2"/>
  </si>
  <si>
    <t>　(5)農業共済</t>
    <phoneticPr fontId="2"/>
  </si>
  <si>
    <t>0205</t>
    <phoneticPr fontId="2"/>
  </si>
  <si>
    <t>　(6)その他</t>
    <phoneticPr fontId="2"/>
  </si>
  <si>
    <t>0206</t>
    <phoneticPr fontId="2"/>
  </si>
  <si>
    <t>３　第２次産業振興</t>
    <phoneticPr fontId="2"/>
  </si>
  <si>
    <t>0300</t>
    <phoneticPr fontId="2"/>
  </si>
  <si>
    <t>0301</t>
    <phoneticPr fontId="2"/>
  </si>
  <si>
    <t>0302</t>
    <phoneticPr fontId="2"/>
  </si>
  <si>
    <t>0303</t>
    <phoneticPr fontId="2"/>
  </si>
  <si>
    <t>４　第３次産業振興</t>
    <phoneticPr fontId="2"/>
  </si>
  <si>
    <t>0400</t>
    <phoneticPr fontId="2"/>
  </si>
  <si>
    <t>0401</t>
    <phoneticPr fontId="2"/>
  </si>
  <si>
    <t>0402</t>
    <phoneticPr fontId="2"/>
  </si>
  <si>
    <t>0500</t>
    <phoneticPr fontId="2"/>
  </si>
  <si>
    <t>0501</t>
    <phoneticPr fontId="2"/>
  </si>
  <si>
    <t>0502</t>
    <phoneticPr fontId="2"/>
  </si>
  <si>
    <t>0503</t>
    <phoneticPr fontId="2"/>
  </si>
  <si>
    <t>0504</t>
    <phoneticPr fontId="2"/>
  </si>
  <si>
    <t>0505</t>
    <phoneticPr fontId="2"/>
  </si>
  <si>
    <t>0600</t>
    <phoneticPr fontId="2"/>
  </si>
  <si>
    <t>0601</t>
    <phoneticPr fontId="2"/>
  </si>
  <si>
    <t>0602</t>
    <phoneticPr fontId="2"/>
  </si>
  <si>
    <t>　(3)その他</t>
    <phoneticPr fontId="2"/>
  </si>
  <si>
    <t>0603</t>
    <phoneticPr fontId="2"/>
  </si>
  <si>
    <t>0700</t>
    <phoneticPr fontId="2"/>
  </si>
  <si>
    <t>0701</t>
    <phoneticPr fontId="2"/>
  </si>
  <si>
    <t>0702</t>
    <phoneticPr fontId="2"/>
  </si>
  <si>
    <t>　(3)結核予防</t>
    <phoneticPr fontId="2"/>
  </si>
  <si>
    <t>0703</t>
    <phoneticPr fontId="2"/>
  </si>
  <si>
    <t>　(4)生活保護</t>
    <phoneticPr fontId="2"/>
  </si>
  <si>
    <t>0704</t>
    <phoneticPr fontId="2"/>
  </si>
  <si>
    <t>　(5)母子福祉</t>
    <phoneticPr fontId="2"/>
  </si>
  <si>
    <t>0705</t>
    <phoneticPr fontId="2"/>
  </si>
  <si>
    <t>　(6)児童福祉</t>
    <phoneticPr fontId="2"/>
  </si>
  <si>
    <t>0706</t>
    <phoneticPr fontId="2"/>
  </si>
  <si>
    <t>0707</t>
    <phoneticPr fontId="2"/>
  </si>
  <si>
    <t>0708</t>
    <phoneticPr fontId="2"/>
  </si>
  <si>
    <t>0709</t>
    <phoneticPr fontId="2"/>
  </si>
  <si>
    <t>0710</t>
    <phoneticPr fontId="2"/>
  </si>
  <si>
    <t>0711</t>
    <phoneticPr fontId="2"/>
  </si>
  <si>
    <t>0712</t>
    <phoneticPr fontId="2"/>
  </si>
  <si>
    <t>0713</t>
    <phoneticPr fontId="2"/>
  </si>
  <si>
    <t>0714</t>
    <phoneticPr fontId="2"/>
  </si>
  <si>
    <t>0715</t>
    <phoneticPr fontId="2"/>
  </si>
  <si>
    <t>0716</t>
    <phoneticPr fontId="2"/>
  </si>
  <si>
    <t>　(17)看護学校</t>
    <phoneticPr fontId="2"/>
  </si>
  <si>
    <t>0717</t>
    <phoneticPr fontId="2"/>
  </si>
  <si>
    <t>0718</t>
    <phoneticPr fontId="2"/>
  </si>
  <si>
    <t>　(19)後期高齢者医療</t>
    <phoneticPr fontId="2"/>
  </si>
  <si>
    <t>0719</t>
    <phoneticPr fontId="2"/>
  </si>
  <si>
    <t>0720</t>
    <phoneticPr fontId="2"/>
  </si>
  <si>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2"/>
  </si>
  <si>
    <t>0720</t>
    <phoneticPr fontId="2"/>
  </si>
  <si>
    <t>　(22)その他</t>
    <phoneticPr fontId="2"/>
  </si>
  <si>
    <t>0721</t>
    <phoneticPr fontId="2"/>
  </si>
  <si>
    <t>0800</t>
    <phoneticPr fontId="2"/>
  </si>
  <si>
    <t>0801</t>
    <phoneticPr fontId="2"/>
  </si>
  <si>
    <t>0802</t>
    <phoneticPr fontId="2"/>
  </si>
  <si>
    <t>0803</t>
    <phoneticPr fontId="2"/>
  </si>
  <si>
    <t>0804</t>
    <phoneticPr fontId="2"/>
  </si>
  <si>
    <t>　(5)し尿処理</t>
    <phoneticPr fontId="2"/>
  </si>
  <si>
    <t>0805</t>
    <phoneticPr fontId="2"/>
  </si>
  <si>
    <t>　(6)火葬場</t>
    <phoneticPr fontId="2"/>
  </si>
  <si>
    <t>0806</t>
    <phoneticPr fontId="2"/>
  </si>
  <si>
    <t>0807</t>
    <phoneticPr fontId="2"/>
  </si>
  <si>
    <t>　(8)と畜場</t>
    <phoneticPr fontId="2"/>
  </si>
  <si>
    <t>0808</t>
    <phoneticPr fontId="2"/>
  </si>
  <si>
    <t>　(9)公害</t>
    <phoneticPr fontId="2"/>
  </si>
  <si>
    <t>0809</t>
    <phoneticPr fontId="2"/>
  </si>
  <si>
    <t>　(10)その他</t>
    <phoneticPr fontId="2"/>
  </si>
  <si>
    <t>0810</t>
    <phoneticPr fontId="2"/>
  </si>
  <si>
    <t>0900</t>
    <phoneticPr fontId="2"/>
  </si>
  <si>
    <t>0901</t>
    <phoneticPr fontId="2"/>
  </si>
  <si>
    <t>0902</t>
    <phoneticPr fontId="2"/>
  </si>
  <si>
    <t>0903</t>
    <phoneticPr fontId="2"/>
  </si>
  <si>
    <t>0904</t>
    <phoneticPr fontId="2"/>
  </si>
  <si>
    <t>0905</t>
    <phoneticPr fontId="2"/>
  </si>
  <si>
    <t>0906</t>
    <phoneticPr fontId="2"/>
  </si>
  <si>
    <t>0907</t>
    <phoneticPr fontId="2"/>
  </si>
  <si>
    <t>　(8)学校給食</t>
    <phoneticPr fontId="2"/>
  </si>
  <si>
    <t>0908</t>
    <phoneticPr fontId="2"/>
  </si>
  <si>
    <t>　(9)その他</t>
    <phoneticPr fontId="2"/>
  </si>
  <si>
    <t>0909</t>
    <phoneticPr fontId="2"/>
  </si>
  <si>
    <t>１０　住宅</t>
    <phoneticPr fontId="2"/>
  </si>
  <si>
    <t>1000</t>
    <phoneticPr fontId="2"/>
  </si>
  <si>
    <t>1001</t>
    <phoneticPr fontId="2"/>
  </si>
  <si>
    <t>　(2)その他</t>
    <phoneticPr fontId="2"/>
  </si>
  <si>
    <t>1002</t>
    <phoneticPr fontId="2"/>
  </si>
  <si>
    <t>１１　都市計画</t>
    <phoneticPr fontId="2"/>
  </si>
  <si>
    <t>1100</t>
    <phoneticPr fontId="2"/>
  </si>
  <si>
    <t>1101</t>
    <phoneticPr fontId="2"/>
  </si>
  <si>
    <t>　(2)公園</t>
    <phoneticPr fontId="2"/>
  </si>
  <si>
    <t>1102</t>
    <phoneticPr fontId="2"/>
  </si>
  <si>
    <t>1103</t>
    <phoneticPr fontId="2"/>
  </si>
  <si>
    <t>1104</t>
    <phoneticPr fontId="2"/>
  </si>
  <si>
    <t>　(5)その他</t>
    <phoneticPr fontId="2"/>
  </si>
  <si>
    <t>1105</t>
    <phoneticPr fontId="2"/>
  </si>
  <si>
    <t>１２　防災</t>
    <phoneticPr fontId="2"/>
  </si>
  <si>
    <t>1200</t>
    <phoneticPr fontId="2"/>
  </si>
  <si>
    <t>1201</t>
    <phoneticPr fontId="2"/>
  </si>
  <si>
    <t>1202</t>
    <phoneticPr fontId="2"/>
  </si>
  <si>
    <t>1203</t>
    <phoneticPr fontId="2"/>
  </si>
  <si>
    <t>1204</t>
    <phoneticPr fontId="2"/>
  </si>
  <si>
    <t>1205</t>
    <phoneticPr fontId="2"/>
  </si>
  <si>
    <t>1206</t>
    <phoneticPr fontId="2"/>
  </si>
  <si>
    <t>　(7)その他</t>
    <phoneticPr fontId="2"/>
  </si>
  <si>
    <t>1207</t>
    <phoneticPr fontId="2"/>
  </si>
  <si>
    <t>１３　その他</t>
    <phoneticPr fontId="2"/>
  </si>
  <si>
    <t>1300</t>
    <phoneticPr fontId="2"/>
  </si>
  <si>
    <t>1301</t>
    <phoneticPr fontId="2"/>
  </si>
  <si>
    <t>1302</t>
    <phoneticPr fontId="2"/>
  </si>
  <si>
    <t>1303</t>
    <phoneticPr fontId="2"/>
  </si>
  <si>
    <t>1304</t>
    <phoneticPr fontId="2"/>
  </si>
  <si>
    <t>1305</t>
    <phoneticPr fontId="2"/>
  </si>
  <si>
    <t>1306</t>
    <phoneticPr fontId="2"/>
  </si>
  <si>
    <t>1307</t>
    <phoneticPr fontId="2"/>
  </si>
  <si>
    <t>　(8)交通災害共済</t>
    <phoneticPr fontId="2"/>
  </si>
  <si>
    <t>1308</t>
    <phoneticPr fontId="2"/>
  </si>
  <si>
    <t>　(9)競輪</t>
    <phoneticPr fontId="2"/>
  </si>
  <si>
    <t>1309</t>
    <phoneticPr fontId="2"/>
  </si>
  <si>
    <t>　(10)競馬</t>
    <phoneticPr fontId="2"/>
  </si>
  <si>
    <t>1310</t>
    <phoneticPr fontId="2"/>
  </si>
  <si>
    <t>　(11)競艇</t>
    <phoneticPr fontId="2"/>
  </si>
  <si>
    <t>1311</t>
    <phoneticPr fontId="2"/>
  </si>
  <si>
    <t>1312</t>
    <phoneticPr fontId="2"/>
  </si>
  <si>
    <t>1313</t>
    <phoneticPr fontId="2"/>
  </si>
  <si>
    <t>1314</t>
    <phoneticPr fontId="2"/>
  </si>
  <si>
    <t>　(19)監査委員事務局</t>
    <rPh sb="5" eb="7">
      <t>カンサ</t>
    </rPh>
    <rPh sb="7" eb="9">
      <t>イイン</t>
    </rPh>
    <rPh sb="9" eb="12">
      <t>ジムキョク</t>
    </rPh>
    <phoneticPr fontId="19"/>
  </si>
  <si>
    <t>　(20)行政不服審査法上の附属機関</t>
    <rPh sb="5" eb="7">
      <t>ギョウセイ</t>
    </rPh>
    <rPh sb="7" eb="9">
      <t>フフク</t>
    </rPh>
    <rPh sb="9" eb="12">
      <t>シンサホウ</t>
    </rPh>
    <rPh sb="12" eb="13">
      <t>ジョウ</t>
    </rPh>
    <rPh sb="14" eb="16">
      <t>フゾク</t>
    </rPh>
    <rPh sb="16" eb="18">
      <t>キカン</t>
    </rPh>
    <phoneticPr fontId="19"/>
  </si>
  <si>
    <t>1318</t>
    <phoneticPr fontId="2"/>
  </si>
  <si>
    <t>　　　なお、連携協約の件数は、連携中枢都市圏の形成に係る連携協約以外の件数である。</t>
    <phoneticPr fontId="2"/>
  </si>
  <si>
    <t>２ 協議会</t>
    <rPh sb="2" eb="5">
      <t>キョウギカイ</t>
    </rPh>
    <phoneticPr fontId="2"/>
  </si>
  <si>
    <t>６ 一部事務組合</t>
    <rPh sb="2" eb="4">
      <t>イチブ</t>
    </rPh>
    <rPh sb="4" eb="6">
      <t>ジム</t>
    </rPh>
    <rPh sb="6" eb="8">
      <t>クミアイ</t>
    </rPh>
    <phoneticPr fontId="2"/>
  </si>
  <si>
    <t>８　地方開発
    事業団</t>
    <rPh sb="2" eb="4">
      <t>チホウ</t>
    </rPh>
    <rPh sb="4" eb="6">
      <t>カイハツ</t>
    </rPh>
    <rPh sb="11" eb="14">
      <t>ジギョウダン</t>
    </rPh>
    <phoneticPr fontId="2"/>
  </si>
  <si>
    <t>９　１～８の合計</t>
    <rPh sb="6" eb="8">
      <t>ゴウケイ</t>
    </rPh>
    <phoneticPr fontId="2"/>
  </si>
  <si>
    <t>件　数</t>
    <rPh sb="0" eb="1">
      <t>ケン</t>
    </rPh>
    <rPh sb="2" eb="3">
      <t>スウ</t>
    </rPh>
    <phoneticPr fontId="2"/>
  </si>
  <si>
    <t>締　結
団体数</t>
    <rPh sb="0" eb="1">
      <t>シメ</t>
    </rPh>
    <rPh sb="2" eb="3">
      <t>ケツ</t>
    </rPh>
    <rPh sb="4" eb="7">
      <t>ダンタイスウ</t>
    </rPh>
    <phoneticPr fontId="19"/>
  </si>
  <si>
    <t>(0)</t>
    <phoneticPr fontId="2"/>
  </si>
  <si>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2"/>
  </si>
  <si>
    <t>※(  )内：前回値(H26.7.1調査時点）</t>
    <rPh sb="5" eb="6">
      <t>ナイ</t>
    </rPh>
    <rPh sb="7" eb="9">
      <t>ゼンカイ</t>
    </rPh>
    <rPh sb="9" eb="10">
      <t>チ</t>
    </rPh>
    <rPh sb="18" eb="20">
      <t>チョウサ</t>
    </rPh>
    <rPh sb="20" eb="21">
      <t>ジ</t>
    </rPh>
    <rPh sb="21" eb="22">
      <t>テン</t>
    </rPh>
    <phoneticPr fontId="2"/>
  </si>
  <si>
    <t>連携協約</t>
    <rPh sb="0" eb="2">
      <t>レンケイ</t>
    </rPh>
    <rPh sb="2" eb="4">
      <t>キョウヤク</t>
    </rPh>
    <phoneticPr fontId="2"/>
  </si>
  <si>
    <t>協議会</t>
    <phoneticPr fontId="2"/>
  </si>
  <si>
    <t>事務の委託</t>
    <phoneticPr fontId="2"/>
  </si>
  <si>
    <t>事務の代替執行</t>
    <rPh sb="3" eb="5">
      <t>ダイタイ</t>
    </rPh>
    <rPh sb="5" eb="7">
      <t>シッコウ</t>
    </rPh>
    <phoneticPr fontId="2"/>
  </si>
  <si>
    <t>一部事務組合</t>
    <phoneticPr fontId="2"/>
  </si>
  <si>
    <t>広域連合</t>
    <phoneticPr fontId="2"/>
  </si>
  <si>
    <t>農業用水</t>
    <phoneticPr fontId="2"/>
  </si>
  <si>
    <t>林道・林野</t>
    <phoneticPr fontId="2"/>
  </si>
  <si>
    <t>介護保険</t>
    <phoneticPr fontId="2"/>
  </si>
  <si>
    <t>後期高齢者医療</t>
    <phoneticPr fontId="2"/>
  </si>
  <si>
    <t>社会教育</t>
    <phoneticPr fontId="2"/>
  </si>
  <si>
    <t>会館・共有財産等の維持・管理</t>
    <phoneticPr fontId="2"/>
  </si>
  <si>
    <t>監査委員事務局</t>
    <rPh sb="0" eb="2">
      <t>カンサ</t>
    </rPh>
    <rPh sb="2" eb="4">
      <t>イイン</t>
    </rPh>
    <rPh sb="4" eb="7">
      <t>ジムキョク</t>
    </rPh>
    <phoneticPr fontId="2"/>
  </si>
  <si>
    <t>行政不服審査法上の附属機関</t>
    <rPh sb="0" eb="2">
      <t>ギョウセイ</t>
    </rPh>
    <rPh sb="2" eb="4">
      <t>フフク</t>
    </rPh>
    <rPh sb="4" eb="6">
      <t>シンサ</t>
    </rPh>
    <rPh sb="6" eb="7">
      <t>ホウ</t>
    </rPh>
    <rPh sb="7" eb="8">
      <t>ジョウ</t>
    </rPh>
    <rPh sb="9" eb="11">
      <t>フゾク</t>
    </rPh>
    <rPh sb="11" eb="13">
      <t>キカン</t>
    </rPh>
    <phoneticPr fontId="2"/>
  </si>
  <si>
    <t>　　　なお、連携協約の件数は、連携中枢都市圏の形成に係る連携協約以外の件数である。</t>
    <phoneticPr fontId="2"/>
  </si>
  <si>
    <t>01 北海道</t>
    <phoneticPr fontId="2"/>
  </si>
  <si>
    <t>02 青森県</t>
    <phoneticPr fontId="2"/>
  </si>
  <si>
    <t>03 岩手県</t>
    <phoneticPr fontId="2"/>
  </si>
  <si>
    <t>04 宮城県</t>
    <phoneticPr fontId="2"/>
  </si>
  <si>
    <t>05 秋田県</t>
    <phoneticPr fontId="2"/>
  </si>
  <si>
    <t>06 山形県</t>
    <phoneticPr fontId="2"/>
  </si>
  <si>
    <t>07 福島県</t>
    <phoneticPr fontId="2"/>
  </si>
  <si>
    <t>08 茨城県</t>
    <phoneticPr fontId="2"/>
  </si>
  <si>
    <t>09 栃木県</t>
    <phoneticPr fontId="2"/>
  </si>
  <si>
    <t>10 群馬県</t>
    <phoneticPr fontId="2"/>
  </si>
  <si>
    <t>11 埼玉県</t>
    <phoneticPr fontId="2"/>
  </si>
  <si>
    <t>12 千葉県</t>
    <phoneticPr fontId="2"/>
  </si>
  <si>
    <t>13 東京都</t>
    <phoneticPr fontId="2"/>
  </si>
  <si>
    <t>14 神奈川県</t>
    <phoneticPr fontId="2"/>
  </si>
  <si>
    <t>15 新潟県</t>
    <phoneticPr fontId="2"/>
  </si>
  <si>
    <t>16 富山県</t>
    <phoneticPr fontId="2"/>
  </si>
  <si>
    <t>17 石川県</t>
    <phoneticPr fontId="2"/>
  </si>
  <si>
    <t>18 福井県</t>
    <phoneticPr fontId="2"/>
  </si>
  <si>
    <t>19 山梨県</t>
    <phoneticPr fontId="2"/>
  </si>
  <si>
    <t>20 長野県</t>
    <phoneticPr fontId="2"/>
  </si>
  <si>
    <t>21 岐阜県</t>
    <phoneticPr fontId="2"/>
  </si>
  <si>
    <t>22 静岡県</t>
    <phoneticPr fontId="2"/>
  </si>
  <si>
    <t>23 愛知県</t>
    <phoneticPr fontId="2"/>
  </si>
  <si>
    <t>24 三重県</t>
    <phoneticPr fontId="2"/>
  </si>
  <si>
    <t>25 滋賀県</t>
    <phoneticPr fontId="2"/>
  </si>
  <si>
    <t>26 京都府</t>
    <phoneticPr fontId="2"/>
  </si>
  <si>
    <t>27 大阪府</t>
    <phoneticPr fontId="2"/>
  </si>
  <si>
    <t>28 兵庫県</t>
    <phoneticPr fontId="2"/>
  </si>
  <si>
    <t>29 奈良県</t>
    <phoneticPr fontId="2"/>
  </si>
  <si>
    <t>30 和歌山県</t>
    <phoneticPr fontId="2"/>
  </si>
  <si>
    <t>31 鳥取県</t>
    <phoneticPr fontId="2"/>
  </si>
  <si>
    <t>32 島根県</t>
    <phoneticPr fontId="2"/>
  </si>
  <si>
    <t>33 岡山県</t>
    <phoneticPr fontId="2"/>
  </si>
  <si>
    <t>34 広島県</t>
    <phoneticPr fontId="2"/>
  </si>
  <si>
    <t>35 山口県</t>
    <phoneticPr fontId="2"/>
  </si>
  <si>
    <t>36 徳島県</t>
    <phoneticPr fontId="2"/>
  </si>
  <si>
    <t>37 香川県</t>
    <phoneticPr fontId="2"/>
  </si>
  <si>
    <t>38 愛媛県</t>
    <phoneticPr fontId="2"/>
  </si>
  <si>
    <t>39 高知県</t>
    <phoneticPr fontId="2"/>
  </si>
  <si>
    <t>40 福岡県</t>
    <phoneticPr fontId="2"/>
  </si>
  <si>
    <t>41 佐賀県</t>
    <phoneticPr fontId="2"/>
  </si>
  <si>
    <t>42 長崎県</t>
    <phoneticPr fontId="2"/>
  </si>
  <si>
    <t>43 熊本県</t>
    <phoneticPr fontId="2"/>
  </si>
  <si>
    <t>44 大分県</t>
    <phoneticPr fontId="2"/>
  </si>
  <si>
    <t>45 宮崎県</t>
    <phoneticPr fontId="2"/>
  </si>
  <si>
    <t>46 鹿児島県</t>
    <phoneticPr fontId="2"/>
  </si>
  <si>
    <t>47 沖縄県</t>
    <phoneticPr fontId="2"/>
  </si>
  <si>
    <t xml:space="preserve">      なお、連携協約の件数は、連携中枢都市圏の形成に係る連携協約以外の件数である。</t>
    <phoneticPr fontId="2"/>
  </si>
  <si>
    <t>第６表　連携協約の締結状況</t>
    <rPh sb="0" eb="1">
      <t>ダイ</t>
    </rPh>
    <rPh sb="2" eb="3">
      <t>ヒョウ</t>
    </rPh>
    <rPh sb="4" eb="6">
      <t>レンケイ</t>
    </rPh>
    <rPh sb="6" eb="8">
      <t>キョウヤク</t>
    </rPh>
    <rPh sb="9" eb="11">
      <t>テイケツ</t>
    </rPh>
    <rPh sb="11" eb="13">
      <t>ジョウキョウ</t>
    </rPh>
    <phoneticPr fontId="2"/>
  </si>
  <si>
    <t>１　連携中枢都市圏の形成に伴うもの</t>
    <rPh sb="2" eb="4">
      <t>レンケイ</t>
    </rPh>
    <rPh sb="4" eb="6">
      <t>チュウスウ</t>
    </rPh>
    <rPh sb="6" eb="8">
      <t>トシ</t>
    </rPh>
    <rPh sb="8" eb="9">
      <t>ケン</t>
    </rPh>
    <rPh sb="10" eb="12">
      <t>ケイセイ</t>
    </rPh>
    <rPh sb="13" eb="14">
      <t>トモナ</t>
    </rPh>
    <phoneticPr fontId="2"/>
  </si>
  <si>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2"/>
  </si>
  <si>
    <t>圏域名</t>
    <rPh sb="0" eb="2">
      <t>ケンイキ</t>
    </rPh>
    <rPh sb="2" eb="3">
      <t>メイ</t>
    </rPh>
    <phoneticPr fontId="2"/>
  </si>
  <si>
    <t>締結
件数</t>
    <rPh sb="0" eb="2">
      <t>テイケツ</t>
    </rPh>
    <rPh sb="3" eb="4">
      <t>ケン</t>
    </rPh>
    <rPh sb="4" eb="5">
      <t>スウ</t>
    </rPh>
    <phoneticPr fontId="2"/>
  </si>
  <si>
    <t>締結団体</t>
    <rPh sb="0" eb="2">
      <t>テイケツ</t>
    </rPh>
    <rPh sb="2" eb="4">
      <t>ダンタイ</t>
    </rPh>
    <phoneticPr fontId="2"/>
  </si>
  <si>
    <t>締結年月日</t>
    <rPh sb="0" eb="2">
      <t>テイケツ</t>
    </rPh>
    <rPh sb="2" eb="5">
      <t>ネンガッピ</t>
    </rPh>
    <phoneticPr fontId="2"/>
  </si>
  <si>
    <t>市町村相互間</t>
    <rPh sb="0" eb="3">
      <t>シチョウソン</t>
    </rPh>
    <rPh sb="3" eb="6">
      <t>ソウゴカン</t>
    </rPh>
    <phoneticPr fontId="2"/>
  </si>
  <si>
    <t>①　同一都道府県内のもの</t>
    <rPh sb="2" eb="4">
      <t>ドウイツ</t>
    </rPh>
    <rPh sb="4" eb="8">
      <t>トドウフケン</t>
    </rPh>
    <rPh sb="8" eb="9">
      <t>ナイ</t>
    </rPh>
    <phoneticPr fontId="2"/>
  </si>
  <si>
    <t>みちのく盛岡広域連携中枢都市圏</t>
    <rPh sb="4" eb="6">
      <t>モリオカ</t>
    </rPh>
    <rPh sb="6" eb="8">
      <t>コウイキ</t>
    </rPh>
    <rPh sb="8" eb="10">
      <t>レンケイ</t>
    </rPh>
    <rPh sb="10" eb="12">
      <t>チュウスウ</t>
    </rPh>
    <rPh sb="12" eb="15">
      <t>トシケン</t>
    </rPh>
    <phoneticPr fontId="1"/>
  </si>
  <si>
    <t>＜岩手県＞【盛岡市】八幡平市、滝沢市、雫石町、葛巻町、岩手町、紫波町、矢巾町（２市５町）</t>
    <rPh sb="6" eb="9">
      <t>モリオカシ</t>
    </rPh>
    <phoneticPr fontId="2"/>
  </si>
  <si>
    <t>石川中央都市圏</t>
    <rPh sb="0" eb="2">
      <t>イシカワ</t>
    </rPh>
    <rPh sb="2" eb="4">
      <t>チュウオウ</t>
    </rPh>
    <rPh sb="4" eb="7">
      <t>トシケン</t>
    </rPh>
    <phoneticPr fontId="1"/>
  </si>
  <si>
    <t>＜石川県＞【金沢市】白山市、かほく市、野々市市、津幡町、内灘町（３市２町）</t>
    <rPh sb="6" eb="9">
      <t>カナザワシ</t>
    </rPh>
    <phoneticPr fontId="2"/>
  </si>
  <si>
    <t>長野地域連携中枢都市圏</t>
    <rPh sb="0" eb="2">
      <t>ナガノ</t>
    </rPh>
    <rPh sb="2" eb="4">
      <t>チイキ</t>
    </rPh>
    <rPh sb="4" eb="6">
      <t>レンケイ</t>
    </rPh>
    <rPh sb="6" eb="8">
      <t>チュウスウ</t>
    </rPh>
    <rPh sb="8" eb="11">
      <t>トシケン</t>
    </rPh>
    <phoneticPr fontId="1"/>
  </si>
  <si>
    <t>＜長野県＞【長野市】須坂市、千曲市、坂城町、小布施町、高山村、信濃町、小川村、飯綱町（２市４町２村）</t>
    <rPh sb="6" eb="9">
      <t>ナガノシ</t>
    </rPh>
    <phoneticPr fontId="2"/>
  </si>
  <si>
    <t>しずおか中部連携中枢都市圏</t>
    <rPh sb="4" eb="6">
      <t>チュウブ</t>
    </rPh>
    <rPh sb="6" eb="8">
      <t>レンケイ</t>
    </rPh>
    <rPh sb="8" eb="10">
      <t>チュウスウ</t>
    </rPh>
    <rPh sb="10" eb="13">
      <t>トシケン</t>
    </rPh>
    <phoneticPr fontId="1"/>
  </si>
  <si>
    <t>＜静岡県＞【静岡市】焼津市（１市）</t>
    <rPh sb="1" eb="3">
      <t>シズオカ</t>
    </rPh>
    <rPh sb="3" eb="4">
      <t>ケン</t>
    </rPh>
    <rPh sb="6" eb="9">
      <t>シズオカシ</t>
    </rPh>
    <rPh sb="10" eb="13">
      <t>ヤイヅシ</t>
    </rPh>
    <rPh sb="15" eb="16">
      <t>シ</t>
    </rPh>
    <phoneticPr fontId="1"/>
  </si>
  <si>
    <t>播磨圏域連携中枢都市圏</t>
    <rPh sb="0" eb="2">
      <t>ハリマ</t>
    </rPh>
    <rPh sb="2" eb="4">
      <t>ケンイキ</t>
    </rPh>
    <rPh sb="4" eb="6">
      <t>レンケイ</t>
    </rPh>
    <rPh sb="6" eb="8">
      <t>チュウスウ</t>
    </rPh>
    <rPh sb="8" eb="11">
      <t>トシケン</t>
    </rPh>
    <phoneticPr fontId="1"/>
  </si>
  <si>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18"/>
  </si>
  <si>
    <r>
      <t xml:space="preserve">　平成27年4月5日
</t>
    </r>
    <r>
      <rPr>
        <sz val="9"/>
        <rFont val="ＭＳ ゴシック"/>
        <family val="3"/>
        <charset val="128"/>
      </rPr>
      <t>（赤穂市は　　
   平成27年12月21日）</t>
    </r>
    <rPh sb="1" eb="3">
      <t>ヘイセイ</t>
    </rPh>
    <rPh sb="5" eb="6">
      <t>ネン</t>
    </rPh>
    <rPh sb="7" eb="8">
      <t>ガツ</t>
    </rPh>
    <rPh sb="9" eb="10">
      <t>ニチ</t>
    </rPh>
    <rPh sb="12" eb="15">
      <t>アコウシ</t>
    </rPh>
    <rPh sb="22" eb="24">
      <t>ヘイセイ</t>
    </rPh>
    <rPh sb="26" eb="27">
      <t>ネン</t>
    </rPh>
    <rPh sb="29" eb="30">
      <t>ガツ</t>
    </rPh>
    <rPh sb="32" eb="33">
      <t>ニチ</t>
    </rPh>
    <phoneticPr fontId="2"/>
  </si>
  <si>
    <t>高梁川流域連携中枢都市圏</t>
    <rPh sb="0" eb="3">
      <t>タカハシガワ</t>
    </rPh>
    <rPh sb="3" eb="5">
      <t>リュウイキ</t>
    </rPh>
    <rPh sb="5" eb="7">
      <t>レンケイ</t>
    </rPh>
    <rPh sb="7" eb="9">
      <t>チュウスウ</t>
    </rPh>
    <rPh sb="9" eb="12">
      <t>トシケン</t>
    </rPh>
    <phoneticPr fontId="1"/>
  </si>
  <si>
    <t>＜岡山県＞【倉敷市】笠岡市、井原市、総社市、高梁市、新見市、浅口市、早島町、里庄町、矢掛町（６市３町）</t>
    <rPh sb="1" eb="4">
      <t>オカヤマケン</t>
    </rPh>
    <rPh sb="6" eb="9">
      <t>クラシキシ</t>
    </rPh>
    <rPh sb="47" eb="48">
      <t>シ</t>
    </rPh>
    <rPh sb="49" eb="50">
      <t>チョウ</t>
    </rPh>
    <phoneticPr fontId="18"/>
  </si>
  <si>
    <t>広島広域都市圏</t>
    <rPh sb="0" eb="2">
      <t>ヒロシマ</t>
    </rPh>
    <rPh sb="2" eb="4">
      <t>コウイキ</t>
    </rPh>
    <rPh sb="4" eb="7">
      <t>トシケン</t>
    </rPh>
    <rPh sb="6" eb="7">
      <t>ケン</t>
    </rPh>
    <phoneticPr fontId="1"/>
  </si>
  <si>
    <t>＜広島県＞【広島市】呉市、竹原市、三原市、大竹市、東広島市、廿日市市、安芸高田市、江田島市、府中町、海田町、熊野町、坂町、安芸太田町、北広島町、大崎上島町、世羅町（８市８町）</t>
    <rPh sb="6" eb="9">
      <t>ヒロシマシ</t>
    </rPh>
    <rPh sb="83" eb="84">
      <t>シ</t>
    </rPh>
    <rPh sb="85" eb="86">
      <t>マチ</t>
    </rPh>
    <phoneticPr fontId="2"/>
  </si>
  <si>
    <t>備後圏域</t>
    <rPh sb="0" eb="2">
      <t>ビンゴ</t>
    </rPh>
    <rPh sb="2" eb="4">
      <t>ケンイキ</t>
    </rPh>
    <phoneticPr fontId="1"/>
  </si>
  <si>
    <t>＜広島県＞【福山市】三原市、尾道市、府中市、世羅町、神石高原町（３市２町）</t>
    <rPh sb="1" eb="4">
      <t>ヒロシマケン</t>
    </rPh>
    <rPh sb="6" eb="9">
      <t>フクヤマシ</t>
    </rPh>
    <rPh sb="33" eb="34">
      <t>シ</t>
    </rPh>
    <rPh sb="35" eb="36">
      <t>マチ</t>
    </rPh>
    <phoneticPr fontId="2"/>
  </si>
  <si>
    <t>瀬戸・高松広域連携中枢都市圏</t>
    <rPh sb="0" eb="2">
      <t>セト</t>
    </rPh>
    <rPh sb="3" eb="5">
      <t>タカマツ</t>
    </rPh>
    <rPh sb="5" eb="7">
      <t>コウイキ</t>
    </rPh>
    <rPh sb="7" eb="9">
      <t>レンケイ</t>
    </rPh>
    <rPh sb="9" eb="11">
      <t>チュウスウ</t>
    </rPh>
    <rPh sb="11" eb="14">
      <t>トシケン</t>
    </rPh>
    <phoneticPr fontId="1"/>
  </si>
  <si>
    <t>＜香川県＞【高松市】さぬき市、東かがわ市、三木町、綾川町、土庄町、小豆島町、直島町（２市５町）</t>
    <rPh sb="6" eb="9">
      <t>タカマツシ</t>
    </rPh>
    <phoneticPr fontId="2"/>
  </si>
  <si>
    <t>久留米市広域連携中枢都市圏</t>
    <rPh sb="0" eb="4">
      <t>クルメシ</t>
    </rPh>
    <rPh sb="4" eb="6">
      <t>コウイキ</t>
    </rPh>
    <rPh sb="6" eb="8">
      <t>レンケイ</t>
    </rPh>
    <rPh sb="8" eb="10">
      <t>チュウスウ</t>
    </rPh>
    <rPh sb="10" eb="13">
      <t>トシケン</t>
    </rPh>
    <phoneticPr fontId="1"/>
  </si>
  <si>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1"/>
  </si>
  <si>
    <t>北九州都市圏域</t>
    <rPh sb="0" eb="3">
      <t>キタキュウシュウ</t>
    </rPh>
    <rPh sb="3" eb="6">
      <t>トシケン</t>
    </rPh>
    <rPh sb="6" eb="7">
      <t>イキ</t>
    </rPh>
    <phoneticPr fontId="1"/>
  </si>
  <si>
    <t>＜福岡県＞【北九州市】直方市、行橋市、豊前市、中間市、宮若市、芦屋町、水巻町、岡垣町、遠賀町、小竹町、鞍手町、香春町、苅田町、みやこ町、上毛町、築上町（５市１１町）</t>
    <rPh sb="1" eb="4">
      <t>フクオカケン</t>
    </rPh>
    <rPh sb="6" eb="10">
      <t>キタキュウシュウシ</t>
    </rPh>
    <phoneticPr fontId="1"/>
  </si>
  <si>
    <t>熊本連携中枢都市圏</t>
    <rPh sb="0" eb="2">
      <t>クマモト</t>
    </rPh>
    <rPh sb="2" eb="4">
      <t>レンケイ</t>
    </rPh>
    <rPh sb="4" eb="6">
      <t>チュウスウ</t>
    </rPh>
    <rPh sb="6" eb="9">
      <t>トシケン</t>
    </rPh>
    <phoneticPr fontId="1"/>
  </si>
  <si>
    <t>＜熊本県＞【熊本市】宇土市、宇城市、合志市、美里町、玉東町、大津町、菊陽町、西原村、南阿蘇村、御船町、嘉島町、益城町、甲佐町、阿蘇市、高森町、山都町　（４市１０町２村）</t>
    <rPh sb="6" eb="9">
      <t>クマモトシ</t>
    </rPh>
    <phoneticPr fontId="2"/>
  </si>
  <si>
    <t>大分都市広域圏</t>
    <rPh sb="0" eb="2">
      <t>オオイタ</t>
    </rPh>
    <rPh sb="2" eb="4">
      <t>トシ</t>
    </rPh>
    <rPh sb="4" eb="6">
      <t>コウイキ</t>
    </rPh>
    <rPh sb="6" eb="7">
      <t>ケン</t>
    </rPh>
    <phoneticPr fontId="1"/>
  </si>
  <si>
    <t>＜大分県＞【大分市】別府市、臼杵市、津久見市、竹田市、豊後大野市、由布市、日出町（６市１町）</t>
    <rPh sb="6" eb="9">
      <t>オオイタシ</t>
    </rPh>
    <phoneticPr fontId="2"/>
  </si>
  <si>
    <t>みやざき共創都市圏</t>
    <rPh sb="4" eb="6">
      <t>キョウソウ</t>
    </rPh>
    <rPh sb="6" eb="9">
      <t>トシケン</t>
    </rPh>
    <phoneticPr fontId="1"/>
  </si>
  <si>
    <t>＜宮崎県＞【宮崎市】国富町、綾町　（２町）</t>
    <rPh sb="1" eb="4">
      <t>ミヤザキケン</t>
    </rPh>
    <rPh sb="6" eb="9">
      <t>ミヤザキシ</t>
    </rPh>
    <rPh sb="10" eb="11">
      <t>クニ</t>
    </rPh>
    <rPh sb="11" eb="12">
      <t>トミ</t>
    </rPh>
    <rPh sb="12" eb="13">
      <t>マチ</t>
    </rPh>
    <rPh sb="14" eb="16">
      <t>アヤチョウ</t>
    </rPh>
    <rPh sb="19" eb="20">
      <t>マチ</t>
    </rPh>
    <phoneticPr fontId="18"/>
  </si>
  <si>
    <t>② 数都道府県にわたるもの　</t>
    <phoneticPr fontId="2"/>
  </si>
  <si>
    <t>＜広島県＞【広島市】
＜山口県＞岩国市、柳井市、周防大島町、和木町、上関町、田布施町、平生町（２市５町）</t>
    <rPh sb="6" eb="9">
      <t>ヒロシマシ</t>
    </rPh>
    <phoneticPr fontId="2"/>
  </si>
  <si>
    <t>＜広島県＞【福山市】
＜岡山県＞笠岡市、井原市（２市）</t>
    <rPh sb="1" eb="4">
      <t>ヒロシマケン</t>
    </rPh>
    <rPh sb="6" eb="9">
      <t>フクヤマシ</t>
    </rPh>
    <phoneticPr fontId="2"/>
  </si>
  <si>
    <t>小　　　　　計</t>
    <rPh sb="0" eb="1">
      <t>ショウ</t>
    </rPh>
    <rPh sb="6" eb="7">
      <t>ケイ</t>
    </rPh>
    <phoneticPr fontId="1"/>
  </si>
  <si>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2"/>
  </si>
  <si>
    <t>２　その他</t>
    <rPh sb="4" eb="5">
      <t>タ</t>
    </rPh>
    <phoneticPr fontId="2"/>
  </si>
  <si>
    <t>※【　】と他の団体がそれぞれ連携協約を締結</t>
    <rPh sb="5" eb="6">
      <t>タ</t>
    </rPh>
    <rPh sb="7" eb="9">
      <t>ダンタイ</t>
    </rPh>
    <rPh sb="14" eb="16">
      <t>レンケイ</t>
    </rPh>
    <rPh sb="16" eb="18">
      <t>キョウヤク</t>
    </rPh>
    <rPh sb="19" eb="21">
      <t>テイケツ</t>
    </rPh>
    <phoneticPr fontId="2"/>
  </si>
  <si>
    <t>連携協約の名称</t>
    <rPh sb="0" eb="2">
      <t>レンケイ</t>
    </rPh>
    <rPh sb="2" eb="4">
      <t>キョウヤク</t>
    </rPh>
    <rPh sb="5" eb="7">
      <t>メイショウ</t>
    </rPh>
    <phoneticPr fontId="2"/>
  </si>
  <si>
    <t>①　都道府県・市町村相互間</t>
    <rPh sb="2" eb="6">
      <t>トドウフケン</t>
    </rPh>
    <rPh sb="7" eb="10">
      <t>シチョウソン</t>
    </rPh>
    <rPh sb="10" eb="13">
      <t>ソウゴカン</t>
    </rPh>
    <phoneticPr fontId="2"/>
  </si>
  <si>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2"/>
  </si>
  <si>
    <t>消費生活相談等</t>
    <rPh sb="0" eb="2">
      <t>ショウヒ</t>
    </rPh>
    <rPh sb="2" eb="4">
      <t>セイカツ</t>
    </rPh>
    <rPh sb="4" eb="6">
      <t>ソウダン</t>
    </rPh>
    <rPh sb="6" eb="7">
      <t>トウ</t>
    </rPh>
    <phoneticPr fontId="2"/>
  </si>
  <si>
    <t>【静岡県】下田市、東伊豆町、河津町、南伊豆町、松崎町、西伊豆町（１市５町）</t>
    <phoneticPr fontId="2"/>
  </si>
  <si>
    <t>鳥取県日野郡ふるさと広域連携協約</t>
    <rPh sb="0" eb="3">
      <t>トットリケン</t>
    </rPh>
    <rPh sb="3" eb="6">
      <t>ヒノグン</t>
    </rPh>
    <rPh sb="10" eb="12">
      <t>コウイキ</t>
    </rPh>
    <rPh sb="12" eb="14">
      <t>レンケイ</t>
    </rPh>
    <rPh sb="14" eb="16">
      <t>キョウヤク</t>
    </rPh>
    <phoneticPr fontId="2"/>
  </si>
  <si>
    <t>障害者福祉、母子福祉、消費生活相談、道路、観光、職員研修、教育</t>
    <rPh sb="0" eb="3">
      <t>ショウガイシャ</t>
    </rPh>
    <rPh sb="3" eb="5">
      <t>フクシ</t>
    </rPh>
    <rPh sb="6" eb="8">
      <t>ボシ</t>
    </rPh>
    <rPh sb="8" eb="10">
      <t>フクシ</t>
    </rPh>
    <rPh sb="11" eb="13">
      <t>ショウヒ</t>
    </rPh>
    <rPh sb="13" eb="15">
      <t>セイカツ</t>
    </rPh>
    <rPh sb="15" eb="17">
      <t>ソウダン</t>
    </rPh>
    <rPh sb="18" eb="20">
      <t>ドウロ</t>
    </rPh>
    <rPh sb="21" eb="23">
      <t>カンコウ</t>
    </rPh>
    <rPh sb="24" eb="26">
      <t>ショクイン</t>
    </rPh>
    <rPh sb="26" eb="28">
      <t>ケンシュウ</t>
    </rPh>
    <rPh sb="29" eb="31">
      <t>キョウイク</t>
    </rPh>
    <phoneticPr fontId="2"/>
  </si>
  <si>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2"/>
  </si>
  <si>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2"/>
  </si>
  <si>
    <t>情報基盤整備、職員研修</t>
    <rPh sb="0" eb="2">
      <t>ジョウホウ</t>
    </rPh>
    <rPh sb="2" eb="4">
      <t>キバン</t>
    </rPh>
    <rPh sb="4" eb="6">
      <t>セイビ</t>
    </rPh>
    <rPh sb="7" eb="9">
      <t>ショクイン</t>
    </rPh>
    <rPh sb="9" eb="11">
      <t>ケンシュウ</t>
    </rPh>
    <phoneticPr fontId="2"/>
  </si>
  <si>
    <t>【鳥取県】鳥取市、米子市、倉吉市、境港市、岩美町、若桜町、智頭町、八頭町、三朝町、湯梨浜町、琴浦町、北栄町、日吉津町、大山町、南部町、伯耆町、日南町、日野町、江府町（４市１５町）</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マチ</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phoneticPr fontId="2"/>
  </si>
  <si>
    <t>②　市町村相互間</t>
    <rPh sb="2" eb="5">
      <t>シチョウソン</t>
    </rPh>
    <rPh sb="5" eb="8">
      <t>ソウゴカン</t>
    </rPh>
    <phoneticPr fontId="2"/>
  </si>
  <si>
    <t>北アルプス連携自立圏形成に係る連携協約</t>
    <rPh sb="0" eb="1">
      <t>キタ</t>
    </rPh>
    <rPh sb="5" eb="7">
      <t>レンケイ</t>
    </rPh>
    <rPh sb="7" eb="9">
      <t>ジリツ</t>
    </rPh>
    <rPh sb="9" eb="10">
      <t>ケン</t>
    </rPh>
    <rPh sb="10" eb="12">
      <t>ケイセイ</t>
    </rPh>
    <rPh sb="13" eb="14">
      <t>カカ</t>
    </rPh>
    <rPh sb="15" eb="17">
      <t>レンケイ</t>
    </rPh>
    <rPh sb="17" eb="19">
      <t>キョウヤク</t>
    </rPh>
    <phoneticPr fontId="2"/>
  </si>
  <si>
    <t>介護保険、老人福祉、障害者福祉、職員研修、調査研究、消費生活相談</t>
    <rPh sb="0" eb="2">
      <t>カイゴ</t>
    </rPh>
    <rPh sb="2" eb="4">
      <t>ホケン</t>
    </rPh>
    <rPh sb="5" eb="7">
      <t>ロウジン</t>
    </rPh>
    <rPh sb="7" eb="9">
      <t>フクシ</t>
    </rPh>
    <rPh sb="10" eb="13">
      <t>ショウガイシャ</t>
    </rPh>
    <rPh sb="13" eb="15">
      <t>フクシ</t>
    </rPh>
    <rPh sb="16" eb="18">
      <t>ショクイン</t>
    </rPh>
    <rPh sb="18" eb="20">
      <t>ケンシュウ</t>
    </rPh>
    <rPh sb="21" eb="23">
      <t>チョウサ</t>
    </rPh>
    <rPh sb="23" eb="25">
      <t>ケンキュウ</t>
    </rPh>
    <rPh sb="26" eb="28">
      <t>ショウヒ</t>
    </rPh>
    <rPh sb="28" eb="30">
      <t>セイカツ</t>
    </rPh>
    <rPh sb="30" eb="32">
      <t>ソウダン</t>
    </rPh>
    <phoneticPr fontId="2"/>
  </si>
  <si>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2"/>
  </si>
  <si>
    <t>消費生活相談</t>
    <rPh sb="0" eb="2">
      <t>ショウヒ</t>
    </rPh>
    <rPh sb="2" eb="4">
      <t>セイカツ</t>
    </rPh>
    <rPh sb="4" eb="6">
      <t>ソウダン</t>
    </rPh>
    <phoneticPr fontId="2"/>
  </si>
  <si>
    <t>【下田市】東伊豆町、河津町、南伊豆町、松崎町、西伊豆町（５町）
【東伊豆市】河津町、南伊豆町、松崎町、西伊豆町（４町）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4" eb="37">
      <t>イズシ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2"/>
  </si>
  <si>
    <t>第７表　協議会の設置状況</t>
    <phoneticPr fontId="2"/>
  </si>
  <si>
    <t>１　都道府県
　　相互間</t>
    <phoneticPr fontId="2"/>
  </si>
  <si>
    <t>上伊那圏域水道水質管理協議会</t>
    <phoneticPr fontId="2"/>
  </si>
  <si>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2"/>
  </si>
  <si>
    <t>香川県広域水道事業体設立準備協議会</t>
    <rPh sb="0" eb="3">
      <t>カガワケン</t>
    </rPh>
    <rPh sb="3" eb="5">
      <t>コウイキ</t>
    </rPh>
    <rPh sb="5" eb="7">
      <t>スイドウ</t>
    </rPh>
    <rPh sb="7" eb="10">
      <t>ジギョウタイ</t>
    </rPh>
    <rPh sb="10" eb="12">
      <t>セツリツ</t>
    </rPh>
    <rPh sb="12" eb="14">
      <t>ジュンビ</t>
    </rPh>
    <rPh sb="14" eb="17">
      <t>キョウギカイ</t>
    </rPh>
    <phoneticPr fontId="2"/>
  </si>
  <si>
    <t>広域水道事業体の設立に係る連絡調整、広域的な水道事業に係る計画作成</t>
    <rPh sb="0" eb="2">
      <t>コウイキ</t>
    </rPh>
    <rPh sb="2" eb="4">
      <t>スイドウ</t>
    </rPh>
    <rPh sb="4" eb="7">
      <t>ジギョウタイ</t>
    </rPh>
    <rPh sb="8" eb="10">
      <t>セツリツ</t>
    </rPh>
    <rPh sb="11" eb="12">
      <t>カカ</t>
    </rPh>
    <rPh sb="13" eb="15">
      <t>レンラク</t>
    </rPh>
    <rPh sb="15" eb="17">
      <t>チョウセイ</t>
    </rPh>
    <rPh sb="18" eb="21">
      <t>コウイキテキ</t>
    </rPh>
    <rPh sb="22" eb="24">
      <t>スイドウ</t>
    </rPh>
    <rPh sb="24" eb="26">
      <t>ジギョウ</t>
    </rPh>
    <rPh sb="27" eb="28">
      <t>カカ</t>
    </rPh>
    <rPh sb="29" eb="31">
      <t>ケイカク</t>
    </rPh>
    <rPh sb="31" eb="33">
      <t>サクセイ</t>
    </rPh>
    <phoneticPr fontId="2"/>
  </si>
  <si>
    <t>香川県ほか８市８町</t>
    <rPh sb="0" eb="3">
      <t>カガワケン</t>
    </rPh>
    <rPh sb="6" eb="7">
      <t>シ</t>
    </rPh>
    <rPh sb="8" eb="9">
      <t>マチ</t>
    </rPh>
    <phoneticPr fontId="2"/>
  </si>
  <si>
    <t>３　市町村相互間</t>
    <phoneticPr fontId="2"/>
  </si>
  <si>
    <t>①数都道府県にわたるもの</t>
    <phoneticPr fontId="2"/>
  </si>
  <si>
    <t>渡良瀬川中央地区水管理施設管理
協議会</t>
    <phoneticPr fontId="2"/>
  </si>
  <si>
    <t>関門景観基本構想の作成</t>
    <phoneticPr fontId="2"/>
  </si>
  <si>
    <t>山口県下関市
福岡県北九州市</t>
    <phoneticPr fontId="2"/>
  </si>
  <si>
    <t>福島県（１県）</t>
    <rPh sb="0" eb="3">
      <t>フクシマケン</t>
    </rPh>
    <rPh sb="5" eb="6">
      <t>ケン</t>
    </rPh>
    <phoneticPr fontId="2"/>
  </si>
  <si>
    <t>北海道、岩手県、福島県、栃木県、新潟県、静岡県、大阪府、奈良県、島根県、宮崎県（１０道府県）</t>
    <rPh sb="0" eb="3">
      <t>ホッカイドウ</t>
    </rPh>
    <rPh sb="4" eb="7">
      <t>イワテケン</t>
    </rPh>
    <rPh sb="8" eb="11">
      <t>フクシマケン</t>
    </rPh>
    <rPh sb="12" eb="15">
      <t>トチギケン</t>
    </rPh>
    <rPh sb="16" eb="19">
      <t>ニイガタケン</t>
    </rPh>
    <rPh sb="20" eb="23">
      <t>シズオカケン</t>
    </rPh>
    <rPh sb="24" eb="27">
      <t>オオサカフ</t>
    </rPh>
    <rPh sb="32" eb="35">
      <t>シマネケン</t>
    </rPh>
    <rPh sb="36" eb="39">
      <t>ミヤザキケン</t>
    </rPh>
    <rPh sb="42" eb="43">
      <t>ドウ</t>
    </rPh>
    <rPh sb="43" eb="45">
      <t>フケン</t>
    </rPh>
    <phoneticPr fontId="2"/>
  </si>
  <si>
    <t>宮城県、山形県、福島県、東京都、長野県、静岡県、兵庫県、奈良県、島根県、山口県、愛媛県（１１都県）</t>
    <rPh sb="4" eb="7">
      <t>ヤマガタケン</t>
    </rPh>
    <rPh sb="8" eb="11">
      <t>フクシマケン</t>
    </rPh>
    <rPh sb="12" eb="15">
      <t>トウキョウト</t>
    </rPh>
    <rPh sb="16" eb="19">
      <t>ナガノケン</t>
    </rPh>
    <rPh sb="20" eb="23">
      <t>シズオカケン</t>
    </rPh>
    <rPh sb="24" eb="27">
      <t>ヒョウゴケン</t>
    </rPh>
    <rPh sb="28" eb="31">
      <t>ナラケン</t>
    </rPh>
    <rPh sb="32" eb="35">
      <t>シマネケン</t>
    </rPh>
    <rPh sb="36" eb="39">
      <t>ヤマグチケン</t>
    </rPh>
    <rPh sb="40" eb="43">
      <t>エヒメケン</t>
    </rPh>
    <rPh sb="46" eb="48">
      <t>トケン</t>
    </rPh>
    <phoneticPr fontId="2"/>
  </si>
  <si>
    <t>北海道、青森県、岩手県、宮城県、福島県、栃木県、新潟県、山梨県、長野県、岐阜県、愛知県、兵庫県、奈良県、和歌山県、鳥取県、岡山県、山口県、徳島県、高知県、鹿児島県、沖縄県（２１道県）</t>
    <rPh sb="0" eb="3">
      <t>ホッカイドウ</t>
    </rPh>
    <rPh sb="4" eb="7">
      <t>アオモリケン</t>
    </rPh>
    <rPh sb="8" eb="11">
      <t>イワテケン</t>
    </rPh>
    <rPh sb="12" eb="15">
      <t>ミヤギケン</t>
    </rPh>
    <rPh sb="16" eb="19">
      <t>フクシマケン</t>
    </rPh>
    <rPh sb="20" eb="23">
      <t>トチギケン</t>
    </rPh>
    <rPh sb="24" eb="27">
      <t>ニイガタケン</t>
    </rPh>
    <rPh sb="28" eb="31">
      <t>ヤマナシケン</t>
    </rPh>
    <rPh sb="32" eb="35">
      <t>ナガノケン</t>
    </rPh>
    <rPh sb="36" eb="39">
      <t>ギフケン</t>
    </rPh>
    <rPh sb="40" eb="43">
      <t>アイチケン</t>
    </rPh>
    <rPh sb="44" eb="47">
      <t>ヒョウゴケン</t>
    </rPh>
    <rPh sb="48" eb="51">
      <t>ナラケン</t>
    </rPh>
    <rPh sb="52" eb="56">
      <t>ワカヤマケン</t>
    </rPh>
    <rPh sb="57" eb="60">
      <t>トットリケン</t>
    </rPh>
    <rPh sb="61" eb="64">
      <t>オカヤマケン</t>
    </rPh>
    <rPh sb="65" eb="68">
      <t>ヤマグチケン</t>
    </rPh>
    <rPh sb="69" eb="72">
      <t>トクシマケン</t>
    </rPh>
    <rPh sb="73" eb="76">
      <t>コウチケン</t>
    </rPh>
    <rPh sb="77" eb="81">
      <t>カゴシマケン</t>
    </rPh>
    <rPh sb="82" eb="85">
      <t>オキナワケン</t>
    </rPh>
    <rPh sb="88" eb="90">
      <t>ドウケン</t>
    </rPh>
    <phoneticPr fontId="2"/>
  </si>
  <si>
    <t>北海道、青森県、岩手県、福島県、茨城県、栃木県、群馬県、埼玉県、千葉県、神奈川県、富山県、石川県、山梨県、静岡県、愛知県、三重県、大阪府、兵庫県、奈良県、和歌山県、岡山県、広島県、山口県、徳島県、香川県、福岡県、鹿児島県、沖縄県（２８道府県）</t>
    <rPh sb="0" eb="3">
      <t>ホッカイドウ</t>
    </rPh>
    <rPh sb="4" eb="7">
      <t>アオモリケン</t>
    </rPh>
    <rPh sb="8" eb="11">
      <t>イワテケン</t>
    </rPh>
    <rPh sb="12" eb="15">
      <t>フクシマケン</t>
    </rPh>
    <rPh sb="16" eb="19">
      <t>イバラギケン</t>
    </rPh>
    <rPh sb="20" eb="23">
      <t>トチギケン</t>
    </rPh>
    <rPh sb="24" eb="27">
      <t>グンマケン</t>
    </rPh>
    <rPh sb="28" eb="30">
      <t>サイタマ</t>
    </rPh>
    <rPh sb="30" eb="31">
      <t>ケン</t>
    </rPh>
    <rPh sb="32" eb="35">
      <t>チバケン</t>
    </rPh>
    <rPh sb="36" eb="40">
      <t>カナガワケン</t>
    </rPh>
    <rPh sb="41" eb="44">
      <t>トヤマケン</t>
    </rPh>
    <rPh sb="45" eb="48">
      <t>イシカワケン</t>
    </rPh>
    <rPh sb="49" eb="52">
      <t>ヤマナシケン</t>
    </rPh>
    <rPh sb="53" eb="56">
      <t>シズオカケン</t>
    </rPh>
    <rPh sb="57" eb="60">
      <t>アイチケン</t>
    </rPh>
    <rPh sb="61" eb="64">
      <t>ミエケン</t>
    </rPh>
    <rPh sb="65" eb="68">
      <t>オオサカフ</t>
    </rPh>
    <rPh sb="69" eb="72">
      <t>ヒョウゴケン</t>
    </rPh>
    <rPh sb="73" eb="76">
      <t>ナラケン</t>
    </rPh>
    <rPh sb="77" eb="81">
      <t>ワカヤマケン</t>
    </rPh>
    <rPh sb="82" eb="85">
      <t>オカヤマケン</t>
    </rPh>
    <rPh sb="86" eb="89">
      <t>ヒロシマケン</t>
    </rPh>
    <rPh sb="90" eb="93">
      <t>ヤマグチケン</t>
    </rPh>
    <rPh sb="94" eb="97">
      <t>トクシマケン</t>
    </rPh>
    <rPh sb="98" eb="101">
      <t>カガワケン</t>
    </rPh>
    <rPh sb="102" eb="105">
      <t>フクオカケン</t>
    </rPh>
    <rPh sb="106" eb="110">
      <t>カゴシマケン</t>
    </rPh>
    <rPh sb="111" eb="114">
      <t>オキナワケン</t>
    </rPh>
    <phoneticPr fontId="2"/>
  </si>
  <si>
    <t>北海道、岩手県、宮城県、福島県、栃木県、群馬県、神奈川県、長野県、静岡県、滋賀県、大阪府、兵庫県、福岡県、長崎県、大分県、沖縄県（１６道府県）</t>
    <rPh sb="0" eb="3">
      <t>ホッカイドウ</t>
    </rPh>
    <rPh sb="4" eb="7">
      <t>イワテケン</t>
    </rPh>
    <rPh sb="8" eb="11">
      <t>ミヤギケン</t>
    </rPh>
    <rPh sb="12" eb="15">
      <t>フクシマケン</t>
    </rPh>
    <rPh sb="16" eb="19">
      <t>トチギケン</t>
    </rPh>
    <rPh sb="20" eb="23">
      <t>グンマケン</t>
    </rPh>
    <rPh sb="24" eb="28">
      <t>カナガワケン</t>
    </rPh>
    <rPh sb="29" eb="32">
      <t>ナガノケン</t>
    </rPh>
    <rPh sb="33" eb="36">
      <t>シズオカケン</t>
    </rPh>
    <rPh sb="37" eb="40">
      <t>シガケン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2"/>
  </si>
  <si>
    <t>　※上記のうち２以上の事務を処理している協議会は４５あるが、主な事務の種類のいずれかの件数に計上している。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2"/>
  </si>
  <si>
    <t>合　　　　　　計</t>
    <phoneticPr fontId="2"/>
  </si>
  <si>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2"/>
  </si>
  <si>
    <t>※類型の内訳（重複該当あり）</t>
    <rPh sb="1" eb="3">
      <t>ルイケイ</t>
    </rPh>
    <rPh sb="4" eb="6">
      <t>ウチワケ</t>
    </rPh>
    <rPh sb="7" eb="9">
      <t>ジュウフク</t>
    </rPh>
    <rPh sb="9" eb="11">
      <t>ガイトウ</t>
    </rPh>
    <phoneticPr fontId="2"/>
  </si>
  <si>
    <t>　 ① 事務を共同して管理執行するための「管理執行協議会」：１５４件</t>
    <rPh sb="4" eb="6">
      <t>ジム</t>
    </rPh>
    <rPh sb="7" eb="9">
      <t>キョウドウ</t>
    </rPh>
    <rPh sb="11" eb="13">
      <t>カンリ</t>
    </rPh>
    <rPh sb="13" eb="15">
      <t>シッコウ</t>
    </rPh>
    <rPh sb="21" eb="23">
      <t>カンリ</t>
    </rPh>
    <rPh sb="23" eb="25">
      <t>シッコウ</t>
    </rPh>
    <rPh sb="25" eb="28">
      <t>キョウギカイ</t>
    </rPh>
    <rPh sb="33" eb="34">
      <t>ケン</t>
    </rPh>
    <phoneticPr fontId="2"/>
  </si>
  <si>
    <t>　 ② 関係地方公共団体間の連絡調整のための「連絡調整協議会」：１００件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2"/>
  </si>
  <si>
    <t>　 ③ 広域にわたる総合的な計画を共同で作成するための「計画作成協議会」：５６件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2"/>
  </si>
  <si>
    <t>　うち、３つの類型の全てに該当する協議会：３０件</t>
    <rPh sb="7" eb="9">
      <t>ルイケイ</t>
    </rPh>
    <rPh sb="10" eb="11">
      <t>スベ</t>
    </rPh>
    <rPh sb="13" eb="15">
      <t>ガイトウ</t>
    </rPh>
    <rPh sb="17" eb="20">
      <t>キョウギカイ</t>
    </rPh>
    <rPh sb="23" eb="24">
      <t>ケン</t>
    </rPh>
    <phoneticPr fontId="2"/>
  </si>
  <si>
    <t>　　　　２つの類型に該当する協議会：４８件　（①と②に該当：２８件、②と③に該当：１７件、①と③に該当：３件）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2"/>
  </si>
  <si>
    <t>第８表　機関等の共同設置状況</t>
    <rPh sb="0" eb="1">
      <t>ダイ</t>
    </rPh>
    <rPh sb="2" eb="3">
      <t>ヒョウ</t>
    </rPh>
    <rPh sb="4" eb="6">
      <t>キカン</t>
    </rPh>
    <rPh sb="6" eb="7">
      <t>トウ</t>
    </rPh>
    <rPh sb="8" eb="10">
      <t>キョウドウ</t>
    </rPh>
    <rPh sb="10" eb="12">
      <t>セッチ</t>
    </rPh>
    <rPh sb="12" eb="14">
      <t>ジョウキョウ</t>
    </rPh>
    <phoneticPr fontId="2"/>
  </si>
  <si>
    <t>１　都道府
    県相互間</t>
    <phoneticPr fontId="2"/>
  </si>
  <si>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19"/>
  </si>
  <si>
    <t>岐阜県、多治見市、瑞浪市、土岐市</t>
    <rPh sb="0" eb="3">
      <t>ギフケン</t>
    </rPh>
    <rPh sb="4" eb="8">
      <t>タジミシ</t>
    </rPh>
    <phoneticPr fontId="2"/>
  </si>
  <si>
    <t>土岐市</t>
    <phoneticPr fontId="2"/>
  </si>
  <si>
    <t>賀茂広域消費生活センター</t>
    <rPh sb="0" eb="2">
      <t>カモ</t>
    </rPh>
    <rPh sb="2" eb="4">
      <t>コウイキ</t>
    </rPh>
    <rPh sb="4" eb="6">
      <t>ショウヒ</t>
    </rPh>
    <rPh sb="6" eb="8">
      <t>セイカツ</t>
    </rPh>
    <phoneticPr fontId="2"/>
  </si>
  <si>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2"/>
  </si>
  <si>
    <t>大阪府市都市魅力戦略推進会議</t>
    <rPh sb="0" eb="3">
      <t>オオサカフ</t>
    </rPh>
    <rPh sb="3" eb="4">
      <t>シ</t>
    </rPh>
    <rPh sb="4" eb="6">
      <t>トシ</t>
    </rPh>
    <rPh sb="6" eb="8">
      <t>ミリョク</t>
    </rPh>
    <rPh sb="8" eb="10">
      <t>センリャク</t>
    </rPh>
    <rPh sb="10" eb="12">
      <t>スイシン</t>
    </rPh>
    <rPh sb="12" eb="14">
      <t>カイギ</t>
    </rPh>
    <phoneticPr fontId="11"/>
  </si>
  <si>
    <t>大阪府市地方独立行政法人
大阪健康安全基盤研究所
評価委員会</t>
  </si>
  <si>
    <t>大阪府市新大学構想会議</t>
  </si>
  <si>
    <t>大阪府市文化振興会議</t>
  </si>
  <si>
    <t>副首都推進局</t>
    <rPh sb="0" eb="1">
      <t>フク</t>
    </rPh>
    <rPh sb="1" eb="3">
      <t>シュト</t>
    </rPh>
    <rPh sb="3" eb="5">
      <t>スイシン</t>
    </rPh>
    <rPh sb="5" eb="6">
      <t>キョク</t>
    </rPh>
    <phoneticPr fontId="2"/>
  </si>
  <si>
    <t>北葛城郡公平委員会</t>
    <rPh sb="0" eb="1">
      <t>キタ</t>
    </rPh>
    <rPh sb="1" eb="2">
      <t>カズラ</t>
    </rPh>
    <rPh sb="2" eb="3">
      <t>シロ</t>
    </rPh>
    <rPh sb="3" eb="4">
      <t>グン</t>
    </rPh>
    <rPh sb="4" eb="6">
      <t>コウヘイ</t>
    </rPh>
    <rPh sb="6" eb="9">
      <t>イインカイ</t>
    </rPh>
    <phoneticPr fontId="2"/>
  </si>
  <si>
    <t>上牧町ほか３町３組合</t>
    <rPh sb="6" eb="7">
      <t>マチ</t>
    </rPh>
    <rPh sb="8" eb="10">
      <t>クミアイ</t>
    </rPh>
    <phoneticPr fontId="2"/>
  </si>
  <si>
    <t>上牧町</t>
    <rPh sb="0" eb="3">
      <t>カンマキチョウ</t>
    </rPh>
    <phoneticPr fontId="2"/>
  </si>
  <si>
    <t>鳥取県行政不服審査会</t>
    <rPh sb="0" eb="3">
      <t>トットリケン</t>
    </rPh>
    <rPh sb="3" eb="5">
      <t>ギョウセイ</t>
    </rPh>
    <rPh sb="5" eb="7">
      <t>フフク</t>
    </rPh>
    <rPh sb="7" eb="10">
      <t>シンサカイ</t>
    </rPh>
    <phoneticPr fontId="2"/>
  </si>
  <si>
    <t>鳥取県ほか１市１４町１村８組合３広域連合</t>
    <rPh sb="0" eb="3">
      <t>トットリケン</t>
    </rPh>
    <rPh sb="6" eb="7">
      <t>シ</t>
    </rPh>
    <rPh sb="9" eb="10">
      <t>マチ</t>
    </rPh>
    <rPh sb="11" eb="12">
      <t>ムラ</t>
    </rPh>
    <rPh sb="13" eb="15">
      <t>クミアイ</t>
    </rPh>
    <rPh sb="16" eb="18">
      <t>コウイキ</t>
    </rPh>
    <rPh sb="18" eb="20">
      <t>レンゴウ</t>
    </rPh>
    <phoneticPr fontId="2"/>
  </si>
  <si>
    <t>３市町村相互間</t>
    <phoneticPr fontId="2"/>
  </si>
  <si>
    <t>北海道、茨城県、群馬県、埼玉県、東京都、新潟県、富山県、石川県、山梨県、長野県、岐阜県、静岡県、三重県、京都府、大阪府、兵庫県、和歌山県、島根県、山口県、福岡県、長崎県、大分県、宮崎県（２３都道府県）</t>
    <rPh sb="52" eb="55">
      <t>キョウトフ</t>
    </rPh>
    <rPh sb="56" eb="59">
      <t>オオサカフ</t>
    </rPh>
    <rPh sb="95" eb="96">
      <t>ト</t>
    </rPh>
    <rPh sb="96" eb="97">
      <t>ドウ</t>
    </rPh>
    <rPh sb="97" eb="98">
      <t>フ</t>
    </rPh>
    <phoneticPr fontId="2"/>
  </si>
  <si>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2"/>
  </si>
  <si>
    <t>北海道、群馬県、静岡県、愛知県、京都府、兵庫県、長崎県、熊本県、宮崎県（９道府県）</t>
    <rPh sb="0" eb="3">
      <t>ホッカイドウ</t>
    </rPh>
    <rPh sb="4" eb="6">
      <t>グンマ</t>
    </rPh>
    <rPh sb="6" eb="7">
      <t>ケン</t>
    </rPh>
    <rPh sb="8" eb="11">
      <t>シズオカケン</t>
    </rPh>
    <rPh sb="12" eb="15">
      <t>アイチケン</t>
    </rPh>
    <rPh sb="16" eb="19">
      <t>キョウトフ</t>
    </rPh>
    <rPh sb="20" eb="23">
      <t>ヒョウゴケン</t>
    </rPh>
    <rPh sb="24" eb="27">
      <t>ナガサキケン</t>
    </rPh>
    <rPh sb="28" eb="31">
      <t>クマモトケン</t>
    </rPh>
    <rPh sb="32" eb="35">
      <t>ミヤザキケン</t>
    </rPh>
    <rPh sb="37" eb="40">
      <t>ドウフケン</t>
    </rPh>
    <phoneticPr fontId="2"/>
  </si>
  <si>
    <t>※上記のうち２以上の事務を処理している機関等は１４あるが処理している事務の内容のいずれかの件数に計上している。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2"/>
  </si>
  <si>
    <t>第９表　事務委託の状況</t>
    <rPh sb="0" eb="1">
      <t>ダイ</t>
    </rPh>
    <rPh sb="2" eb="3">
      <t>ヒョウ</t>
    </rPh>
    <rPh sb="4" eb="6">
      <t>ジム</t>
    </rPh>
    <rPh sb="6" eb="8">
      <t>イタク</t>
    </rPh>
    <rPh sb="9" eb="11">
      <t>ジョウキョウ</t>
    </rPh>
    <phoneticPr fontId="2"/>
  </si>
  <si>
    <t>職員研修に関する事務</t>
    <phoneticPr fontId="2"/>
  </si>
  <si>
    <t>北海道市町村総合事務組合【北海道】、北海道市町村職員退職手当組合【北海道】、岩手県競馬組合【岩手県】、山形県市町村職員退職手当組合【山形県】、置賜広域病院組合【山形県】、宇都宮市街地開発組合【栃木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兵庫県競馬組合【兵庫県】、境港管理組合【鳥取県】、隠岐広域連合【島根県】、佐賀県競馬組合【佐賀県】、有明海自動車航送船組合【長崎県】</t>
    <rPh sb="13" eb="16">
      <t>ホッカイドウ</t>
    </rPh>
    <rPh sb="33" eb="36">
      <t>ホッカイドウ</t>
    </rPh>
    <rPh sb="38" eb="41">
      <t>イワテケン</t>
    </rPh>
    <rPh sb="41" eb="43">
      <t>ケイバ</t>
    </rPh>
    <rPh sb="43" eb="45">
      <t>クミアイ</t>
    </rPh>
    <rPh sb="46" eb="49">
      <t>イワテケン</t>
    </rPh>
    <rPh sb="66" eb="69">
      <t>ヤマガタケン</t>
    </rPh>
    <rPh sb="80" eb="83">
      <t>ヤマガタケン</t>
    </rPh>
    <rPh sb="85" eb="88">
      <t>ウツノミヤ</t>
    </rPh>
    <rPh sb="88" eb="91">
      <t>シガイチ</t>
    </rPh>
    <rPh sb="91" eb="93">
      <t>カイハツ</t>
    </rPh>
    <rPh sb="93" eb="95">
      <t>クミアイ</t>
    </rPh>
    <rPh sb="96" eb="99">
      <t>トチギケン</t>
    </rPh>
    <rPh sb="101" eb="102">
      <t>イロド</t>
    </rPh>
    <rPh sb="103" eb="104">
      <t>クニ</t>
    </rPh>
    <rPh sb="108" eb="109">
      <t>ヒト</t>
    </rPh>
    <rPh sb="112" eb="114">
      <t>コウイキ</t>
    </rPh>
    <rPh sb="114" eb="116">
      <t>レンゴウ</t>
    </rPh>
    <rPh sb="117" eb="120">
      <t>サイタマケン</t>
    </rPh>
    <rPh sb="122" eb="125">
      <t>サイタマケン</t>
    </rPh>
    <rPh sb="125" eb="127">
      <t>ウラワ</t>
    </rPh>
    <rPh sb="127" eb="129">
      <t>ケイバ</t>
    </rPh>
    <rPh sb="129" eb="131">
      <t>クミアイ</t>
    </rPh>
    <rPh sb="132" eb="135">
      <t>サイタマケン</t>
    </rPh>
    <rPh sb="152" eb="155">
      <t>ギフケン</t>
    </rPh>
    <rPh sb="167" eb="170">
      <t>ギフケン</t>
    </rPh>
    <rPh sb="172" eb="174">
      <t>シズオカ</t>
    </rPh>
    <rPh sb="174" eb="176">
      <t>チホウ</t>
    </rPh>
    <rPh sb="176" eb="177">
      <t>ゼイ</t>
    </rPh>
    <rPh sb="177" eb="179">
      <t>タイノウ</t>
    </rPh>
    <rPh sb="179" eb="181">
      <t>セイリ</t>
    </rPh>
    <rPh sb="181" eb="183">
      <t>キコウ</t>
    </rPh>
    <rPh sb="184" eb="186">
      <t>シズオカ</t>
    </rPh>
    <rPh sb="186" eb="187">
      <t>ケン</t>
    </rPh>
    <rPh sb="198" eb="201">
      <t>アイチケン</t>
    </rPh>
    <rPh sb="211" eb="214">
      <t>アイチケン</t>
    </rPh>
    <rPh sb="225" eb="228">
      <t>ミエケン</t>
    </rPh>
    <rPh sb="230" eb="232">
      <t>キョウト</t>
    </rPh>
    <rPh sb="232" eb="235">
      <t>チホウゼイ</t>
    </rPh>
    <rPh sb="235" eb="237">
      <t>キコウ</t>
    </rPh>
    <rPh sb="238" eb="241">
      <t>キョウトフ</t>
    </rPh>
    <rPh sb="243" eb="246">
      <t>ヒョウゴケン</t>
    </rPh>
    <rPh sb="246" eb="248">
      <t>ケイバ</t>
    </rPh>
    <rPh sb="248" eb="250">
      <t>クミアイ</t>
    </rPh>
    <rPh sb="251" eb="254">
      <t>ヒョウゴケン</t>
    </rPh>
    <rPh sb="256" eb="257">
      <t>サカイ</t>
    </rPh>
    <rPh sb="257" eb="258">
      <t>ミナト</t>
    </rPh>
    <rPh sb="258" eb="260">
      <t>カンリ</t>
    </rPh>
    <rPh sb="260" eb="262">
      <t>クミアイ</t>
    </rPh>
    <rPh sb="263" eb="266">
      <t>トットリケン</t>
    </rPh>
    <rPh sb="268" eb="270">
      <t>オキ</t>
    </rPh>
    <rPh sb="270" eb="272">
      <t>コウイキ</t>
    </rPh>
    <rPh sb="272" eb="274">
      <t>レンゴウ</t>
    </rPh>
    <rPh sb="275" eb="278">
      <t>シマネケン</t>
    </rPh>
    <rPh sb="280" eb="283">
      <t>サガケン</t>
    </rPh>
    <rPh sb="283" eb="285">
      <t>ケイバ</t>
    </rPh>
    <rPh sb="285" eb="287">
      <t>クミアイ</t>
    </rPh>
    <rPh sb="288" eb="291">
      <t>サガケン</t>
    </rPh>
    <phoneticPr fontId="2"/>
  </si>
  <si>
    <t>佐賀県競馬組合【佐賀県】</t>
    <phoneticPr fontId="2"/>
  </si>
  <si>
    <t>競艇に関する事務</t>
    <phoneticPr fontId="2"/>
  </si>
  <si>
    <t>②都道府県内のもの</t>
    <phoneticPr fontId="2"/>
  </si>
  <si>
    <t>港湾施設に関する事務</t>
    <phoneticPr fontId="2"/>
  </si>
  <si>
    <t>秋田県、福島県、茨城県、栃木県、東京都、神奈川県、新潟県、富山県、愛知県、滋賀県、大阪府、兵庫県（１２都府県）</t>
    <rPh sb="0" eb="3">
      <t>アキタケン</t>
    </rPh>
    <rPh sb="4" eb="7">
      <t>フクシマケン</t>
    </rPh>
    <rPh sb="8" eb="11">
      <t>イバラギケン</t>
    </rPh>
    <rPh sb="12" eb="15">
      <t>トチギケン</t>
    </rPh>
    <rPh sb="16" eb="19">
      <t>トウキョウト</t>
    </rPh>
    <rPh sb="20" eb="24">
      <t>カナガワケン</t>
    </rPh>
    <rPh sb="25" eb="27">
      <t>ニイガタ</t>
    </rPh>
    <rPh sb="27" eb="28">
      <t>ケン</t>
    </rPh>
    <rPh sb="29" eb="32">
      <t>トヤマケン</t>
    </rPh>
    <rPh sb="33" eb="36">
      <t>アイチケン</t>
    </rPh>
    <rPh sb="37" eb="39">
      <t>シガ</t>
    </rPh>
    <rPh sb="39" eb="40">
      <t>ケン</t>
    </rPh>
    <rPh sb="41" eb="44">
      <t>オオサカフ</t>
    </rPh>
    <rPh sb="45" eb="48">
      <t>ヒョウゴケン</t>
    </rPh>
    <rPh sb="51" eb="52">
      <t>ト</t>
    </rPh>
    <rPh sb="52" eb="53">
      <t>フ</t>
    </rPh>
    <rPh sb="53" eb="54">
      <t>ケン</t>
    </rPh>
    <phoneticPr fontId="2"/>
  </si>
  <si>
    <t>熊本県（１県）</t>
    <rPh sb="0" eb="3">
      <t>クマモトケン</t>
    </rPh>
    <rPh sb="5" eb="6">
      <t>ケン</t>
    </rPh>
    <phoneticPr fontId="2"/>
  </si>
  <si>
    <t>公平委員会に関する事務</t>
    <phoneticPr fontId="2"/>
  </si>
  <si>
    <t>宮城県、秋田県、神奈川県、静岡県、和歌山県、広島県、佐賀県（７県）</t>
    <rPh sb="0" eb="3">
      <t>ミヤギケン</t>
    </rPh>
    <rPh sb="4" eb="7">
      <t>アキタケン</t>
    </rPh>
    <rPh sb="8" eb="12">
      <t>カナガワケン</t>
    </rPh>
    <rPh sb="13" eb="16">
      <t>シズオカケン</t>
    </rPh>
    <rPh sb="17" eb="21">
      <t>ワカヤマケン</t>
    </rPh>
    <rPh sb="22" eb="25">
      <t>ヒロシマケン</t>
    </rPh>
    <rPh sb="26" eb="29">
      <t>サガケン</t>
    </rPh>
    <rPh sb="31" eb="32">
      <t>ケン</t>
    </rPh>
    <phoneticPr fontId="2"/>
  </si>
  <si>
    <t>競艇に関する事務</t>
    <phoneticPr fontId="2"/>
  </si>
  <si>
    <t>②都道府県内のもの</t>
    <phoneticPr fontId="2"/>
  </si>
  <si>
    <t>海岸保全施設に関する事務</t>
    <phoneticPr fontId="2"/>
  </si>
  <si>
    <t>大阪府（１府）</t>
    <rPh sb="0" eb="3">
      <t>オオサカフ</t>
    </rPh>
    <rPh sb="5" eb="6">
      <t>フ</t>
    </rPh>
    <phoneticPr fontId="2"/>
  </si>
  <si>
    <t>北海道、愛知県、大阪府（３道府県）</t>
    <rPh sb="0" eb="3">
      <t>ホッカイドウ</t>
    </rPh>
    <rPh sb="4" eb="7">
      <t>アイチケン</t>
    </rPh>
    <rPh sb="8" eb="11">
      <t>オオサカフ</t>
    </rPh>
    <rPh sb="13" eb="14">
      <t>ドウ</t>
    </rPh>
    <rPh sb="14" eb="15">
      <t>フ</t>
    </rPh>
    <rPh sb="15" eb="16">
      <t>ケン</t>
    </rPh>
    <phoneticPr fontId="2"/>
  </si>
  <si>
    <t>石川県加賀市【福井県あわら市】</t>
    <rPh sb="0" eb="3">
      <t>イシカワケン</t>
    </rPh>
    <rPh sb="3" eb="6">
      <t>カガシ</t>
    </rPh>
    <rPh sb="7" eb="10">
      <t>フクイケン</t>
    </rPh>
    <rPh sb="13" eb="14">
      <t>シ</t>
    </rPh>
    <phoneticPr fontId="2"/>
  </si>
  <si>
    <t>大阪府田尻町【泉佐野市】</t>
    <rPh sb="0" eb="3">
      <t>オオサカフ</t>
    </rPh>
    <rPh sb="3" eb="5">
      <t>タジリ</t>
    </rPh>
    <rPh sb="5" eb="6">
      <t>マチ</t>
    </rPh>
    <rPh sb="7" eb="11">
      <t>イズミサノシ</t>
    </rPh>
    <phoneticPr fontId="2"/>
  </si>
  <si>
    <t>退職手当、消防災害補償、交通災害共済</t>
    <rPh sb="0" eb="2">
      <t>タイショク</t>
    </rPh>
    <rPh sb="2" eb="4">
      <t>テアテ</t>
    </rPh>
    <rPh sb="5" eb="7">
      <t>ショウボウ</t>
    </rPh>
    <rPh sb="7" eb="9">
      <t>サイガイ</t>
    </rPh>
    <rPh sb="9" eb="11">
      <t>ホショウ</t>
    </rPh>
    <rPh sb="12" eb="14">
      <t>コウツウ</t>
    </rPh>
    <rPh sb="14" eb="16">
      <t>サイガイ</t>
    </rPh>
    <rPh sb="16" eb="18">
      <t>キョウサイ</t>
    </rPh>
    <phoneticPr fontId="19"/>
  </si>
  <si>
    <t>鴻巣行田北本環境資源組合</t>
    <rPh sb="0" eb="2">
      <t>コウノス</t>
    </rPh>
    <rPh sb="2" eb="4">
      <t>ギョウダ</t>
    </rPh>
    <rPh sb="4" eb="6">
      <t>キタモト</t>
    </rPh>
    <rPh sb="6" eb="8">
      <t>カンキョウ</t>
    </rPh>
    <rPh sb="8" eb="10">
      <t>シゲン</t>
    </rPh>
    <rPh sb="10" eb="12">
      <t>クミアイ</t>
    </rPh>
    <phoneticPr fontId="19"/>
  </si>
  <si>
    <t>ごみ処理、焼却施設建設</t>
    <rPh sb="2" eb="4">
      <t>ショリ</t>
    </rPh>
    <rPh sb="5" eb="7">
      <t>ショウキャク</t>
    </rPh>
    <rPh sb="7" eb="9">
      <t>シセツ</t>
    </rPh>
    <rPh sb="9" eb="11">
      <t>ケンセツ</t>
    </rPh>
    <phoneticPr fontId="2"/>
  </si>
  <si>
    <t>千葉県</t>
    <rPh sb="0" eb="3">
      <t>チバケン</t>
    </rPh>
    <phoneticPr fontId="19"/>
  </si>
  <si>
    <t>千葉県市町村総合事務組合</t>
    <rPh sb="0" eb="3">
      <t>チバケン</t>
    </rPh>
    <rPh sb="3" eb="6">
      <t>シチョウソン</t>
    </rPh>
    <rPh sb="6" eb="8">
      <t>ソウゴウ</t>
    </rPh>
    <rPh sb="8" eb="10">
      <t>ジム</t>
    </rPh>
    <rPh sb="10" eb="12">
      <t>クミアイ</t>
    </rPh>
    <phoneticPr fontId="19"/>
  </si>
  <si>
    <t>３７市１６町１村
３８一部事務組合
１広域連合</t>
    <rPh sb="2" eb="3">
      <t>シ</t>
    </rPh>
    <rPh sb="5" eb="6">
      <t>マチ</t>
    </rPh>
    <rPh sb="7" eb="8">
      <t>ムラ</t>
    </rPh>
    <rPh sb="11" eb="13">
      <t>イチブ</t>
    </rPh>
    <rPh sb="13" eb="15">
      <t>ジム</t>
    </rPh>
    <rPh sb="15" eb="17">
      <t>クミアイ</t>
    </rPh>
    <rPh sb="19" eb="21">
      <t>コウイキ</t>
    </rPh>
    <rPh sb="21" eb="23">
      <t>レンゴウ</t>
    </rPh>
    <phoneticPr fontId="19"/>
  </si>
  <si>
    <t>柏・白井・鎌ケ谷環境衛生組合</t>
    <rPh sb="0" eb="1">
      <t>カシワ</t>
    </rPh>
    <rPh sb="2" eb="4">
      <t>シライ</t>
    </rPh>
    <rPh sb="5" eb="8">
      <t>カマガヤ</t>
    </rPh>
    <rPh sb="8" eb="10">
      <t>カンキョウ</t>
    </rPh>
    <rPh sb="10" eb="12">
      <t>エイセイ</t>
    </rPh>
    <rPh sb="12" eb="14">
      <t>クミアイ</t>
    </rPh>
    <phoneticPr fontId="19"/>
  </si>
  <si>
    <t>し尿処理、ごみ処理、余熱利用施設の設置・管理運営</t>
    <rPh sb="0" eb="2">
      <t>シニョウ</t>
    </rPh>
    <rPh sb="2" eb="4">
      <t>ショリ</t>
    </rPh>
    <rPh sb="7" eb="9">
      <t>ショリ</t>
    </rPh>
    <rPh sb="10" eb="12">
      <t>ヨネツ</t>
    </rPh>
    <rPh sb="12" eb="14">
      <t>リヨウ</t>
    </rPh>
    <rPh sb="14" eb="16">
      <t>シセツ</t>
    </rPh>
    <rPh sb="17" eb="19">
      <t>セッチ</t>
    </rPh>
    <rPh sb="20" eb="22">
      <t>カンリ</t>
    </rPh>
    <rPh sb="22" eb="24">
      <t>ウンエイ</t>
    </rPh>
    <phoneticPr fontId="19"/>
  </si>
  <si>
    <t>安房郡市広域市町村圏事務組合</t>
    <rPh sb="0" eb="2">
      <t>アンボウ</t>
    </rPh>
    <rPh sb="2" eb="4">
      <t>グンシ</t>
    </rPh>
    <rPh sb="4" eb="6">
      <t>コウイキ</t>
    </rPh>
    <rPh sb="6" eb="9">
      <t>シチョウソン</t>
    </rPh>
    <rPh sb="9" eb="10">
      <t>ケン</t>
    </rPh>
    <rPh sb="10" eb="12">
      <t>ジム</t>
    </rPh>
    <rPh sb="12" eb="14">
      <t>クミアイ</t>
    </rPh>
    <phoneticPr fontId="19"/>
  </si>
  <si>
    <t>３市１町</t>
    <rPh sb="1" eb="2">
      <t>シ</t>
    </rPh>
    <rPh sb="3" eb="4">
      <t>マチ</t>
    </rPh>
    <phoneticPr fontId="19"/>
  </si>
  <si>
    <t>長生郡市広域市町村圏組合</t>
    <rPh sb="0" eb="2">
      <t>チョウセイ</t>
    </rPh>
    <rPh sb="2" eb="4">
      <t>グンシ</t>
    </rPh>
    <rPh sb="4" eb="6">
      <t>コウイキ</t>
    </rPh>
    <rPh sb="6" eb="9">
      <t>シチョウソン</t>
    </rPh>
    <rPh sb="9" eb="10">
      <t>ケン</t>
    </rPh>
    <rPh sb="10" eb="12">
      <t>クミアイ</t>
    </rPh>
    <phoneticPr fontId="19"/>
  </si>
  <si>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rPh sb="0" eb="2">
      <t>コウイキ</t>
    </rPh>
    <rPh sb="2" eb="5">
      <t>シチョウソン</t>
    </rPh>
    <rPh sb="5" eb="6">
      <t>ケン</t>
    </rPh>
    <rPh sb="6" eb="8">
      <t>ケイカク</t>
    </rPh>
    <rPh sb="9" eb="11">
      <t>サクテイ</t>
    </rPh>
    <rPh sb="14" eb="16">
      <t>ショリ</t>
    </rPh>
    <rPh sb="20" eb="22">
      <t>スイドウ</t>
    </rPh>
    <rPh sb="22" eb="24">
      <t>ジギョウ</t>
    </rPh>
    <rPh sb="25" eb="27">
      <t>ヤカン</t>
    </rPh>
    <rPh sb="27" eb="29">
      <t>キュウキュウ</t>
    </rPh>
    <rPh sb="29" eb="32">
      <t>シンリョウジョ</t>
    </rPh>
    <rPh sb="33" eb="35">
      <t>ザイタク</t>
    </rPh>
    <rPh sb="35" eb="37">
      <t>トウバン</t>
    </rPh>
    <rPh sb="37" eb="38">
      <t>イ</t>
    </rPh>
    <rPh sb="38" eb="39">
      <t>セイ</t>
    </rPh>
    <rPh sb="39" eb="41">
      <t>ジギョウ</t>
    </rPh>
    <rPh sb="42" eb="44">
      <t>ニジ</t>
    </rPh>
    <rPh sb="44" eb="46">
      <t>キュウキュウ</t>
    </rPh>
    <rPh sb="46" eb="48">
      <t>イリョウ</t>
    </rPh>
    <rPh sb="48" eb="50">
      <t>キカン</t>
    </rPh>
    <rPh sb="50" eb="52">
      <t>ウンエイ</t>
    </rPh>
    <rPh sb="52" eb="54">
      <t>ジギョウ</t>
    </rPh>
    <rPh sb="55" eb="57">
      <t>シニョウ</t>
    </rPh>
    <rPh sb="57" eb="59">
      <t>ショリ</t>
    </rPh>
    <rPh sb="60" eb="62">
      <t>ショクイン</t>
    </rPh>
    <rPh sb="62" eb="64">
      <t>ケンシュウ</t>
    </rPh>
    <rPh sb="65" eb="68">
      <t>シチョウカク</t>
    </rPh>
    <rPh sb="68" eb="70">
      <t>キョウザイ</t>
    </rPh>
    <rPh sb="75" eb="77">
      <t>ビョウイン</t>
    </rPh>
    <rPh sb="77" eb="79">
      <t>ジギョウ</t>
    </rPh>
    <rPh sb="80" eb="83">
      <t>カソウバ</t>
    </rPh>
    <rPh sb="83" eb="84">
      <t>オヨ</t>
    </rPh>
    <rPh sb="85" eb="87">
      <t>サイジョウ</t>
    </rPh>
    <rPh sb="88" eb="90">
      <t>セッチ</t>
    </rPh>
    <rPh sb="91" eb="93">
      <t>カンリ</t>
    </rPh>
    <rPh sb="103" eb="106">
      <t>チョウセイグン</t>
    </rPh>
    <rPh sb="106" eb="107">
      <t>シ</t>
    </rPh>
    <rPh sb="107" eb="109">
      <t>オンスイ</t>
    </rPh>
    <rPh sb="114" eb="116">
      <t>セッチ</t>
    </rPh>
    <rPh sb="117" eb="119">
      <t>カンリ</t>
    </rPh>
    <rPh sb="120" eb="122">
      <t>カイゴ</t>
    </rPh>
    <rPh sb="122" eb="124">
      <t>ニンテイ</t>
    </rPh>
    <rPh sb="124" eb="127">
      <t>シンサカイ</t>
    </rPh>
    <rPh sb="128" eb="130">
      <t>カンリ</t>
    </rPh>
    <rPh sb="130" eb="132">
      <t>ウンエイ</t>
    </rPh>
    <rPh sb="133" eb="135">
      <t>ショウガイ</t>
    </rPh>
    <rPh sb="135" eb="137">
      <t>ニンテイ</t>
    </rPh>
    <rPh sb="137" eb="139">
      <t>シンサ</t>
    </rPh>
    <rPh sb="139" eb="140">
      <t>カイ</t>
    </rPh>
    <rPh sb="141" eb="143">
      <t>カンリ</t>
    </rPh>
    <rPh sb="143" eb="145">
      <t>ウンエイ</t>
    </rPh>
    <rPh sb="146" eb="148">
      <t>ヨクジョウ</t>
    </rPh>
    <rPh sb="148" eb="149">
      <t>トウ</t>
    </rPh>
    <rPh sb="153" eb="154">
      <t>トウ</t>
    </rPh>
    <rPh sb="154" eb="155">
      <t>オヨ</t>
    </rPh>
    <rPh sb="156" eb="158">
      <t>フズイ</t>
    </rPh>
    <rPh sb="158" eb="160">
      <t>シセツ</t>
    </rPh>
    <rPh sb="161" eb="163">
      <t>カシツケ</t>
    </rPh>
    <phoneticPr fontId="19"/>
  </si>
  <si>
    <t>山武郡市広域行政組合</t>
    <rPh sb="0" eb="2">
      <t>ヤマタケ</t>
    </rPh>
    <rPh sb="2" eb="4">
      <t>グンシ</t>
    </rPh>
    <rPh sb="4" eb="6">
      <t>コウイキ</t>
    </rPh>
    <rPh sb="6" eb="8">
      <t>ギョウセイ</t>
    </rPh>
    <rPh sb="8" eb="10">
      <t>クミアイ</t>
    </rPh>
    <phoneticPr fontId="19"/>
  </si>
  <si>
    <t>３市３町</t>
    <rPh sb="1" eb="2">
      <t>シ</t>
    </rPh>
    <rPh sb="3" eb="4">
      <t>マチ</t>
    </rPh>
    <phoneticPr fontId="19"/>
  </si>
  <si>
    <t>香取広域市町村圏事務組合</t>
    <rPh sb="0" eb="2">
      <t>カトリ</t>
    </rPh>
    <rPh sb="2" eb="4">
      <t>コウイキ</t>
    </rPh>
    <rPh sb="4" eb="7">
      <t>シチョウソン</t>
    </rPh>
    <rPh sb="7" eb="8">
      <t>ケン</t>
    </rPh>
    <rPh sb="8" eb="10">
      <t>ジム</t>
    </rPh>
    <rPh sb="10" eb="12">
      <t>クミアイ</t>
    </rPh>
    <phoneticPr fontId="19"/>
  </si>
  <si>
    <t>１市３町</t>
    <rPh sb="1" eb="2">
      <t>シ</t>
    </rPh>
    <rPh sb="3" eb="4">
      <t>マチ</t>
    </rPh>
    <phoneticPr fontId="19"/>
  </si>
  <si>
    <t>職員研修、職員採用試験、ごみ処理、し尿処理、火葬場、消防</t>
    <rPh sb="9" eb="11">
      <t>シケン</t>
    </rPh>
    <rPh sb="14" eb="16">
      <t>ショリ</t>
    </rPh>
    <rPh sb="18" eb="19">
      <t>ニョウ</t>
    </rPh>
    <rPh sb="19" eb="21">
      <t>ショリ</t>
    </rPh>
    <rPh sb="22" eb="25">
      <t>カソウバ</t>
    </rPh>
    <rPh sb="26" eb="28">
      <t>ショウボウ</t>
    </rPh>
    <phoneticPr fontId="19"/>
  </si>
  <si>
    <t>印西地区環境整備事業組合</t>
    <rPh sb="0" eb="1">
      <t>イン</t>
    </rPh>
    <rPh sb="1" eb="2">
      <t>ニシ</t>
    </rPh>
    <rPh sb="2" eb="4">
      <t>チク</t>
    </rPh>
    <rPh sb="4" eb="6">
      <t>カンキョウ</t>
    </rPh>
    <rPh sb="6" eb="8">
      <t>セイビ</t>
    </rPh>
    <rPh sb="8" eb="10">
      <t>ジギョウ</t>
    </rPh>
    <rPh sb="10" eb="12">
      <t>クミアイ</t>
    </rPh>
    <phoneticPr fontId="19"/>
  </si>
  <si>
    <t>ごみ処理、余熱利用施設の設置・管理　墓地、火葬場及び斎場、平岡自然の家の設置・管理運営</t>
    <rPh sb="2" eb="4">
      <t>ショリ</t>
    </rPh>
    <rPh sb="5" eb="7">
      <t>ヨネツ</t>
    </rPh>
    <rPh sb="7" eb="9">
      <t>リヨウ</t>
    </rPh>
    <rPh sb="9" eb="11">
      <t>シセツ</t>
    </rPh>
    <rPh sb="12" eb="14">
      <t>セッチ</t>
    </rPh>
    <rPh sb="15" eb="17">
      <t>カンリ</t>
    </rPh>
    <rPh sb="18" eb="20">
      <t>ボチ</t>
    </rPh>
    <rPh sb="21" eb="24">
      <t>カソウバ</t>
    </rPh>
    <rPh sb="24" eb="25">
      <t>オヨ</t>
    </rPh>
    <rPh sb="26" eb="28">
      <t>サイジョウ</t>
    </rPh>
    <rPh sb="29" eb="31">
      <t>ヒラオカ</t>
    </rPh>
    <rPh sb="31" eb="33">
      <t>シゼン</t>
    </rPh>
    <rPh sb="34" eb="35">
      <t>イエ</t>
    </rPh>
    <rPh sb="36" eb="38">
      <t>セッチ</t>
    </rPh>
    <rPh sb="39" eb="41">
      <t>カンリ</t>
    </rPh>
    <rPh sb="41" eb="43">
      <t>ウンエイ</t>
    </rPh>
    <phoneticPr fontId="19"/>
  </si>
  <si>
    <t>東京都</t>
    <rPh sb="0" eb="3">
      <t>トウキョウト</t>
    </rPh>
    <phoneticPr fontId="19"/>
  </si>
  <si>
    <t>多摩川衛生組合</t>
    <rPh sb="0" eb="3">
      <t>タマガワ</t>
    </rPh>
    <rPh sb="3" eb="5">
      <t>エイセイ</t>
    </rPh>
    <rPh sb="5" eb="7">
      <t>クミアイ</t>
    </rPh>
    <phoneticPr fontId="19"/>
  </si>
  <si>
    <t>４市　　　　</t>
  </si>
  <si>
    <t>東京市町村総合事務組合</t>
    <rPh sb="0" eb="2">
      <t>トウキョウ</t>
    </rPh>
    <rPh sb="2" eb="5">
      <t>シチョウソン</t>
    </rPh>
    <rPh sb="5" eb="7">
      <t>ソウゴウ</t>
    </rPh>
    <rPh sb="7" eb="9">
      <t>ジム</t>
    </rPh>
    <rPh sb="9" eb="11">
      <t>クミアイ</t>
    </rPh>
    <phoneticPr fontId="19"/>
  </si>
  <si>
    <t>消防団員の損害補償・退職報償金の支給・賞じゅつ金の支給、交通災害共済事業、職員研修、会館の設置・管理</t>
    <rPh sb="0" eb="2">
      <t>ショウボウ</t>
    </rPh>
    <rPh sb="2" eb="4">
      <t>ダンイン</t>
    </rPh>
    <rPh sb="5" eb="7">
      <t>ソンガイ</t>
    </rPh>
    <rPh sb="7" eb="9">
      <t>ホショウ</t>
    </rPh>
    <rPh sb="12" eb="15">
      <t>ホウショウキン</t>
    </rPh>
    <rPh sb="25" eb="27">
      <t>シキュウ</t>
    </rPh>
    <rPh sb="28" eb="30">
      <t>コウツウ</t>
    </rPh>
    <rPh sb="30" eb="32">
      <t>サイガイ</t>
    </rPh>
    <rPh sb="32" eb="34">
      <t>キョウサイ</t>
    </rPh>
    <rPh sb="34" eb="36">
      <t>ジギョウ</t>
    </rPh>
    <rPh sb="37" eb="39">
      <t>ショクイン</t>
    </rPh>
    <rPh sb="39" eb="41">
      <t>ケンシュウ</t>
    </rPh>
    <rPh sb="42" eb="44">
      <t>カイカン</t>
    </rPh>
    <rPh sb="45" eb="47">
      <t>セッチ</t>
    </rPh>
    <rPh sb="48" eb="50">
      <t>カンリ</t>
    </rPh>
    <phoneticPr fontId="19"/>
  </si>
  <si>
    <t>新潟県</t>
    <rPh sb="0" eb="3">
      <t>ニイガタケン</t>
    </rPh>
    <phoneticPr fontId="39"/>
  </si>
  <si>
    <t>新発田地域広域事務組合</t>
    <rPh sb="0" eb="3">
      <t>シバタ</t>
    </rPh>
    <rPh sb="3" eb="5">
      <t>チイキ</t>
    </rPh>
    <rPh sb="5" eb="7">
      <t>コウイキ</t>
    </rPh>
    <rPh sb="7" eb="9">
      <t>ジム</t>
    </rPh>
    <rPh sb="9" eb="11">
      <t>クミアイ</t>
    </rPh>
    <phoneticPr fontId="19"/>
  </si>
  <si>
    <t>ごみ処理、火葬場、消防、救急、介護保険、旧し尿処理施設の管理</t>
    <rPh sb="2" eb="4">
      <t>ショリ</t>
    </rPh>
    <rPh sb="5" eb="8">
      <t>カソウバ</t>
    </rPh>
    <rPh sb="9" eb="11">
      <t>ショウボウ</t>
    </rPh>
    <rPh sb="12" eb="14">
      <t>キュウキュウ</t>
    </rPh>
    <rPh sb="15" eb="17">
      <t>カイゴ</t>
    </rPh>
    <rPh sb="17" eb="19">
      <t>ホケン</t>
    </rPh>
    <rPh sb="20" eb="21">
      <t>キュウ</t>
    </rPh>
    <rPh sb="22" eb="23">
      <t>ニョウ</t>
    </rPh>
    <rPh sb="23" eb="25">
      <t>ショリ</t>
    </rPh>
    <rPh sb="25" eb="27">
      <t>シセツ</t>
    </rPh>
    <rPh sb="28" eb="30">
      <t>カンリ</t>
    </rPh>
    <phoneticPr fontId="19"/>
  </si>
  <si>
    <t>さくら福祉保健事務組合</t>
    <rPh sb="3" eb="5">
      <t>フクシ</t>
    </rPh>
    <rPh sb="5" eb="7">
      <t>ホケン</t>
    </rPh>
    <rPh sb="7" eb="9">
      <t>ジム</t>
    </rPh>
    <rPh sb="9" eb="11">
      <t>クミアイ</t>
    </rPh>
    <phoneticPr fontId="19"/>
  </si>
  <si>
    <t>養護老人ホーム、特別養護老人ホーム、病院</t>
    <rPh sb="0" eb="2">
      <t>ヨウゴ</t>
    </rPh>
    <rPh sb="2" eb="4">
      <t>ロウジン</t>
    </rPh>
    <rPh sb="8" eb="10">
      <t>トクベツ</t>
    </rPh>
    <rPh sb="10" eb="12">
      <t>ヨウゴ</t>
    </rPh>
    <rPh sb="12" eb="14">
      <t>ロウジン</t>
    </rPh>
    <rPh sb="18" eb="20">
      <t>ビョウイン</t>
    </rPh>
    <phoneticPr fontId="19"/>
  </si>
  <si>
    <t>新潟県市町村総合事務組合</t>
    <rPh sb="0" eb="12">
      <t>ニイソウ</t>
    </rPh>
    <phoneticPr fontId="19"/>
  </si>
  <si>
    <t>２０市６町４村
２１一部事務組合
１広域連合　　</t>
    <rPh sb="6" eb="7">
      <t>ムラ</t>
    </rPh>
    <rPh sb="10" eb="12">
      <t>イチブ</t>
    </rPh>
    <rPh sb="12" eb="14">
      <t>ジム</t>
    </rPh>
    <rPh sb="14" eb="16">
      <t>クミアイ</t>
    </rPh>
    <rPh sb="18" eb="20">
      <t>コウイキ</t>
    </rPh>
    <rPh sb="20" eb="22">
      <t>レンゴウ</t>
    </rPh>
    <phoneticPr fontId="19"/>
  </si>
  <si>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rPh sb="0" eb="2">
      <t>タイショク</t>
    </rPh>
    <rPh sb="2" eb="4">
      <t>テアテ</t>
    </rPh>
    <rPh sb="5" eb="7">
      <t>シキュウ</t>
    </rPh>
    <rPh sb="8" eb="10">
      <t>コウヘイ</t>
    </rPh>
    <rPh sb="10" eb="13">
      <t>イインカイ</t>
    </rPh>
    <rPh sb="14" eb="16">
      <t>ショウニン</t>
    </rPh>
    <rPh sb="16" eb="18">
      <t>シケン</t>
    </rPh>
    <rPh sb="19" eb="21">
      <t>サイヨウ</t>
    </rPh>
    <rPh sb="21" eb="23">
      <t>シケン</t>
    </rPh>
    <rPh sb="24" eb="26">
      <t>ショクイン</t>
    </rPh>
    <rPh sb="26" eb="28">
      <t>ケンシュウ</t>
    </rPh>
    <rPh sb="29" eb="32">
      <t>ヒジョウキン</t>
    </rPh>
    <rPh sb="32" eb="34">
      <t>ショクイン</t>
    </rPh>
    <rPh sb="34" eb="36">
      <t>コウム</t>
    </rPh>
    <rPh sb="36" eb="38">
      <t>サイガイ</t>
    </rPh>
    <rPh sb="38" eb="40">
      <t>ホショウ</t>
    </rPh>
    <phoneticPr fontId="19"/>
  </si>
  <si>
    <t>五泉地域衛生施設組合</t>
    <rPh sb="0" eb="2">
      <t>ゴセン</t>
    </rPh>
    <rPh sb="2" eb="4">
      <t>チイキ</t>
    </rPh>
    <rPh sb="4" eb="6">
      <t>エイセイ</t>
    </rPh>
    <rPh sb="6" eb="8">
      <t>シセツ</t>
    </rPh>
    <rPh sb="8" eb="10">
      <t>クミアイ</t>
    </rPh>
    <phoneticPr fontId="2"/>
  </si>
  <si>
    <t>２市１町</t>
    <rPh sb="1" eb="2">
      <t>シ</t>
    </rPh>
    <rPh sb="3" eb="4">
      <t>マチ</t>
    </rPh>
    <phoneticPr fontId="2"/>
  </si>
  <si>
    <t>一般廃棄物処理の設置及び管理運営、し尿処理施設の設置及び管理運営</t>
    <rPh sb="0" eb="2">
      <t>イッパン</t>
    </rPh>
    <rPh sb="2" eb="5">
      <t>ハイキブツ</t>
    </rPh>
    <rPh sb="5" eb="7">
      <t>ショリ</t>
    </rPh>
    <rPh sb="8" eb="10">
      <t>セッチ</t>
    </rPh>
    <rPh sb="10" eb="11">
      <t>オヨ</t>
    </rPh>
    <rPh sb="12" eb="14">
      <t>カンリ</t>
    </rPh>
    <rPh sb="14" eb="16">
      <t>ウンエイ</t>
    </rPh>
    <rPh sb="18" eb="19">
      <t>ニョウ</t>
    </rPh>
    <rPh sb="19" eb="21">
      <t>ショリ</t>
    </rPh>
    <rPh sb="21" eb="23">
      <t>シセツ</t>
    </rPh>
    <rPh sb="24" eb="26">
      <t>セッチ</t>
    </rPh>
    <rPh sb="26" eb="27">
      <t>オヨ</t>
    </rPh>
    <rPh sb="28" eb="30">
      <t>カンリ</t>
    </rPh>
    <rPh sb="30" eb="32">
      <t>ウンエイ</t>
    </rPh>
    <phoneticPr fontId="2"/>
  </si>
  <si>
    <t>富山県</t>
    <rPh sb="0" eb="3">
      <t>トヤマケン</t>
    </rPh>
    <phoneticPr fontId="19"/>
  </si>
  <si>
    <t>富山地区広域圏事務組合</t>
    <rPh sb="0" eb="2">
      <t>トヤマ</t>
    </rPh>
    <rPh sb="2" eb="4">
      <t>チク</t>
    </rPh>
    <rPh sb="4" eb="6">
      <t>コウイキ</t>
    </rPh>
    <rPh sb="6" eb="7">
      <t>ケン</t>
    </rPh>
    <rPh sb="7" eb="9">
      <t>ジム</t>
    </rPh>
    <rPh sb="9" eb="11">
      <t>クミアイ</t>
    </rPh>
    <phoneticPr fontId="19"/>
  </si>
  <si>
    <t>２市２町１村　</t>
  </si>
  <si>
    <t>高岡地区広域圏事務組合</t>
    <rPh sb="0" eb="2">
      <t>タカオカ</t>
    </rPh>
    <rPh sb="2" eb="4">
      <t>チク</t>
    </rPh>
    <rPh sb="4" eb="6">
      <t>コウイキ</t>
    </rPh>
    <rPh sb="6" eb="7">
      <t>ケン</t>
    </rPh>
    <rPh sb="7" eb="9">
      <t>ジム</t>
    </rPh>
    <rPh sb="9" eb="11">
      <t>クミアイ</t>
    </rPh>
    <phoneticPr fontId="19"/>
  </si>
  <si>
    <t>３市　</t>
  </si>
  <si>
    <t>新川広域圏事務組合</t>
    <rPh sb="0" eb="2">
      <t>シンカワ</t>
    </rPh>
    <rPh sb="2" eb="4">
      <t>コウイキ</t>
    </rPh>
    <rPh sb="4" eb="5">
      <t>ケン</t>
    </rPh>
    <rPh sb="5" eb="7">
      <t>ジム</t>
    </rPh>
    <rPh sb="7" eb="9">
      <t>クミアイ</t>
    </rPh>
    <phoneticPr fontId="19"/>
  </si>
  <si>
    <t>１市２町　　</t>
  </si>
  <si>
    <t>砺波地方介護保険組合</t>
    <rPh sb="0" eb="2">
      <t>トナミ</t>
    </rPh>
    <rPh sb="2" eb="4">
      <t>チホウ</t>
    </rPh>
    <rPh sb="4" eb="6">
      <t>カイゴ</t>
    </rPh>
    <rPh sb="6" eb="8">
      <t>ホケン</t>
    </rPh>
    <rPh sb="8" eb="10">
      <t>クミアイ</t>
    </rPh>
    <phoneticPr fontId="19"/>
  </si>
  <si>
    <t>介護保険事業、養護老人ホームの管理運営</t>
    <rPh sb="0" eb="2">
      <t>カイゴ</t>
    </rPh>
    <rPh sb="2" eb="4">
      <t>ホケン</t>
    </rPh>
    <rPh sb="4" eb="6">
      <t>ジギョウ</t>
    </rPh>
    <rPh sb="7" eb="9">
      <t>ヨウゴ</t>
    </rPh>
    <rPh sb="9" eb="11">
      <t>ロウジン</t>
    </rPh>
    <rPh sb="15" eb="17">
      <t>カンリ</t>
    </rPh>
    <rPh sb="17" eb="19">
      <t>ウンエイ</t>
    </rPh>
    <phoneticPr fontId="19"/>
  </si>
  <si>
    <t>富山県市町村総合事務組合</t>
    <rPh sb="0" eb="3">
      <t>トヤマケン</t>
    </rPh>
    <rPh sb="3" eb="6">
      <t>シチョウソン</t>
    </rPh>
    <rPh sb="6" eb="8">
      <t>ソウゴウ</t>
    </rPh>
    <rPh sb="8" eb="10">
      <t>ジム</t>
    </rPh>
    <rPh sb="10" eb="12">
      <t>クミアイ</t>
    </rPh>
    <phoneticPr fontId="19"/>
  </si>
  <si>
    <t>９市４町１村
１３一部事務組合
１広域連合　</t>
    <rPh sb="9" eb="11">
      <t>イチブ</t>
    </rPh>
    <rPh sb="11" eb="13">
      <t>ジム</t>
    </rPh>
    <rPh sb="13" eb="15">
      <t>クミアイ</t>
    </rPh>
    <rPh sb="17" eb="19">
      <t>コウイキ</t>
    </rPh>
    <rPh sb="19" eb="21">
      <t>レンゴウ</t>
    </rPh>
    <phoneticPr fontId="19"/>
  </si>
  <si>
    <t>石川県</t>
    <rPh sb="0" eb="3">
      <t>イシカワケン</t>
    </rPh>
    <phoneticPr fontId="19"/>
  </si>
  <si>
    <t>羽咋郡市広域圏事務組合</t>
    <rPh sb="0" eb="2">
      <t>ハクイ</t>
    </rPh>
    <rPh sb="2" eb="4">
      <t>グンシ</t>
    </rPh>
    <rPh sb="4" eb="6">
      <t>コウイキ</t>
    </rPh>
    <rPh sb="6" eb="7">
      <t>ケン</t>
    </rPh>
    <rPh sb="7" eb="9">
      <t>ジム</t>
    </rPh>
    <rPh sb="9" eb="11">
      <t>クミアイ</t>
    </rPh>
    <phoneticPr fontId="19"/>
  </si>
  <si>
    <t>河北郡市広域事務組合</t>
    <rPh sb="0" eb="3">
      <t>カホクグン</t>
    </rPh>
    <rPh sb="3" eb="4">
      <t>シ</t>
    </rPh>
    <rPh sb="4" eb="6">
      <t>コウイキ</t>
    </rPh>
    <rPh sb="6" eb="8">
      <t>ジム</t>
    </rPh>
    <rPh sb="8" eb="10">
      <t>クミアイ</t>
    </rPh>
    <phoneticPr fontId="19"/>
  </si>
  <si>
    <t>１市２町</t>
    <rPh sb="1" eb="2">
      <t>シ</t>
    </rPh>
    <phoneticPr fontId="19"/>
  </si>
  <si>
    <t>白山石川医療企業団</t>
    <rPh sb="0" eb="2">
      <t>ハクサン</t>
    </rPh>
    <rPh sb="2" eb="4">
      <t>イシカワ</t>
    </rPh>
    <rPh sb="4" eb="6">
      <t>イリョウ</t>
    </rPh>
    <rPh sb="6" eb="8">
      <t>キギョウ</t>
    </rPh>
    <rPh sb="8" eb="9">
      <t>ダン</t>
    </rPh>
    <phoneticPr fontId="19"/>
  </si>
  <si>
    <t>奥能登広域圏事務組合</t>
    <rPh sb="0" eb="3">
      <t>オクノト</t>
    </rPh>
    <rPh sb="3" eb="10">
      <t>コウイキケンジムクミアイ</t>
    </rPh>
    <phoneticPr fontId="2"/>
  </si>
  <si>
    <t>２市２町　</t>
  </si>
  <si>
    <t>福井県</t>
    <rPh sb="0" eb="3">
      <t>フクイケン</t>
    </rPh>
    <phoneticPr fontId="19"/>
  </si>
  <si>
    <t>福井坂井地区広域市町村圏事務組合</t>
    <rPh sb="0" eb="2">
      <t>フクイ</t>
    </rPh>
    <rPh sb="2" eb="4">
      <t>サカイ</t>
    </rPh>
    <rPh sb="4" eb="6">
      <t>チク</t>
    </rPh>
    <rPh sb="6" eb="8">
      <t>コウイキ</t>
    </rPh>
    <rPh sb="8" eb="12">
      <t>シチョウソンケン</t>
    </rPh>
    <rPh sb="12" eb="14">
      <t>ジム</t>
    </rPh>
    <rPh sb="14" eb="16">
      <t>クミアイ</t>
    </rPh>
    <phoneticPr fontId="19"/>
  </si>
  <si>
    <t>３市１町</t>
  </si>
  <si>
    <t>広域市町村圏計画策定、電子計算組織事務、一般廃棄物処理、広域観光</t>
    <rPh sb="0" eb="2">
      <t>コウイキ</t>
    </rPh>
    <rPh sb="2" eb="6">
      <t>シチョウソンケン</t>
    </rPh>
    <rPh sb="6" eb="8">
      <t>ケイカク</t>
    </rPh>
    <rPh sb="8" eb="10">
      <t>サクテイ</t>
    </rPh>
    <rPh sb="11" eb="13">
      <t>デンシ</t>
    </rPh>
    <rPh sb="13" eb="15">
      <t>ケイサン</t>
    </rPh>
    <rPh sb="15" eb="17">
      <t>ソシキ</t>
    </rPh>
    <rPh sb="17" eb="19">
      <t>ジム</t>
    </rPh>
    <rPh sb="20" eb="22">
      <t>イッパン</t>
    </rPh>
    <rPh sb="22" eb="25">
      <t>ハイキブツ</t>
    </rPh>
    <rPh sb="25" eb="27">
      <t>ショリ</t>
    </rPh>
    <rPh sb="28" eb="30">
      <t>コウイキ</t>
    </rPh>
    <rPh sb="30" eb="32">
      <t>カンコウ</t>
    </rPh>
    <phoneticPr fontId="19"/>
  </si>
  <si>
    <t>鯖江広域衛生施設組合</t>
    <rPh sb="0" eb="2">
      <t>サバエ</t>
    </rPh>
    <rPh sb="2" eb="4">
      <t>コウイキ</t>
    </rPh>
    <rPh sb="4" eb="6">
      <t>エイセイ</t>
    </rPh>
    <rPh sb="6" eb="8">
      <t>シセツ</t>
    </rPh>
    <rPh sb="8" eb="10">
      <t>クミアイ</t>
    </rPh>
    <phoneticPr fontId="19"/>
  </si>
  <si>
    <t>し尿処理、ごみ処理、火葬場、汚泥処理</t>
    <rPh sb="0" eb="2">
      <t>シニョウ</t>
    </rPh>
    <rPh sb="2" eb="4">
      <t>ショリ</t>
    </rPh>
    <rPh sb="7" eb="9">
      <t>ショリ</t>
    </rPh>
    <rPh sb="10" eb="13">
      <t>カソウバ</t>
    </rPh>
    <rPh sb="14" eb="16">
      <t>オデイ</t>
    </rPh>
    <rPh sb="16" eb="18">
      <t>ショリ</t>
    </rPh>
    <phoneticPr fontId="19"/>
  </si>
  <si>
    <t>公立小浜病院組合</t>
    <rPh sb="0" eb="2">
      <t>コウリツ</t>
    </rPh>
    <rPh sb="2" eb="4">
      <t>コハマ</t>
    </rPh>
    <rPh sb="4" eb="6">
      <t>ビョウイン</t>
    </rPh>
    <rPh sb="6" eb="8">
      <t>クミアイ</t>
    </rPh>
    <phoneticPr fontId="19"/>
  </si>
  <si>
    <t>病院事業、看護師養成事業、介護老人保健施設事業</t>
    <rPh sb="0" eb="2">
      <t>ビョウイン</t>
    </rPh>
    <rPh sb="2" eb="4">
      <t>ジギョウ</t>
    </rPh>
    <rPh sb="13" eb="15">
      <t>カイゴ</t>
    </rPh>
    <rPh sb="15" eb="17">
      <t>ロウジン</t>
    </rPh>
    <rPh sb="17" eb="19">
      <t>ホケン</t>
    </rPh>
    <rPh sb="19" eb="21">
      <t>シセツ</t>
    </rPh>
    <rPh sb="21" eb="23">
      <t>ジギョウ</t>
    </rPh>
    <phoneticPr fontId="19"/>
  </si>
  <si>
    <t>福井県市町総合事務組合</t>
    <rPh sb="0" eb="3">
      <t>フクイケン</t>
    </rPh>
    <rPh sb="3" eb="4">
      <t>シ</t>
    </rPh>
    <rPh sb="4" eb="5">
      <t>チョウ</t>
    </rPh>
    <rPh sb="5" eb="7">
      <t>ソウゴウ</t>
    </rPh>
    <rPh sb="7" eb="9">
      <t>ジム</t>
    </rPh>
    <rPh sb="9" eb="11">
      <t>クミアイ</t>
    </rPh>
    <phoneticPr fontId="19"/>
  </si>
  <si>
    <t>９市８町
１９一部事務組合
２広域連合</t>
    <rPh sb="1" eb="2">
      <t>シ</t>
    </rPh>
    <rPh sb="3" eb="4">
      <t>チョウ</t>
    </rPh>
    <rPh sb="7" eb="9">
      <t>イチブ</t>
    </rPh>
    <rPh sb="9" eb="11">
      <t>ジム</t>
    </rPh>
    <rPh sb="11" eb="13">
      <t>クミアイ</t>
    </rPh>
    <rPh sb="15" eb="17">
      <t>コウイキ</t>
    </rPh>
    <rPh sb="17" eb="19">
      <t>レンゴウ</t>
    </rPh>
    <phoneticPr fontId="19"/>
  </si>
  <si>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rPh sb="0" eb="2">
      <t>ジョウキン</t>
    </rPh>
    <rPh sb="2" eb="4">
      <t>ショクイン</t>
    </rPh>
    <rPh sb="4" eb="6">
      <t>タイショク</t>
    </rPh>
    <rPh sb="6" eb="8">
      <t>テアテ</t>
    </rPh>
    <rPh sb="8" eb="10">
      <t>シキュウ</t>
    </rPh>
    <rPh sb="24" eb="27">
      <t>ヒジョウキン</t>
    </rPh>
    <rPh sb="27" eb="29">
      <t>スイボウ</t>
    </rPh>
    <rPh sb="29" eb="32">
      <t>ダンイントウ</t>
    </rPh>
    <rPh sb="32" eb="34">
      <t>ソンガイ</t>
    </rPh>
    <rPh sb="34" eb="36">
      <t>ホショウ</t>
    </rPh>
    <rPh sb="68" eb="71">
      <t>ヒジョウキン</t>
    </rPh>
    <rPh sb="71" eb="73">
      <t>ショクイン</t>
    </rPh>
    <rPh sb="73" eb="75">
      <t>コウム</t>
    </rPh>
    <rPh sb="75" eb="77">
      <t>サイガイ</t>
    </rPh>
    <rPh sb="77" eb="79">
      <t>ホショウ</t>
    </rPh>
    <phoneticPr fontId="19"/>
  </si>
  <si>
    <t>南越清掃組合</t>
    <rPh sb="0" eb="2">
      <t>ナンエツ</t>
    </rPh>
    <rPh sb="2" eb="4">
      <t>セイソウ</t>
    </rPh>
    <rPh sb="4" eb="6">
      <t>クミアイ</t>
    </rPh>
    <phoneticPr fontId="19"/>
  </si>
  <si>
    <t>山梨県</t>
    <rPh sb="0" eb="3">
      <t>ヤマナシケン</t>
    </rPh>
    <phoneticPr fontId="19"/>
  </si>
  <si>
    <t>山梨県市町村総合事務組合</t>
    <rPh sb="0" eb="3">
      <t>ヤマナシケン</t>
    </rPh>
    <rPh sb="3" eb="6">
      <t>シチョウソン</t>
    </rPh>
    <rPh sb="6" eb="8">
      <t>ソウゴウ</t>
    </rPh>
    <rPh sb="8" eb="10">
      <t>ジム</t>
    </rPh>
    <rPh sb="10" eb="12">
      <t>クミアイ</t>
    </rPh>
    <phoneticPr fontId="19"/>
  </si>
  <si>
    <t>甲府地区広域行政事務組合</t>
    <rPh sb="0" eb="2">
      <t>コウフ</t>
    </rPh>
    <rPh sb="2" eb="4">
      <t>チク</t>
    </rPh>
    <rPh sb="4" eb="6">
      <t>コウイキ</t>
    </rPh>
    <rPh sb="6" eb="8">
      <t>ギョウセイ</t>
    </rPh>
    <rPh sb="8" eb="10">
      <t>ジム</t>
    </rPh>
    <rPh sb="10" eb="12">
      <t>クミアイ</t>
    </rPh>
    <phoneticPr fontId="19"/>
  </si>
  <si>
    <t>３市１町　　</t>
    <rPh sb="1" eb="2">
      <t>シ</t>
    </rPh>
    <phoneticPr fontId="19"/>
  </si>
  <si>
    <t>峡北広域行政事務組合</t>
    <rPh sb="0" eb="1">
      <t>キョウコク</t>
    </rPh>
    <rPh sb="1" eb="2">
      <t>キタ</t>
    </rPh>
    <rPh sb="2" eb="4">
      <t>コウイキ</t>
    </rPh>
    <rPh sb="4" eb="6">
      <t>ギョウセイ</t>
    </rPh>
    <rPh sb="6" eb="8">
      <t>ジム</t>
    </rPh>
    <rPh sb="8" eb="10">
      <t>クミアイ</t>
    </rPh>
    <phoneticPr fontId="19"/>
  </si>
  <si>
    <t>広域市町村圏計画の策定等、ふるさと市町村圏計画の策定等、消防、液化石油ガス・電気用品の保安、し尿処理、総合福祉センターの設置管理</t>
    <rPh sb="0" eb="2">
      <t>コウイキ</t>
    </rPh>
    <rPh sb="2" eb="6">
      <t>シチョウソンケン</t>
    </rPh>
    <rPh sb="6" eb="8">
      <t>ケイカク</t>
    </rPh>
    <rPh sb="9" eb="11">
      <t>サクテイ</t>
    </rPh>
    <rPh sb="11" eb="12">
      <t>トウ</t>
    </rPh>
    <rPh sb="17" eb="21">
      <t>シチョウソンケン</t>
    </rPh>
    <rPh sb="21" eb="23">
      <t>ケイカク</t>
    </rPh>
    <rPh sb="24" eb="26">
      <t>サクテイ</t>
    </rPh>
    <rPh sb="26" eb="27">
      <t>トウ</t>
    </rPh>
    <rPh sb="28" eb="30">
      <t>ショウボウ</t>
    </rPh>
    <rPh sb="31" eb="33">
      <t>エキカ</t>
    </rPh>
    <rPh sb="33" eb="35">
      <t>セキユ</t>
    </rPh>
    <rPh sb="38" eb="40">
      <t>デンキ</t>
    </rPh>
    <rPh sb="40" eb="42">
      <t>ヨウヒン</t>
    </rPh>
    <rPh sb="43" eb="45">
      <t>ホアン</t>
    </rPh>
    <rPh sb="46" eb="48">
      <t>シニョウ</t>
    </rPh>
    <rPh sb="48" eb="50">
      <t>ショリ</t>
    </rPh>
    <rPh sb="51" eb="53">
      <t>ソウゴウ</t>
    </rPh>
    <rPh sb="53" eb="55">
      <t>フクシ</t>
    </rPh>
    <rPh sb="60" eb="62">
      <t>セッチ</t>
    </rPh>
    <rPh sb="62" eb="64">
      <t>カンリ</t>
    </rPh>
    <phoneticPr fontId="19"/>
  </si>
  <si>
    <t>東八代広域行政事務組合</t>
    <rPh sb="0" eb="1">
      <t>ヒガシ</t>
    </rPh>
    <rPh sb="1" eb="3">
      <t>ヤツシロ</t>
    </rPh>
    <rPh sb="3" eb="5">
      <t>コウイキ</t>
    </rPh>
    <rPh sb="5" eb="7">
      <t>ギョウセイ</t>
    </rPh>
    <rPh sb="7" eb="9">
      <t>ジム</t>
    </rPh>
    <rPh sb="9" eb="11">
      <t>クミアイ</t>
    </rPh>
    <phoneticPr fontId="19"/>
  </si>
  <si>
    <t>斎場の設置管理</t>
    <rPh sb="0" eb="2">
      <t>サイジョウ</t>
    </rPh>
    <rPh sb="3" eb="5">
      <t>セッチ</t>
    </rPh>
    <rPh sb="5" eb="7">
      <t>カンリ</t>
    </rPh>
    <phoneticPr fontId="19"/>
  </si>
  <si>
    <t>５町</t>
    <rPh sb="1" eb="2">
      <t>チョウ</t>
    </rPh>
    <phoneticPr fontId="19"/>
  </si>
  <si>
    <t>中巨摩地区広域事務組合</t>
    <rPh sb="0" eb="3">
      <t>ナカコマ</t>
    </rPh>
    <rPh sb="3" eb="5">
      <t>チク</t>
    </rPh>
    <rPh sb="5" eb="7">
      <t>コウイキ</t>
    </rPh>
    <rPh sb="7" eb="9">
      <t>ジム</t>
    </rPh>
    <rPh sb="9" eb="11">
      <t>クミアイ</t>
    </rPh>
    <phoneticPr fontId="19"/>
  </si>
  <si>
    <t>３市３町</t>
    <rPh sb="1" eb="2">
      <t>シ</t>
    </rPh>
    <rPh sb="3" eb="4">
      <t>チョウ</t>
    </rPh>
    <phoneticPr fontId="19"/>
  </si>
  <si>
    <t>老人福祉センター、ごみ処理、し尿処理、勤労青年センター、公園</t>
    <rPh sb="0" eb="2">
      <t>ロウジン</t>
    </rPh>
    <rPh sb="2" eb="4">
      <t>フクシ</t>
    </rPh>
    <rPh sb="11" eb="13">
      <t>ショリ</t>
    </rPh>
    <rPh sb="14" eb="16">
      <t>シニョウ</t>
    </rPh>
    <rPh sb="16" eb="18">
      <t>ショリ</t>
    </rPh>
    <rPh sb="19" eb="21">
      <t>キンロウ</t>
    </rPh>
    <rPh sb="21" eb="23">
      <t>セイネン</t>
    </rPh>
    <rPh sb="28" eb="30">
      <t>コウエン</t>
    </rPh>
    <phoneticPr fontId="19"/>
  </si>
  <si>
    <t>富士五湖広域行政事務組合</t>
    <rPh sb="0" eb="4">
      <t>フジゴコ</t>
    </rPh>
    <rPh sb="4" eb="6">
      <t>コウイキ</t>
    </rPh>
    <rPh sb="6" eb="8">
      <t>ギョウセイ</t>
    </rPh>
    <rPh sb="8" eb="10">
      <t>ジム</t>
    </rPh>
    <rPh sb="10" eb="12">
      <t>クミアイ</t>
    </rPh>
    <phoneticPr fontId="19"/>
  </si>
  <si>
    <t>１市２町３村　</t>
  </si>
  <si>
    <t>三郡衛生組合</t>
  </si>
  <si>
    <t>２市３町</t>
    <rPh sb="1" eb="2">
      <t>シ</t>
    </rPh>
    <rPh sb="3" eb="4">
      <t>チョウ</t>
    </rPh>
    <phoneticPr fontId="2"/>
  </si>
  <si>
    <t>し尿処理場、火葬場の設置及び管理運営</t>
    <rPh sb="1" eb="2">
      <t>ニョウ</t>
    </rPh>
    <rPh sb="2" eb="5">
      <t>ショリジョウ</t>
    </rPh>
    <rPh sb="6" eb="9">
      <t>カソウバ</t>
    </rPh>
    <rPh sb="10" eb="12">
      <t>セッチ</t>
    </rPh>
    <rPh sb="12" eb="13">
      <t>オヨ</t>
    </rPh>
    <rPh sb="14" eb="16">
      <t>カンリ</t>
    </rPh>
    <rPh sb="16" eb="18">
      <t>ウンエイ</t>
    </rPh>
    <phoneticPr fontId="2"/>
  </si>
  <si>
    <t>東山梨行政事務組合</t>
    <rPh sb="0" eb="3">
      <t>ヒガシヤマナシ</t>
    </rPh>
    <rPh sb="3" eb="5">
      <t>ギョウセイ</t>
    </rPh>
    <rPh sb="5" eb="7">
      <t>ジム</t>
    </rPh>
    <rPh sb="7" eb="9">
      <t>クミアイ</t>
    </rPh>
    <phoneticPr fontId="19"/>
  </si>
  <si>
    <t>長野県</t>
    <rPh sb="0" eb="2">
      <t>ナガノ</t>
    </rPh>
    <rPh sb="2" eb="3">
      <t>ケン</t>
    </rPh>
    <phoneticPr fontId="2"/>
  </si>
  <si>
    <t>南佐久環境衛生組合</t>
    <rPh sb="0" eb="1">
      <t>ミナミ</t>
    </rPh>
    <rPh sb="1" eb="3">
      <t>サク</t>
    </rPh>
    <rPh sb="3" eb="5">
      <t>カンキョウ</t>
    </rPh>
    <rPh sb="5" eb="7">
      <t>エイセイ</t>
    </rPh>
    <rPh sb="7" eb="9">
      <t>クミアイ</t>
    </rPh>
    <phoneticPr fontId="19"/>
  </si>
  <si>
    <t>１市２町４村</t>
    <rPh sb="1" eb="2">
      <t>シ</t>
    </rPh>
    <rPh sb="3" eb="4">
      <t>チョウ</t>
    </rPh>
    <rPh sb="5" eb="6">
      <t>ソン</t>
    </rPh>
    <phoneticPr fontId="19"/>
  </si>
  <si>
    <t>ごみ処理、し尿処理、下水道</t>
    <rPh sb="2" eb="4">
      <t>ショリ</t>
    </rPh>
    <rPh sb="5" eb="7">
      <t>シニョウ</t>
    </rPh>
    <rPh sb="7" eb="9">
      <t>ショリ</t>
    </rPh>
    <rPh sb="10" eb="13">
      <t>ゲスイドウ</t>
    </rPh>
    <phoneticPr fontId="19"/>
  </si>
  <si>
    <t>湖北行政事務組合</t>
    <rPh sb="0" eb="2">
      <t>コホク</t>
    </rPh>
    <rPh sb="2" eb="4">
      <t>ギョウセイ</t>
    </rPh>
    <rPh sb="4" eb="6">
      <t>ジム</t>
    </rPh>
    <rPh sb="6" eb="8">
      <t>クミアイ</t>
    </rPh>
    <phoneticPr fontId="19"/>
  </si>
  <si>
    <t>諏訪南行政事務組合</t>
    <rPh sb="0" eb="2">
      <t>スワ</t>
    </rPh>
    <rPh sb="2" eb="3">
      <t>ミナミ</t>
    </rPh>
    <rPh sb="3" eb="5">
      <t>ギョウセイ</t>
    </rPh>
    <rPh sb="5" eb="7">
      <t>ジム</t>
    </rPh>
    <rPh sb="7" eb="9">
      <t>クミアイ</t>
    </rPh>
    <phoneticPr fontId="19"/>
  </si>
  <si>
    <t>火葬場、清掃センター、リサイクルセンター、最終処分場、広域ごみ処理計画</t>
    <rPh sb="0" eb="3">
      <t>カソウバ</t>
    </rPh>
    <rPh sb="4" eb="6">
      <t>セイソウ</t>
    </rPh>
    <rPh sb="21" eb="23">
      <t>サイシュウ</t>
    </rPh>
    <rPh sb="23" eb="26">
      <t>ショブンジョウ</t>
    </rPh>
    <rPh sb="27" eb="29">
      <t>コウイキ</t>
    </rPh>
    <rPh sb="31" eb="33">
      <t>ショリ</t>
    </rPh>
    <rPh sb="33" eb="35">
      <t>ケイカク</t>
    </rPh>
    <phoneticPr fontId="19"/>
  </si>
  <si>
    <t>須高行政事務組合</t>
    <rPh sb="0" eb="1">
      <t>ス</t>
    </rPh>
    <rPh sb="1" eb="2">
      <t>タカ</t>
    </rPh>
    <rPh sb="2" eb="4">
      <t>ギョウセイ</t>
    </rPh>
    <rPh sb="4" eb="6">
      <t>ジム</t>
    </rPh>
    <rPh sb="6" eb="8">
      <t>クミアイ</t>
    </rPh>
    <phoneticPr fontId="19"/>
  </si>
  <si>
    <t>し尿処理、火葬場、診療所、社会教育</t>
    <rPh sb="0" eb="2">
      <t>シニョウ</t>
    </rPh>
    <rPh sb="2" eb="4">
      <t>ショリ</t>
    </rPh>
    <rPh sb="5" eb="8">
      <t>カソウバ</t>
    </rPh>
    <rPh sb="9" eb="12">
      <t>シンリョウジョ</t>
    </rPh>
    <rPh sb="13" eb="15">
      <t>シャカイ</t>
    </rPh>
    <rPh sb="15" eb="17">
      <t>キョウイク</t>
    </rPh>
    <phoneticPr fontId="19"/>
  </si>
  <si>
    <t>北信保健衛生施設組合</t>
    <rPh sb="0" eb="1">
      <t>キタ</t>
    </rPh>
    <rPh sb="1" eb="2">
      <t>シン</t>
    </rPh>
    <rPh sb="2" eb="4">
      <t>ホケン</t>
    </rPh>
    <rPh sb="4" eb="6">
      <t>エイセイ</t>
    </rPh>
    <rPh sb="6" eb="8">
      <t>シセツ</t>
    </rPh>
    <rPh sb="8" eb="10">
      <t>クミアイ</t>
    </rPh>
    <phoneticPr fontId="19"/>
  </si>
  <si>
    <t>２市４町　</t>
  </si>
  <si>
    <t>０６</t>
    <phoneticPr fontId="2"/>
  </si>
  <si>
    <t>①「０１」と「０２」</t>
    <phoneticPr fontId="2"/>
  </si>
  <si>
    <t>３５５組合</t>
    <rPh sb="3" eb="5">
      <t>クミアイ</t>
    </rPh>
    <phoneticPr fontId="2"/>
  </si>
  <si>
    <t>②「０１」と「０４」</t>
    <phoneticPr fontId="2"/>
  </si>
  <si>
    <t>４２組合</t>
    <rPh sb="2" eb="4">
      <t>クミアイ</t>
    </rPh>
    <phoneticPr fontId="2"/>
  </si>
  <si>
    <t>③「０１」と「０２」と「０４」</t>
    <phoneticPr fontId="2"/>
  </si>
  <si>
    <t>３４組合</t>
    <rPh sb="2" eb="4">
      <t>クミアイ</t>
    </rPh>
    <phoneticPr fontId="2"/>
  </si>
  <si>
    <t>１１</t>
    <phoneticPr fontId="2"/>
  </si>
  <si>
    <t>１２</t>
    <phoneticPr fontId="2"/>
  </si>
  <si>
    <t>１３</t>
    <phoneticPr fontId="2"/>
  </si>
  <si>
    <t>１４</t>
    <phoneticPr fontId="2"/>
  </si>
  <si>
    <t>２１</t>
    <phoneticPr fontId="2"/>
  </si>
  <si>
    <t>２２</t>
    <phoneticPr fontId="2"/>
  </si>
  <si>
    <t>２３</t>
    <phoneticPr fontId="2"/>
  </si>
  <si>
    <t>２４</t>
    <phoneticPr fontId="2"/>
  </si>
  <si>
    <t>３１</t>
    <phoneticPr fontId="2"/>
  </si>
  <si>
    <t>３２</t>
    <phoneticPr fontId="2"/>
  </si>
  <si>
    <t>３３</t>
    <phoneticPr fontId="2"/>
  </si>
  <si>
    <t>３４</t>
    <phoneticPr fontId="2"/>
  </si>
  <si>
    <t>４１</t>
    <phoneticPr fontId="2"/>
  </si>
  <si>
    <t>４２</t>
    <phoneticPr fontId="2"/>
  </si>
  <si>
    <t>４３</t>
    <phoneticPr fontId="2"/>
  </si>
  <si>
    <t>４４</t>
    <phoneticPr fontId="2"/>
  </si>
  <si>
    <t>５１</t>
    <phoneticPr fontId="2"/>
  </si>
  <si>
    <t>５２</t>
    <phoneticPr fontId="2"/>
  </si>
  <si>
    <t>５３</t>
    <phoneticPr fontId="2"/>
  </si>
  <si>
    <t>５４</t>
    <phoneticPr fontId="2"/>
  </si>
  <si>
    <t>６１</t>
    <phoneticPr fontId="2"/>
  </si>
  <si>
    <t>６２</t>
    <phoneticPr fontId="2"/>
  </si>
  <si>
    <t>６３</t>
    <phoneticPr fontId="2"/>
  </si>
  <si>
    <t>６４</t>
    <phoneticPr fontId="2"/>
  </si>
  <si>
    <t>７１</t>
    <phoneticPr fontId="2"/>
  </si>
  <si>
    <t>７２</t>
    <phoneticPr fontId="2"/>
  </si>
  <si>
    <t>７３</t>
    <phoneticPr fontId="2"/>
  </si>
  <si>
    <t>７４</t>
    <phoneticPr fontId="2"/>
  </si>
  <si>
    <t>２０３組合</t>
    <rPh sb="3" eb="5">
      <t>クミアイ</t>
    </rPh>
    <phoneticPr fontId="2"/>
  </si>
  <si>
    <t>１４組合</t>
    <rPh sb="2" eb="4">
      <t>クミアイ</t>
    </rPh>
    <phoneticPr fontId="2"/>
  </si>
  <si>
    <t>１２組合</t>
    <rPh sb="2" eb="4">
      <t>クミアイ</t>
    </rPh>
    <phoneticPr fontId="2"/>
  </si>
  <si>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2"/>
  </si>
  <si>
    <t>４４</t>
    <phoneticPr fontId="2"/>
  </si>
  <si>
    <t>５１</t>
    <phoneticPr fontId="2"/>
  </si>
  <si>
    <t>５２</t>
    <phoneticPr fontId="2"/>
  </si>
  <si>
    <t>５３</t>
    <phoneticPr fontId="2"/>
  </si>
  <si>
    <t>５４</t>
    <phoneticPr fontId="2"/>
  </si>
  <si>
    <t>６１</t>
    <phoneticPr fontId="2"/>
  </si>
  <si>
    <t>６２</t>
    <phoneticPr fontId="2"/>
  </si>
  <si>
    <t>６３</t>
    <phoneticPr fontId="2"/>
  </si>
  <si>
    <t>６４</t>
    <phoneticPr fontId="2"/>
  </si>
  <si>
    <t>７１</t>
    <phoneticPr fontId="2"/>
  </si>
  <si>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2"/>
  </si>
  <si>
    <t>-</t>
    <phoneticPr fontId="2"/>
  </si>
  <si>
    <t>７２</t>
    <phoneticPr fontId="2"/>
  </si>
  <si>
    <t>７３</t>
    <phoneticPr fontId="2"/>
  </si>
  <si>
    <t>７４</t>
    <phoneticPr fontId="2"/>
  </si>
  <si>
    <t>-</t>
    <phoneticPr fontId="2"/>
  </si>
  <si>
    <t>８１</t>
    <phoneticPr fontId="2"/>
  </si>
  <si>
    <t>８２</t>
    <phoneticPr fontId="2"/>
  </si>
  <si>
    <t>８３</t>
    <phoneticPr fontId="2"/>
  </si>
  <si>
    <t>８４</t>
    <phoneticPr fontId="2"/>
  </si>
  <si>
    <t>①「４３」と「８３」（議会の同意要）</t>
    <rPh sb="11" eb="13">
      <t>ギカイ</t>
    </rPh>
    <rPh sb="14" eb="16">
      <t>ドウイ</t>
    </rPh>
    <rPh sb="16" eb="17">
      <t>ヨウ</t>
    </rPh>
    <phoneticPr fontId="2"/>
  </si>
  <si>
    <t>８３３組合</t>
    <rPh sb="3" eb="5">
      <t>クミアイ</t>
    </rPh>
    <phoneticPr fontId="2"/>
  </si>
  <si>
    <t>３２６組合</t>
    <rPh sb="3" eb="5">
      <t>クミアイ</t>
    </rPh>
    <phoneticPr fontId="2"/>
  </si>
  <si>
    <t>③「４３」と「７３」（議会の同意要）</t>
    <rPh sb="11" eb="13">
      <t>ギカイ</t>
    </rPh>
    <rPh sb="14" eb="16">
      <t>ドウイ</t>
    </rPh>
    <rPh sb="16" eb="17">
      <t>ヨウ</t>
    </rPh>
    <phoneticPr fontId="2"/>
  </si>
  <si>
    <t>２６組合</t>
    <rPh sb="2" eb="4">
      <t>クミアイ</t>
    </rPh>
    <phoneticPr fontId="2"/>
  </si>
  <si>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2"/>
  </si>
  <si>
    <t>０１</t>
    <phoneticPr fontId="2"/>
  </si>
  <si>
    <t>０２</t>
    <phoneticPr fontId="2"/>
  </si>
  <si>
    <t>０３</t>
    <phoneticPr fontId="2"/>
  </si>
  <si>
    <t>０４</t>
    <phoneticPr fontId="2"/>
  </si>
  <si>
    <t>８１</t>
    <phoneticPr fontId="2"/>
  </si>
  <si>
    <t>８２</t>
    <phoneticPr fontId="2"/>
  </si>
  <si>
    <t>８３</t>
    <phoneticPr fontId="2"/>
  </si>
  <si>
    <t>８４</t>
    <phoneticPr fontId="2"/>
  </si>
  <si>
    <t>-</t>
    <phoneticPr fontId="2"/>
  </si>
  <si>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2"/>
  </si>
  <si>
    <t>０１</t>
    <phoneticPr fontId="2"/>
  </si>
  <si>
    <t>０２</t>
    <phoneticPr fontId="2"/>
  </si>
  <si>
    <t>０３</t>
    <phoneticPr fontId="2"/>
  </si>
  <si>
    <t>０４</t>
    <phoneticPr fontId="2"/>
  </si>
  <si>
    <t>０５</t>
    <phoneticPr fontId="2"/>
  </si>
  <si>
    <t>０６</t>
    <phoneticPr fontId="2"/>
  </si>
  <si>
    <t>①「０３」と「０４」</t>
    <phoneticPr fontId="2"/>
  </si>
  <si>
    <t>１１５組合</t>
    <rPh sb="3" eb="5">
      <t>クミアイ</t>
    </rPh>
    <phoneticPr fontId="2"/>
  </si>
  <si>
    <t>３０組合</t>
    <rPh sb="2" eb="4">
      <t>クミアイ</t>
    </rPh>
    <phoneticPr fontId="2"/>
  </si>
  <si>
    <t>③「０１」と「０３」と「０４」</t>
    <phoneticPr fontId="2"/>
  </si>
  <si>
    <t>２２組合</t>
    <rPh sb="2" eb="4">
      <t>クミアイ</t>
    </rPh>
    <phoneticPr fontId="2"/>
  </si>
  <si>
    <t>４００人超　　　　　</t>
    <rPh sb="3" eb="4">
      <t>ニン</t>
    </rPh>
    <rPh sb="4" eb="5">
      <t>コ</t>
    </rPh>
    <phoneticPr fontId="2"/>
  </si>
  <si>
    <t>第１５表　広域連合の設置状況</t>
    <rPh sb="0" eb="1">
      <t>ダイ</t>
    </rPh>
    <rPh sb="3" eb="4">
      <t>ヒョウ</t>
    </rPh>
    <rPh sb="5" eb="7">
      <t>コウイキ</t>
    </rPh>
    <rPh sb="7" eb="9">
      <t>レンゴウ</t>
    </rPh>
    <rPh sb="10" eb="12">
      <t>セッチ</t>
    </rPh>
    <rPh sb="12" eb="14">
      <t>ジョウキョウ</t>
    </rPh>
    <phoneticPr fontId="2"/>
  </si>
  <si>
    <t>長野県地方税滞納整理機構</t>
    <phoneticPr fontId="2"/>
  </si>
  <si>
    <t>税の滞納整理処分、職員研修、情報基盤整備</t>
    <rPh sb="9" eb="11">
      <t>ショクイン</t>
    </rPh>
    <rPh sb="11" eb="13">
      <t>ケンシュウ</t>
    </rPh>
    <rPh sb="14" eb="16">
      <t>ジョウホウ</t>
    </rPh>
    <rPh sb="16" eb="18">
      <t>キバン</t>
    </rPh>
    <rPh sb="18" eb="20">
      <t>セイビ</t>
    </rPh>
    <phoneticPr fontId="2"/>
  </si>
  <si>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2"/>
  </si>
  <si>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2"/>
  </si>
  <si>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2"/>
  </si>
  <si>
    <t>後期高齢者医療制度事務</t>
    <phoneticPr fontId="2"/>
  </si>
  <si>
    <t>地域開発計画、介護保険、障害者福祉、し尿処理</t>
    <rPh sb="0" eb="2">
      <t>チイキ</t>
    </rPh>
    <rPh sb="2" eb="4">
      <t>カイハツ</t>
    </rPh>
    <rPh sb="4" eb="6">
      <t>ケイカク</t>
    </rPh>
    <rPh sb="19" eb="20">
      <t>ニョウ</t>
    </rPh>
    <rPh sb="20" eb="22">
      <t>ショリ</t>
    </rPh>
    <phoneticPr fontId="2"/>
  </si>
  <si>
    <t>地域開発計画、病院、診療所、介護保険、障害者福祉</t>
    <rPh sb="0" eb="2">
      <t>チイキ</t>
    </rPh>
    <rPh sb="2" eb="4">
      <t>カイハツ</t>
    </rPh>
    <rPh sb="4" eb="6">
      <t>ケイカク</t>
    </rPh>
    <rPh sb="7" eb="9">
      <t>ビョウイン</t>
    </rPh>
    <rPh sb="10" eb="13">
      <t>シンリョウジョ</t>
    </rPh>
    <phoneticPr fontId="2"/>
  </si>
  <si>
    <t>岩手県</t>
    <phoneticPr fontId="2"/>
  </si>
  <si>
    <t>３　市町村相互間</t>
    <phoneticPr fontId="2"/>
  </si>
  <si>
    <t>県内全市町村</t>
    <phoneticPr fontId="2"/>
  </si>
  <si>
    <t>坂井地区広域連合</t>
    <phoneticPr fontId="2"/>
  </si>
  <si>
    <t>地域開発計画、介護保険、老人福祉、障害者福祉、情報公開・個人情報保護、行政不服審査会</t>
    <rPh sb="0" eb="2">
      <t>チイキ</t>
    </rPh>
    <rPh sb="2" eb="4">
      <t>カイハツ</t>
    </rPh>
    <rPh sb="4" eb="6">
      <t>ケイカク</t>
    </rPh>
    <rPh sb="7" eb="9">
      <t>カイゴ</t>
    </rPh>
    <rPh sb="9" eb="11">
      <t>ホケン</t>
    </rPh>
    <rPh sb="12" eb="14">
      <t>ロウジン</t>
    </rPh>
    <rPh sb="14" eb="16">
      <t>フクシ</t>
    </rPh>
    <rPh sb="17" eb="19">
      <t>ショウガイ</t>
    </rPh>
    <rPh sb="19" eb="20">
      <t>シャ</t>
    </rPh>
    <rPh sb="20" eb="22">
      <t>フクシ</t>
    </rPh>
    <rPh sb="23" eb="25">
      <t>ジョウホウ</t>
    </rPh>
    <rPh sb="25" eb="27">
      <t>コウカイ</t>
    </rPh>
    <rPh sb="28" eb="30">
      <t>コジン</t>
    </rPh>
    <rPh sb="30" eb="32">
      <t>ジョウホウ</t>
    </rPh>
    <rPh sb="32" eb="34">
      <t>ホゴ</t>
    </rPh>
    <rPh sb="35" eb="37">
      <t>ギョウセイ</t>
    </rPh>
    <rPh sb="37" eb="39">
      <t>フフク</t>
    </rPh>
    <rPh sb="39" eb="42">
      <t>シンサカイ</t>
    </rPh>
    <phoneticPr fontId="2"/>
  </si>
  <si>
    <t>長野県</t>
    <phoneticPr fontId="2"/>
  </si>
  <si>
    <t>観光、生活保護、介護保険、老人福祉、障害者福祉、火葬場、救急・土日医療、と畜場、視聴覚教育、消防・救急、保安関係、職員研修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7" eb="38">
      <t>チク</t>
    </rPh>
    <rPh sb="38" eb="39">
      <t>ジョウ</t>
    </rPh>
    <rPh sb="40" eb="43">
      <t>シチョウカク</t>
    </rPh>
    <rPh sb="43" eb="45">
      <t>キョウイク</t>
    </rPh>
    <rPh sb="46" eb="48">
      <t>ショウボウ</t>
    </rPh>
    <rPh sb="49" eb="51">
      <t>キュウキュウ</t>
    </rPh>
    <rPh sb="52" eb="54">
      <t>ホアン</t>
    </rPh>
    <rPh sb="54" eb="56">
      <t>カンケイ</t>
    </rPh>
    <rPh sb="57" eb="59">
      <t>ショクイン</t>
    </rPh>
    <rPh sb="59" eb="61">
      <t>ケンシュウ</t>
    </rPh>
    <phoneticPr fontId="2"/>
  </si>
  <si>
    <t>地域開発計画、林道・林野、観光、道路、介護保険、老人福祉、障害者福祉、救急・土日医療、下水道、ごみ処理、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3" eb="54">
      <t>ニョウ</t>
    </rPh>
    <rPh sb="54" eb="56">
      <t>ショリ</t>
    </rPh>
    <rPh sb="57" eb="59">
      <t>カソウ</t>
    </rPh>
    <rPh sb="59" eb="60">
      <t>ジョウ</t>
    </rPh>
    <rPh sb="61" eb="63">
      <t>シャカイ</t>
    </rPh>
    <rPh sb="63" eb="65">
      <t>キョウイク</t>
    </rPh>
    <rPh sb="66" eb="68">
      <t>ショウボウ</t>
    </rPh>
    <rPh sb="69" eb="71">
      <t>キュウキュウ</t>
    </rPh>
    <rPh sb="72" eb="74">
      <t>ホアン</t>
    </rPh>
    <rPh sb="74" eb="76">
      <t>カンケイ</t>
    </rPh>
    <rPh sb="77" eb="79">
      <t>ジョウホウ</t>
    </rPh>
    <rPh sb="79" eb="81">
      <t>キバン</t>
    </rPh>
    <rPh sb="81" eb="83">
      <t>セイビ</t>
    </rPh>
    <rPh sb="84" eb="86">
      <t>ジョウホウ</t>
    </rPh>
    <rPh sb="86" eb="88">
      <t>コウカイ</t>
    </rPh>
    <rPh sb="89" eb="91">
      <t>コジン</t>
    </rPh>
    <rPh sb="91" eb="93">
      <t>ジョウホウ</t>
    </rPh>
    <rPh sb="93" eb="95">
      <t>ホゴ</t>
    </rPh>
    <rPh sb="96" eb="98">
      <t>ギョウセイ</t>
    </rPh>
    <rPh sb="98" eb="100">
      <t>フフク</t>
    </rPh>
    <rPh sb="100" eb="103">
      <t>シンサカイ</t>
    </rPh>
    <phoneticPr fontId="2"/>
  </si>
  <si>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2"/>
  </si>
  <si>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2"/>
  </si>
  <si>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2"/>
  </si>
  <si>
    <t>東三河広域連合</t>
    <phoneticPr fontId="2"/>
  </si>
  <si>
    <t>介護保険、障害者福祉、税の滞納処分、消費生活相談</t>
    <rPh sb="0" eb="2">
      <t>カイゴ</t>
    </rPh>
    <rPh sb="2" eb="4">
      <t>ホケン</t>
    </rPh>
    <rPh sb="5" eb="8">
      <t>ショウガイシャ</t>
    </rPh>
    <rPh sb="8" eb="10">
      <t>フクシ</t>
    </rPh>
    <rPh sb="11" eb="12">
      <t>ゼイ</t>
    </rPh>
    <rPh sb="13" eb="15">
      <t>タイノウ</t>
    </rPh>
    <rPh sb="15" eb="17">
      <t>ショブン</t>
    </rPh>
    <rPh sb="18" eb="20">
      <t>ショウヒ</t>
    </rPh>
    <rPh sb="20" eb="22">
      <t>セイカツ</t>
    </rPh>
    <rPh sb="22" eb="24">
      <t>ソウダン</t>
    </rPh>
    <phoneticPr fontId="2"/>
  </si>
  <si>
    <t>豊橋市、豊川市、蒲郡市、新城市、田原市、設楽町、東栄町、豊根村</t>
    <phoneticPr fontId="2"/>
  </si>
  <si>
    <t>多気町、大台町、大紀町</t>
    <phoneticPr fontId="2"/>
  </si>
  <si>
    <t>介護保険、ごみ処理、し尿処理</t>
    <phoneticPr fontId="2"/>
  </si>
  <si>
    <t>介護保険、障害者福祉、視聴覚教室</t>
    <rPh sb="0" eb="2">
      <t>カイゴ</t>
    </rPh>
    <rPh sb="2" eb="4">
      <t>ホケン</t>
    </rPh>
    <rPh sb="5" eb="8">
      <t>ショウガイシャ</t>
    </rPh>
    <rPh sb="8" eb="10">
      <t>フクシ</t>
    </rPh>
    <rPh sb="11" eb="14">
      <t>シチョウカク</t>
    </rPh>
    <rPh sb="14" eb="16">
      <t>キョウシツ</t>
    </rPh>
    <phoneticPr fontId="2"/>
  </si>
  <si>
    <t>県内全市町</t>
    <phoneticPr fontId="2"/>
  </si>
  <si>
    <t>①　都道府県内のもの</t>
    <phoneticPr fontId="2"/>
  </si>
  <si>
    <t>鳥取県</t>
    <phoneticPr fontId="2"/>
  </si>
  <si>
    <t>地域開発計画、観光、介護保険、障害者福祉、救急・土日医療、ごみ処理、し尿処理、火葬場、消防・救急、保安関係、税の滞納整理処分、交通災害共済、消費生活相談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5" eb="36">
      <t>ニョウ</t>
    </rPh>
    <rPh sb="36" eb="38">
      <t>ショリ</t>
    </rPh>
    <rPh sb="39" eb="41">
      <t>カソウ</t>
    </rPh>
    <rPh sb="41" eb="42">
      <t>ジョウ</t>
    </rPh>
    <rPh sb="43" eb="45">
      <t>ショウボウ</t>
    </rPh>
    <rPh sb="46" eb="48">
      <t>キュウキュウ</t>
    </rPh>
    <rPh sb="49" eb="51">
      <t>ホアン</t>
    </rPh>
    <rPh sb="51" eb="53">
      <t>カンケイ</t>
    </rPh>
    <rPh sb="54" eb="55">
      <t>ホゼイ</t>
    </rPh>
    <rPh sb="55" eb="56">
      <t>カンゼイ</t>
    </rPh>
    <rPh sb="60" eb="62">
      <t>ショブン</t>
    </rPh>
    <rPh sb="70" eb="72">
      <t>ショウヒ</t>
    </rPh>
    <rPh sb="72" eb="74">
      <t>セイカツ</t>
    </rPh>
    <rPh sb="74" eb="76">
      <t>ソウダン</t>
    </rPh>
    <phoneticPr fontId="2"/>
  </si>
  <si>
    <t>熊本県</t>
    <phoneticPr fontId="2"/>
  </si>
  <si>
    <t>宇土市、宇城市、美里町</t>
    <phoneticPr fontId="2"/>
  </si>
  <si>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2"/>
  </si>
  <si>
    <t>地域開発計画、介護保険、ごみ処理、消防・救急、保安関係</t>
    <rPh sb="0" eb="2">
      <t>チイキ</t>
    </rPh>
    <rPh sb="2" eb="4">
      <t>カイハツ</t>
    </rPh>
    <rPh sb="4" eb="6">
      <t>ケイカク</t>
    </rPh>
    <rPh sb="7" eb="9">
      <t>カイゴ</t>
    </rPh>
    <rPh sb="9" eb="11">
      <t>ホケン</t>
    </rPh>
    <rPh sb="23" eb="25">
      <t>ホアン</t>
    </rPh>
    <rPh sb="25" eb="27">
      <t>カンケイ</t>
    </rPh>
    <phoneticPr fontId="2"/>
  </si>
  <si>
    <t>日向東臼杵広域連合</t>
    <phoneticPr fontId="2"/>
  </si>
  <si>
    <t>ごみ処理、火葬場、と畜場</t>
    <rPh sb="2" eb="4">
      <t>ショリ</t>
    </rPh>
    <rPh sb="5" eb="7">
      <t>カソウ</t>
    </rPh>
    <rPh sb="7" eb="8">
      <t>ジョウ</t>
    </rPh>
    <rPh sb="10" eb="11">
      <t>チク</t>
    </rPh>
    <rPh sb="11" eb="12">
      <t>ジョウ</t>
    </rPh>
    <phoneticPr fontId="2"/>
  </si>
  <si>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2"/>
  </si>
  <si>
    <t>広域連合
（全１１６団体）</t>
    <rPh sb="0" eb="2">
      <t>コウイキ</t>
    </rPh>
    <rPh sb="2" eb="4">
      <t>レンゴウ</t>
    </rPh>
    <rPh sb="6" eb="7">
      <t>ゼン</t>
    </rPh>
    <rPh sb="10" eb="12">
      <t>ダンタイ</t>
    </rPh>
    <phoneticPr fontId="2"/>
  </si>
  <si>
    <t>●北海道後期高齢者医療広域連合（１７９）</t>
    <phoneticPr fontId="2"/>
  </si>
  <si>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2"/>
  </si>
  <si>
    <t>２　第１次産業振興</t>
    <phoneticPr fontId="2"/>
  </si>
  <si>
    <t>12　防災</t>
    <phoneticPr fontId="2"/>
  </si>
  <si>
    <t>13　その他</t>
    <phoneticPr fontId="2"/>
  </si>
  <si>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19"/>
  </si>
  <si>
    <t>(18)消費生活相談</t>
    <rPh sb="4" eb="6">
      <t>ショウヒ</t>
    </rPh>
    <rPh sb="6" eb="8">
      <t>セイカツ</t>
    </rPh>
    <rPh sb="8" eb="10">
      <t>ソウダン</t>
    </rPh>
    <phoneticPr fontId="19"/>
  </si>
  <si>
    <t>（21)その他</t>
    <rPh sb="4" eb="7">
      <t>ソノタ</t>
    </rPh>
    <phoneticPr fontId="19"/>
  </si>
  <si>
    <t>０１０１</t>
    <phoneticPr fontId="2"/>
  </si>
  <si>
    <t>０１０２</t>
    <phoneticPr fontId="2"/>
  </si>
  <si>
    <t>０２０１</t>
    <phoneticPr fontId="2"/>
  </si>
  <si>
    <t>０２０２</t>
    <phoneticPr fontId="2"/>
  </si>
  <si>
    <t>０２０３</t>
    <phoneticPr fontId="2"/>
  </si>
  <si>
    <t>０２０４</t>
    <phoneticPr fontId="2"/>
  </si>
  <si>
    <t>０２０５</t>
    <phoneticPr fontId="2"/>
  </si>
  <si>
    <t>０２０６</t>
    <phoneticPr fontId="2"/>
  </si>
  <si>
    <t>０３０１</t>
    <phoneticPr fontId="2"/>
  </si>
  <si>
    <t>０３０２</t>
    <phoneticPr fontId="2"/>
  </si>
  <si>
    <t>０３０３</t>
    <phoneticPr fontId="2"/>
  </si>
  <si>
    <t>０４０１</t>
    <phoneticPr fontId="2"/>
  </si>
  <si>
    <t>０４０２</t>
    <phoneticPr fontId="2"/>
  </si>
  <si>
    <t>０５０１</t>
    <phoneticPr fontId="2"/>
  </si>
  <si>
    <t>０５０２</t>
    <phoneticPr fontId="2"/>
  </si>
  <si>
    <t>０５０３</t>
    <phoneticPr fontId="2"/>
  </si>
  <si>
    <t>０５０４</t>
    <phoneticPr fontId="2"/>
  </si>
  <si>
    <t>０５０５</t>
    <phoneticPr fontId="2"/>
  </si>
  <si>
    <t>０６０１</t>
    <phoneticPr fontId="2"/>
  </si>
  <si>
    <t>０６０２</t>
    <phoneticPr fontId="2"/>
  </si>
  <si>
    <t>０６０３</t>
    <phoneticPr fontId="2"/>
  </si>
  <si>
    <t>０７０１</t>
    <phoneticPr fontId="2"/>
  </si>
  <si>
    <t>０７０２</t>
    <phoneticPr fontId="2"/>
  </si>
  <si>
    <t>０７０３</t>
    <phoneticPr fontId="2"/>
  </si>
  <si>
    <t>０７０４</t>
    <phoneticPr fontId="2"/>
  </si>
  <si>
    <t>０７０５</t>
    <phoneticPr fontId="2"/>
  </si>
  <si>
    <t>０７０６</t>
    <phoneticPr fontId="2"/>
  </si>
  <si>
    <t>０７０７</t>
    <phoneticPr fontId="2"/>
  </si>
  <si>
    <t>０７０８</t>
    <phoneticPr fontId="2"/>
  </si>
  <si>
    <t>０７０９</t>
    <phoneticPr fontId="2"/>
  </si>
  <si>
    <t>０７１０</t>
    <phoneticPr fontId="2"/>
  </si>
  <si>
    <t>０７１１</t>
    <phoneticPr fontId="2"/>
  </si>
  <si>
    <t>０７１２</t>
    <phoneticPr fontId="2"/>
  </si>
  <si>
    <t>０７１３</t>
    <phoneticPr fontId="2"/>
  </si>
  <si>
    <t>０７１４</t>
    <phoneticPr fontId="2"/>
  </si>
  <si>
    <t>０７１５</t>
    <phoneticPr fontId="2"/>
  </si>
  <si>
    <t>０７１６</t>
    <phoneticPr fontId="2"/>
  </si>
  <si>
    <t>０７１７</t>
    <phoneticPr fontId="2"/>
  </si>
  <si>
    <t>０７１８</t>
    <phoneticPr fontId="2"/>
  </si>
  <si>
    <t>０７１９</t>
    <phoneticPr fontId="2"/>
  </si>
  <si>
    <t>０７２０</t>
    <phoneticPr fontId="2"/>
  </si>
  <si>
    <t>０７２１</t>
    <phoneticPr fontId="2"/>
  </si>
  <si>
    <t>０８０１</t>
    <phoneticPr fontId="2"/>
  </si>
  <si>
    <t>０８０２</t>
    <phoneticPr fontId="2"/>
  </si>
  <si>
    <t>０８０３</t>
    <phoneticPr fontId="2"/>
  </si>
  <si>
    <t>０８０４</t>
    <phoneticPr fontId="2"/>
  </si>
  <si>
    <t>０８０５</t>
    <phoneticPr fontId="2"/>
  </si>
  <si>
    <t>０８０６</t>
    <phoneticPr fontId="2"/>
  </si>
  <si>
    <t>０８０７</t>
    <phoneticPr fontId="2"/>
  </si>
  <si>
    <t>０８０８</t>
    <phoneticPr fontId="2"/>
  </si>
  <si>
    <t>０８０９</t>
    <phoneticPr fontId="2"/>
  </si>
  <si>
    <t>０８１０</t>
    <phoneticPr fontId="2"/>
  </si>
  <si>
    <t>０９０１</t>
    <phoneticPr fontId="2"/>
  </si>
  <si>
    <t>０９０５</t>
    <phoneticPr fontId="2"/>
  </si>
  <si>
    <t>０９０６</t>
    <phoneticPr fontId="2"/>
  </si>
  <si>
    <t>０９０７</t>
    <phoneticPr fontId="2"/>
  </si>
  <si>
    <t>０９０８</t>
    <phoneticPr fontId="2"/>
  </si>
  <si>
    <t>０９０９</t>
    <phoneticPr fontId="2"/>
  </si>
  <si>
    <t>１００１</t>
    <phoneticPr fontId="2"/>
  </si>
  <si>
    <t>１００２</t>
    <phoneticPr fontId="2"/>
  </si>
  <si>
    <t>１１０１</t>
    <phoneticPr fontId="19"/>
  </si>
  <si>
    <t>１１０２</t>
    <phoneticPr fontId="2"/>
  </si>
  <si>
    <t>１１０３</t>
    <phoneticPr fontId="2"/>
  </si>
  <si>
    <t>１１０４</t>
    <phoneticPr fontId="2"/>
  </si>
  <si>
    <t>１１０５</t>
    <phoneticPr fontId="2"/>
  </si>
  <si>
    <t>１２０１</t>
    <phoneticPr fontId="2"/>
  </si>
  <si>
    <t>１２０２</t>
    <phoneticPr fontId="2"/>
  </si>
  <si>
    <t>１２０３</t>
    <phoneticPr fontId="2"/>
  </si>
  <si>
    <t>１２０４</t>
    <phoneticPr fontId="2"/>
  </si>
  <si>
    <t>１２０５</t>
    <phoneticPr fontId="2"/>
  </si>
  <si>
    <t>１２０６</t>
    <phoneticPr fontId="2"/>
  </si>
  <si>
    <t>１２０７</t>
    <phoneticPr fontId="2"/>
  </si>
  <si>
    <t>１３０１</t>
    <phoneticPr fontId="2"/>
  </si>
  <si>
    <t>１３０２</t>
    <phoneticPr fontId="2"/>
  </si>
  <si>
    <t>１３０３</t>
    <phoneticPr fontId="2"/>
  </si>
  <si>
    <t>１３０４</t>
    <phoneticPr fontId="2"/>
  </si>
  <si>
    <t>１３０５</t>
    <phoneticPr fontId="2"/>
  </si>
  <si>
    <t>１３０６</t>
    <phoneticPr fontId="2"/>
  </si>
  <si>
    <t>１３０７</t>
    <phoneticPr fontId="2"/>
  </si>
  <si>
    <t>１３０８</t>
    <phoneticPr fontId="2"/>
  </si>
  <si>
    <t>１３０９</t>
    <phoneticPr fontId="2"/>
  </si>
  <si>
    <t>１３１０</t>
    <phoneticPr fontId="2"/>
  </si>
  <si>
    <t>１３１１</t>
    <phoneticPr fontId="2"/>
  </si>
  <si>
    <t>１３１２</t>
    <phoneticPr fontId="2"/>
  </si>
  <si>
    <t>１３１３</t>
    <phoneticPr fontId="2"/>
  </si>
  <si>
    <t>１３１４</t>
    <phoneticPr fontId="2"/>
  </si>
  <si>
    <t>１３１５</t>
    <phoneticPr fontId="2"/>
  </si>
  <si>
    <t>１３１６</t>
    <phoneticPr fontId="2"/>
  </si>
  <si>
    <t>１３１７</t>
    <phoneticPr fontId="2"/>
  </si>
  <si>
    <t>１３１８</t>
    <phoneticPr fontId="2"/>
  </si>
  <si>
    <t>１３１９</t>
    <phoneticPr fontId="2"/>
  </si>
  <si>
    <t>１３２０</t>
    <phoneticPr fontId="2"/>
  </si>
  <si>
    <t>設置数</t>
    <phoneticPr fontId="2"/>
  </si>
  <si>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2"/>
  </si>
  <si>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2"/>
  </si>
  <si>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2"/>
  </si>
  <si>
    <t>０５</t>
    <phoneticPr fontId="2"/>
  </si>
  <si>
    <t>０６</t>
    <phoneticPr fontId="2"/>
  </si>
  <si>
    <t>０７</t>
    <phoneticPr fontId="2"/>
  </si>
  <si>
    <t>０８</t>
    <phoneticPr fontId="2"/>
  </si>
  <si>
    <t>０９</t>
    <phoneticPr fontId="2"/>
  </si>
  <si>
    <t>１０</t>
    <phoneticPr fontId="2"/>
  </si>
  <si>
    <t>２９広域連合</t>
    <rPh sb="2" eb="4">
      <t>コウイキ</t>
    </rPh>
    <rPh sb="4" eb="6">
      <t>レンゴウ</t>
    </rPh>
    <phoneticPr fontId="2"/>
  </si>
  <si>
    <t>②「０１」と「０２」と「０４」</t>
    <phoneticPr fontId="2"/>
  </si>
  <si>
    <t>５広域連合</t>
    <rPh sb="1" eb="3">
      <t>コウイキ</t>
    </rPh>
    <rPh sb="3" eb="5">
      <t>レンゴウ</t>
    </rPh>
    <phoneticPr fontId="2"/>
  </si>
  <si>
    <t>①「１１」と「５３」（議会の同意要）</t>
    <rPh sb="11" eb="13">
      <t>ギカイ</t>
    </rPh>
    <rPh sb="14" eb="16">
      <t>ドウイ</t>
    </rPh>
    <rPh sb="16" eb="17">
      <t>ヨウ</t>
    </rPh>
    <phoneticPr fontId="2"/>
  </si>
  <si>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2"/>
  </si>
  <si>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2"/>
  </si>
  <si>
    <t>８２</t>
    <phoneticPr fontId="2"/>
  </si>
  <si>
    <t>８４</t>
    <phoneticPr fontId="2"/>
  </si>
  <si>
    <t>　　①「４３」と「８３」（議会の同意要） 　　 ８１広域連合　</t>
    <rPh sb="13" eb="15">
      <t>ギカイ</t>
    </rPh>
    <rPh sb="16" eb="18">
      <t>ドウイ</t>
    </rPh>
    <rPh sb="18" eb="19">
      <t>ヨウ</t>
    </rPh>
    <rPh sb="26" eb="28">
      <t>コウイキ</t>
    </rPh>
    <rPh sb="28" eb="30">
      <t>レンゴウ</t>
    </rPh>
    <phoneticPr fontId="2"/>
  </si>
  <si>
    <t xml:space="preserve">　　②「２３」と「４３」（議会の同意要）　　  ２２広域連合  </t>
    <rPh sb="13" eb="15">
      <t>ギカイ</t>
    </rPh>
    <rPh sb="16" eb="18">
      <t>ドウイ</t>
    </rPh>
    <rPh sb="18" eb="19">
      <t>ヨウ</t>
    </rPh>
    <rPh sb="26" eb="28">
      <t>コウイキ</t>
    </rPh>
    <rPh sb="28" eb="30">
      <t>レンゴウ</t>
    </rPh>
    <phoneticPr fontId="2"/>
  </si>
  <si>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2"/>
  </si>
  <si>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2"/>
  </si>
  <si>
    <t>１　事務局長の設置・非設置</t>
    <phoneticPr fontId="2"/>
  </si>
  <si>
    <t>①「３」と「４」</t>
    <phoneticPr fontId="2"/>
  </si>
  <si>
    <t>　　１０広域連合</t>
    <rPh sb="4" eb="6">
      <t>コウイキ</t>
    </rPh>
    <rPh sb="6" eb="8">
      <t>レンゴウ</t>
    </rPh>
    <phoneticPr fontId="2"/>
  </si>
  <si>
    <t>②「１」と「３」と「４」</t>
    <phoneticPr fontId="2"/>
  </si>
  <si>
    <t>　　８広域連合</t>
    <rPh sb="3" eb="5">
      <t>コウイキ</t>
    </rPh>
    <rPh sb="5" eb="7">
      <t>レンゴウ</t>
    </rPh>
    <phoneticPr fontId="2"/>
  </si>
  <si>
    <t>日野町江府町日南町衛生施設組合</t>
    <rPh sb="0" eb="2">
      <t>ヒノ</t>
    </rPh>
    <rPh sb="2" eb="3">
      <t>チョウ</t>
    </rPh>
    <rPh sb="3" eb="6">
      <t>コウフチョウ</t>
    </rPh>
    <rPh sb="6" eb="9">
      <t>ニチナンチョウ</t>
    </rPh>
    <rPh sb="9" eb="11">
      <t>エイセイ</t>
    </rPh>
    <rPh sb="11" eb="13">
      <t>シセツ</t>
    </rPh>
    <rPh sb="13" eb="15">
      <t>クミアイ</t>
    </rPh>
    <phoneticPr fontId="2"/>
  </si>
  <si>
    <t>し尿処理、ごみ処理</t>
    <rPh sb="1" eb="2">
      <t>ニョウ</t>
    </rPh>
    <rPh sb="2" eb="4">
      <t>ショリ</t>
    </rPh>
    <rPh sb="7" eb="9">
      <t>ショリ</t>
    </rPh>
    <phoneticPr fontId="2"/>
  </si>
  <si>
    <t>島根県</t>
    <rPh sb="0" eb="3">
      <t>シマネケン</t>
    </rPh>
    <phoneticPr fontId="19"/>
  </si>
  <si>
    <t>益田地区広域市町村圏事務組合</t>
    <rPh sb="0" eb="2">
      <t>マスダ</t>
    </rPh>
    <rPh sb="2" eb="4">
      <t>チク</t>
    </rPh>
    <rPh sb="4" eb="6">
      <t>コウイキ</t>
    </rPh>
    <rPh sb="6" eb="10">
      <t>シチョウソンケン</t>
    </rPh>
    <rPh sb="10" eb="12">
      <t>ジム</t>
    </rPh>
    <rPh sb="12" eb="14">
      <t>クミアイ</t>
    </rPh>
    <phoneticPr fontId="19"/>
  </si>
  <si>
    <t>島根県市町村総合事務組合</t>
    <rPh sb="0" eb="3">
      <t>シマネケン</t>
    </rPh>
    <rPh sb="3" eb="6">
      <t>シチョウソン</t>
    </rPh>
    <rPh sb="6" eb="8">
      <t>ソウゴウ</t>
    </rPh>
    <rPh sb="8" eb="10">
      <t>ジム</t>
    </rPh>
    <rPh sb="10" eb="12">
      <t>クミアイ</t>
    </rPh>
    <phoneticPr fontId="19"/>
  </si>
  <si>
    <t>市町村振興、センター、退職手当、非常勤職員公務災害等</t>
    <rPh sb="0" eb="3">
      <t>シチョウソン</t>
    </rPh>
    <rPh sb="3" eb="5">
      <t>シンコウ</t>
    </rPh>
    <rPh sb="11" eb="13">
      <t>タイショク</t>
    </rPh>
    <rPh sb="13" eb="15">
      <t>テアテ</t>
    </rPh>
    <rPh sb="16" eb="19">
      <t>ヒジョウキン</t>
    </rPh>
    <rPh sb="19" eb="21">
      <t>ショクイン</t>
    </rPh>
    <rPh sb="21" eb="23">
      <t>コウム</t>
    </rPh>
    <rPh sb="23" eb="25">
      <t>サイガイ</t>
    </rPh>
    <rPh sb="25" eb="26">
      <t>トウ</t>
    </rPh>
    <phoneticPr fontId="19"/>
  </si>
  <si>
    <t>岡山県</t>
    <rPh sb="0" eb="3">
      <t>オカヤマケン</t>
    </rPh>
    <phoneticPr fontId="39"/>
  </si>
  <si>
    <t>岡山県市町村総合事務組合</t>
    <rPh sb="0" eb="3">
      <t>オカヤマケン</t>
    </rPh>
    <rPh sb="3" eb="6">
      <t>シチョウソン</t>
    </rPh>
    <rPh sb="6" eb="8">
      <t>ソウゴウ</t>
    </rPh>
    <rPh sb="8" eb="10">
      <t>ジム</t>
    </rPh>
    <rPh sb="10" eb="12">
      <t>クミアイ</t>
    </rPh>
    <phoneticPr fontId="19"/>
  </si>
  <si>
    <t>退職手当支給、非常勤職員公務災害補償、福利厚生、非常勤消防団員等損害補償、非常勤消防団員退職報奨金支給、住民の交通災害共済</t>
    <rPh sb="0" eb="2">
      <t>タイショク</t>
    </rPh>
    <rPh sb="2" eb="4">
      <t>テアテ</t>
    </rPh>
    <rPh sb="4" eb="6">
      <t>シキュウ</t>
    </rPh>
    <rPh sb="7" eb="10">
      <t>ヒジョウキン</t>
    </rPh>
    <rPh sb="10" eb="12">
      <t>ショクイン</t>
    </rPh>
    <rPh sb="12" eb="14">
      <t>コウム</t>
    </rPh>
    <rPh sb="14" eb="16">
      <t>サイガイ</t>
    </rPh>
    <rPh sb="16" eb="18">
      <t>ホショウ</t>
    </rPh>
    <rPh sb="19" eb="21">
      <t>フクリ</t>
    </rPh>
    <rPh sb="21" eb="23">
      <t>コウセイ</t>
    </rPh>
    <rPh sb="24" eb="27">
      <t>ヒジョウキン</t>
    </rPh>
    <rPh sb="27" eb="30">
      <t>ショウボウダン</t>
    </rPh>
    <rPh sb="30" eb="32">
      <t>インナド</t>
    </rPh>
    <rPh sb="32" eb="34">
      <t>ソンガイ</t>
    </rPh>
    <rPh sb="34" eb="36">
      <t>ホショウ</t>
    </rPh>
    <rPh sb="37" eb="40">
      <t>ヒジョウキン</t>
    </rPh>
    <rPh sb="40" eb="43">
      <t>ショウボウダン</t>
    </rPh>
    <rPh sb="43" eb="44">
      <t>イン</t>
    </rPh>
    <rPh sb="44" eb="46">
      <t>タイショク</t>
    </rPh>
    <rPh sb="46" eb="49">
      <t>ホウショウキン</t>
    </rPh>
    <rPh sb="49" eb="51">
      <t>シキュウ</t>
    </rPh>
    <rPh sb="52" eb="54">
      <t>ジュウミン</t>
    </rPh>
    <rPh sb="55" eb="57">
      <t>コウツウ</t>
    </rPh>
    <rPh sb="57" eb="59">
      <t>サイガイ</t>
    </rPh>
    <rPh sb="59" eb="61">
      <t>キョウサイ</t>
    </rPh>
    <phoneticPr fontId="19"/>
  </si>
  <si>
    <t>広島県</t>
    <rPh sb="0" eb="3">
      <t>ヒロシマケン</t>
    </rPh>
    <phoneticPr fontId="19"/>
  </si>
  <si>
    <t>甲世衛生組合</t>
    <rPh sb="0" eb="1">
      <t>コウ</t>
    </rPh>
    <rPh sb="1" eb="2">
      <t>セカイ</t>
    </rPh>
    <rPh sb="2" eb="4">
      <t>エイセイ</t>
    </rPh>
    <rPh sb="4" eb="6">
      <t>クミアイ</t>
    </rPh>
    <phoneticPr fontId="19"/>
  </si>
  <si>
    <t>２市１町</t>
    <rPh sb="1" eb="2">
      <t>シ</t>
    </rPh>
    <rPh sb="3" eb="4">
      <t>マチ</t>
    </rPh>
    <phoneticPr fontId="19"/>
  </si>
  <si>
    <t>安芸地区衛生施設管理組合</t>
    <rPh sb="0" eb="2">
      <t>アキ</t>
    </rPh>
    <rPh sb="2" eb="4">
      <t>チク</t>
    </rPh>
    <rPh sb="4" eb="6">
      <t>エイセイ</t>
    </rPh>
    <rPh sb="6" eb="8">
      <t>シセツ</t>
    </rPh>
    <rPh sb="8" eb="10">
      <t>カンリ</t>
    </rPh>
    <rPh sb="10" eb="12">
      <t>クミアイ</t>
    </rPh>
    <phoneticPr fontId="19"/>
  </si>
  <si>
    <t>１市４町</t>
    <rPh sb="1" eb="2">
      <t>シ</t>
    </rPh>
    <rPh sb="3" eb="4">
      <t>チョウ</t>
    </rPh>
    <phoneticPr fontId="19"/>
  </si>
  <si>
    <t>広島県市町総合事務組合</t>
    <rPh sb="0" eb="3">
      <t>ヒロシマケン</t>
    </rPh>
    <rPh sb="3" eb="4">
      <t>シ</t>
    </rPh>
    <rPh sb="4" eb="5">
      <t>マチ</t>
    </rPh>
    <rPh sb="5" eb="7">
      <t>ソウゴウ</t>
    </rPh>
    <rPh sb="7" eb="9">
      <t>ジム</t>
    </rPh>
    <rPh sb="9" eb="11">
      <t>クミアイ</t>
    </rPh>
    <phoneticPr fontId="19"/>
  </si>
  <si>
    <t>８市９町
11一部事務組合
１広域連合</t>
    <rPh sb="1" eb="2">
      <t>シ</t>
    </rPh>
    <rPh sb="3" eb="4">
      <t>チョウ</t>
    </rPh>
    <rPh sb="7" eb="9">
      <t>イチブ</t>
    </rPh>
    <rPh sb="9" eb="11">
      <t>ジム</t>
    </rPh>
    <rPh sb="11" eb="13">
      <t>クミアイ</t>
    </rPh>
    <rPh sb="15" eb="17">
      <t>コウイキ</t>
    </rPh>
    <rPh sb="17" eb="19">
      <t>レンゴウ</t>
    </rPh>
    <phoneticPr fontId="19"/>
  </si>
  <si>
    <t>退職手当、公務災害補償</t>
    <rPh sb="0" eb="2">
      <t>タイショク</t>
    </rPh>
    <rPh sb="2" eb="4">
      <t>テアテ</t>
    </rPh>
    <rPh sb="5" eb="7">
      <t>コウム</t>
    </rPh>
    <rPh sb="7" eb="9">
      <t>サイガイ</t>
    </rPh>
    <rPh sb="9" eb="11">
      <t>ホショウ</t>
    </rPh>
    <phoneticPr fontId="19"/>
  </si>
  <si>
    <t>山口県</t>
    <rPh sb="0" eb="2">
      <t>ヤマグチ</t>
    </rPh>
    <rPh sb="2" eb="3">
      <t>ケン</t>
    </rPh>
    <phoneticPr fontId="2"/>
  </si>
  <si>
    <t>周東環境衛生組合</t>
    <rPh sb="0" eb="2">
      <t>シュウトウ</t>
    </rPh>
    <rPh sb="2" eb="4">
      <t>カンキョウ</t>
    </rPh>
    <rPh sb="4" eb="6">
      <t>エイセイ</t>
    </rPh>
    <rPh sb="6" eb="8">
      <t>クミアイ</t>
    </rPh>
    <phoneticPr fontId="19"/>
  </si>
  <si>
    <t>２市３町　　</t>
    <rPh sb="1" eb="2">
      <t>シ</t>
    </rPh>
    <phoneticPr fontId="19"/>
  </si>
  <si>
    <t>山口県市町総合事務組合</t>
    <rPh sb="0" eb="3">
      <t>ヤマグチケン</t>
    </rPh>
    <rPh sb="3" eb="5">
      <t>シチョウ</t>
    </rPh>
    <rPh sb="5" eb="7">
      <t>ソウゴウ</t>
    </rPh>
    <rPh sb="7" eb="9">
      <t>ジム</t>
    </rPh>
    <rPh sb="9" eb="11">
      <t>クミアイ</t>
    </rPh>
    <phoneticPr fontId="19"/>
  </si>
  <si>
    <t>徳島県</t>
    <rPh sb="0" eb="3">
      <t>トクシマケン</t>
    </rPh>
    <phoneticPr fontId="19"/>
  </si>
  <si>
    <t>徳島県市町村総合事務組合</t>
    <rPh sb="0" eb="3">
      <t>トクシマケン</t>
    </rPh>
    <rPh sb="3" eb="6">
      <t>シチョウソン</t>
    </rPh>
    <rPh sb="6" eb="8">
      <t>ソウゴウ</t>
    </rPh>
    <rPh sb="8" eb="10">
      <t>ジム</t>
    </rPh>
    <rPh sb="10" eb="12">
      <t>クミアイ</t>
    </rPh>
    <phoneticPr fontId="19"/>
  </si>
  <si>
    <t>退職手当、非常勤職員公務災害補償、税の滞納処分、消防災害補償等</t>
    <rPh sb="0" eb="2">
      <t>タイショク</t>
    </rPh>
    <rPh sb="2" eb="4">
      <t>テアテ</t>
    </rPh>
    <rPh sb="5" eb="8">
      <t>ヒジョウキン</t>
    </rPh>
    <rPh sb="8" eb="10">
      <t>ショクイン</t>
    </rPh>
    <rPh sb="10" eb="12">
      <t>コウム</t>
    </rPh>
    <rPh sb="12" eb="14">
      <t>サイガイ</t>
    </rPh>
    <rPh sb="14" eb="16">
      <t>ホショウ</t>
    </rPh>
    <rPh sb="17" eb="18">
      <t>ゼイ</t>
    </rPh>
    <rPh sb="19" eb="21">
      <t>タイノウ</t>
    </rPh>
    <rPh sb="21" eb="23">
      <t>ショブン</t>
    </rPh>
    <rPh sb="24" eb="26">
      <t>ショウボウ</t>
    </rPh>
    <rPh sb="26" eb="28">
      <t>サイガイ</t>
    </rPh>
    <rPh sb="28" eb="30">
      <t>ホショウ</t>
    </rPh>
    <rPh sb="30" eb="31">
      <t>トウ</t>
    </rPh>
    <phoneticPr fontId="19"/>
  </si>
  <si>
    <t>香川県</t>
    <rPh sb="0" eb="3">
      <t>カガワケン</t>
    </rPh>
    <phoneticPr fontId="19"/>
  </si>
  <si>
    <t>中讃広域行政事務組合</t>
    <rPh sb="0" eb="1">
      <t>ナカ</t>
    </rPh>
    <rPh sb="1" eb="2">
      <t>サヌキ</t>
    </rPh>
    <rPh sb="2" eb="4">
      <t>コウイキ</t>
    </rPh>
    <rPh sb="4" eb="6">
      <t>ギョウセイ</t>
    </rPh>
    <rPh sb="6" eb="8">
      <t>ジム</t>
    </rPh>
    <rPh sb="8" eb="10">
      <t>クミアイ</t>
    </rPh>
    <phoneticPr fontId="19"/>
  </si>
  <si>
    <t>香川県市町総合事務組合</t>
    <rPh sb="0" eb="11">
      <t>ソウゴウ</t>
    </rPh>
    <phoneticPr fontId="19"/>
  </si>
  <si>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19"/>
  </si>
  <si>
    <t>愛媛県</t>
    <rPh sb="0" eb="3">
      <t>エヒメケン</t>
    </rPh>
    <phoneticPr fontId="19"/>
  </si>
  <si>
    <t>宇和島地区広域事務組合</t>
    <rPh sb="0" eb="3">
      <t>ウワジマ</t>
    </rPh>
    <rPh sb="3" eb="5">
      <t>チク</t>
    </rPh>
    <rPh sb="5" eb="7">
      <t>コウイキ</t>
    </rPh>
    <rPh sb="7" eb="9">
      <t>ジム</t>
    </rPh>
    <rPh sb="9" eb="11">
      <t>クミアイ</t>
    </rPh>
    <phoneticPr fontId="19"/>
  </si>
  <si>
    <t>地域開発計画、生活保護施設、児童福祉施設、老人福祉施設、介護保険施設、ごみ処理施設及び計画、し尿処理施設及び計画、火葬場、公園、消防、救急、保安関係</t>
    <rPh sb="0" eb="2">
      <t>チイキ</t>
    </rPh>
    <rPh sb="2" eb="4">
      <t>カイハツ</t>
    </rPh>
    <rPh sb="4" eb="6">
      <t>ケイカク</t>
    </rPh>
    <rPh sb="7" eb="9">
      <t>セイカツ</t>
    </rPh>
    <rPh sb="9" eb="11">
      <t>ホゴ</t>
    </rPh>
    <rPh sb="11" eb="13">
      <t>シセツ</t>
    </rPh>
    <rPh sb="14" eb="16">
      <t>ジドウ</t>
    </rPh>
    <rPh sb="16" eb="18">
      <t>フクシ</t>
    </rPh>
    <rPh sb="18" eb="20">
      <t>シセツ</t>
    </rPh>
    <rPh sb="21" eb="23">
      <t>ロウジン</t>
    </rPh>
    <rPh sb="23" eb="25">
      <t>フクシ</t>
    </rPh>
    <rPh sb="25" eb="27">
      <t>シセツ</t>
    </rPh>
    <rPh sb="28" eb="30">
      <t>カイゴ</t>
    </rPh>
    <rPh sb="30" eb="32">
      <t>ホケン</t>
    </rPh>
    <rPh sb="32" eb="34">
      <t>シセツ</t>
    </rPh>
    <rPh sb="37" eb="39">
      <t>ショリ</t>
    </rPh>
    <rPh sb="39" eb="41">
      <t>シセツ</t>
    </rPh>
    <rPh sb="41" eb="42">
      <t>オヨ</t>
    </rPh>
    <rPh sb="43" eb="45">
      <t>ケイカク</t>
    </rPh>
    <rPh sb="46" eb="48">
      <t>シニョウ</t>
    </rPh>
    <rPh sb="48" eb="50">
      <t>ショリ</t>
    </rPh>
    <rPh sb="50" eb="52">
      <t>シセツ</t>
    </rPh>
    <rPh sb="52" eb="53">
      <t>オヨ</t>
    </rPh>
    <rPh sb="54" eb="56">
      <t>ケイカク</t>
    </rPh>
    <rPh sb="57" eb="60">
      <t>カソウバ</t>
    </rPh>
    <rPh sb="61" eb="63">
      <t>コウエン</t>
    </rPh>
    <rPh sb="64" eb="66">
      <t>ショウボウ</t>
    </rPh>
    <rPh sb="67" eb="69">
      <t>キュウキュウ</t>
    </rPh>
    <rPh sb="70" eb="72">
      <t>ホアン</t>
    </rPh>
    <rPh sb="72" eb="74">
      <t>カンケイ</t>
    </rPh>
    <phoneticPr fontId="19"/>
  </si>
  <si>
    <t>八幡浜・大洲地区広域市町村圏組合</t>
    <rPh sb="0" eb="3">
      <t>ヤワタハマ</t>
    </rPh>
    <rPh sb="4" eb="6">
      <t>オオス</t>
    </rPh>
    <rPh sb="6" eb="8">
      <t>チク</t>
    </rPh>
    <rPh sb="8" eb="10">
      <t>コウイキ</t>
    </rPh>
    <rPh sb="10" eb="14">
      <t>シチョウソンケン</t>
    </rPh>
    <rPh sb="14" eb="16">
      <t>クミアイ</t>
    </rPh>
    <phoneticPr fontId="19"/>
  </si>
  <si>
    <t>３市２町</t>
  </si>
  <si>
    <t>地域開発計画、公園、職員研修等</t>
    <rPh sb="0" eb="2">
      <t>チイキ</t>
    </rPh>
    <rPh sb="2" eb="4">
      <t>カイハツ</t>
    </rPh>
    <rPh sb="4" eb="6">
      <t>ケイカク</t>
    </rPh>
    <rPh sb="7" eb="9">
      <t>コウエン</t>
    </rPh>
    <rPh sb="10" eb="12">
      <t>ショクイン</t>
    </rPh>
    <rPh sb="12" eb="14">
      <t>ケンシュウ</t>
    </rPh>
    <rPh sb="14" eb="15">
      <t>トウ</t>
    </rPh>
    <phoneticPr fontId="19"/>
  </si>
  <si>
    <t>愛媛県市町総合事務組合</t>
    <rPh sb="0" eb="3">
      <t>エ</t>
    </rPh>
    <rPh sb="3" eb="5">
      <t>シチョウ</t>
    </rPh>
    <rPh sb="5" eb="7">
      <t>ソウゴウ</t>
    </rPh>
    <rPh sb="7" eb="9">
      <t>ジム</t>
    </rPh>
    <rPh sb="9" eb="11">
      <t>クミアイ</t>
    </rPh>
    <phoneticPr fontId="19"/>
  </si>
  <si>
    <t>６市９町
１４一部事務組合</t>
    <rPh sb="7" eb="13">
      <t>イチクミ</t>
    </rPh>
    <phoneticPr fontId="19"/>
  </si>
  <si>
    <t>消防災害補償、防災その他、退職手当、公務災害、交通災害共済、会館・共有財産等の維持・管理</t>
    <rPh sb="7" eb="9">
      <t>ボウサイ</t>
    </rPh>
    <rPh sb="11" eb="12">
      <t>タ</t>
    </rPh>
    <rPh sb="13" eb="15">
      <t>タイショク</t>
    </rPh>
    <rPh sb="15" eb="17">
      <t>テアテ</t>
    </rPh>
    <rPh sb="18" eb="20">
      <t>コウム</t>
    </rPh>
    <rPh sb="20" eb="22">
      <t>サイガイ</t>
    </rPh>
    <rPh sb="23" eb="25">
      <t>コウツウ</t>
    </rPh>
    <rPh sb="25" eb="27">
      <t>サイガイ</t>
    </rPh>
    <rPh sb="27" eb="29">
      <t>キョウサイ</t>
    </rPh>
    <rPh sb="30" eb="32">
      <t>カイカン</t>
    </rPh>
    <rPh sb="33" eb="35">
      <t>キョウユウ</t>
    </rPh>
    <rPh sb="35" eb="37">
      <t>ザイサン</t>
    </rPh>
    <rPh sb="37" eb="38">
      <t>トウ</t>
    </rPh>
    <rPh sb="39" eb="41">
      <t>イジ</t>
    </rPh>
    <rPh sb="42" eb="44">
      <t>カンリ</t>
    </rPh>
    <phoneticPr fontId="19"/>
  </si>
  <si>
    <t>診療所、介護保険施設ｻｰﾋﾞｽ、し尿処理、公園、消防、救急、保安関係、その他（防災関係）</t>
    <rPh sb="27" eb="29">
      <t>キュウキュウ</t>
    </rPh>
    <rPh sb="37" eb="38">
      <t>タ</t>
    </rPh>
    <rPh sb="39" eb="41">
      <t>ボウサイ</t>
    </rPh>
    <rPh sb="41" eb="43">
      <t>カンケイ</t>
    </rPh>
    <phoneticPr fontId="2"/>
  </si>
  <si>
    <t>高知県</t>
    <rPh sb="0" eb="3">
      <t>コウチケン</t>
    </rPh>
    <phoneticPr fontId="19"/>
  </si>
  <si>
    <t>嶺北広域行政事務組合</t>
    <rPh sb="0" eb="1">
      <t>レイ</t>
    </rPh>
    <rPh sb="1" eb="2">
      <t>ホク</t>
    </rPh>
    <rPh sb="2" eb="4">
      <t>コウイキ</t>
    </rPh>
    <rPh sb="4" eb="6">
      <t>ギョウセイ</t>
    </rPh>
    <rPh sb="6" eb="8">
      <t>ジム</t>
    </rPh>
    <rPh sb="8" eb="10">
      <t>クミアイ</t>
    </rPh>
    <phoneticPr fontId="19"/>
  </si>
  <si>
    <t>４町１村</t>
    <rPh sb="1" eb="2">
      <t>チョウ</t>
    </rPh>
    <rPh sb="3" eb="4">
      <t>ソン</t>
    </rPh>
    <phoneticPr fontId="19"/>
  </si>
  <si>
    <t>高幡広域市町村圏事務組合</t>
    <rPh sb="0" eb="1">
      <t>タカ</t>
    </rPh>
    <rPh sb="1" eb="2">
      <t>ハタ</t>
    </rPh>
    <rPh sb="2" eb="4">
      <t>コウイキ</t>
    </rPh>
    <rPh sb="4" eb="8">
      <t>シチョウソンケン</t>
    </rPh>
    <rPh sb="8" eb="10">
      <t>ジム</t>
    </rPh>
    <rPh sb="10" eb="12">
      <t>クミアイ</t>
    </rPh>
    <phoneticPr fontId="19"/>
  </si>
  <si>
    <t>１市４町</t>
  </si>
  <si>
    <t>広域計画、青年の家、斎場、介護認定審査会、税の滞納処分、障害程度区分認定等審査会</t>
    <rPh sb="0" eb="2">
      <t>コウイキ</t>
    </rPh>
    <rPh sb="2" eb="4">
      <t>ケイカク</t>
    </rPh>
    <rPh sb="5" eb="7">
      <t>セイネン</t>
    </rPh>
    <rPh sb="8" eb="9">
      <t>イエ</t>
    </rPh>
    <rPh sb="10" eb="12">
      <t>サイジョウ</t>
    </rPh>
    <rPh sb="13" eb="15">
      <t>カイゴ</t>
    </rPh>
    <rPh sb="15" eb="17">
      <t>ニンテイ</t>
    </rPh>
    <rPh sb="17" eb="20">
      <t>シンサカイ</t>
    </rPh>
    <rPh sb="21" eb="22">
      <t>ゼイ</t>
    </rPh>
    <rPh sb="23" eb="25">
      <t>タイノウ</t>
    </rPh>
    <rPh sb="25" eb="27">
      <t>ショブン</t>
    </rPh>
    <rPh sb="28" eb="30">
      <t>ショウガイ</t>
    </rPh>
    <rPh sb="30" eb="32">
      <t>テイド</t>
    </rPh>
    <rPh sb="32" eb="34">
      <t>クブン</t>
    </rPh>
    <rPh sb="34" eb="37">
      <t>ニンテイトウ</t>
    </rPh>
    <rPh sb="37" eb="40">
      <t>シンサカイ</t>
    </rPh>
    <phoneticPr fontId="19"/>
  </si>
  <si>
    <t>高知県市町村総合事務組合</t>
    <rPh sb="0" eb="3">
      <t>コウチケン</t>
    </rPh>
    <rPh sb="3" eb="6">
      <t>シチョウソン</t>
    </rPh>
    <rPh sb="6" eb="8">
      <t>ソウゴウ</t>
    </rPh>
    <rPh sb="8" eb="10">
      <t>ジム</t>
    </rPh>
    <rPh sb="10" eb="12">
      <t>クミアイ</t>
    </rPh>
    <phoneticPr fontId="19"/>
  </si>
  <si>
    <t>消防災害補償事務、退職手当事務、公務災害事務、交通災害共済事務、会館・共有財産等の維持・管理事務</t>
    <rPh sb="0" eb="2">
      <t>ショウボウ</t>
    </rPh>
    <rPh sb="2" eb="4">
      <t>サイガイ</t>
    </rPh>
    <rPh sb="4" eb="6">
      <t>ホショウ</t>
    </rPh>
    <rPh sb="6" eb="8">
      <t>ジム</t>
    </rPh>
    <rPh sb="9" eb="11">
      <t>タイショク</t>
    </rPh>
    <rPh sb="11" eb="13">
      <t>テアテ</t>
    </rPh>
    <rPh sb="13" eb="15">
      <t>ジム</t>
    </rPh>
    <rPh sb="16" eb="18">
      <t>コウム</t>
    </rPh>
    <rPh sb="18" eb="20">
      <t>サイガイ</t>
    </rPh>
    <rPh sb="20" eb="22">
      <t>ジム</t>
    </rPh>
    <rPh sb="23" eb="25">
      <t>コウツウ</t>
    </rPh>
    <rPh sb="25" eb="27">
      <t>サイガイ</t>
    </rPh>
    <rPh sb="27" eb="29">
      <t>キョウサイ</t>
    </rPh>
    <rPh sb="29" eb="31">
      <t>ジム</t>
    </rPh>
    <rPh sb="32" eb="34">
      <t>カイカン</t>
    </rPh>
    <rPh sb="35" eb="37">
      <t>キョウユウ</t>
    </rPh>
    <rPh sb="37" eb="39">
      <t>ザイサン</t>
    </rPh>
    <rPh sb="39" eb="40">
      <t>トウ</t>
    </rPh>
    <rPh sb="41" eb="43">
      <t>イジ</t>
    </rPh>
    <rPh sb="44" eb="46">
      <t>カンリ</t>
    </rPh>
    <rPh sb="46" eb="48">
      <t>ジム</t>
    </rPh>
    <phoneticPr fontId="19"/>
  </si>
  <si>
    <t>福岡県</t>
    <rPh sb="0" eb="3">
      <t>フクオカケン</t>
    </rPh>
    <phoneticPr fontId="19"/>
  </si>
  <si>
    <t>京築広域市町村圏事務組合</t>
    <rPh sb="0" eb="1">
      <t>キョウ</t>
    </rPh>
    <rPh sb="1" eb="2">
      <t>チク</t>
    </rPh>
    <rPh sb="2" eb="4">
      <t>コウイキ</t>
    </rPh>
    <rPh sb="4" eb="8">
      <t>シチョウソンケン</t>
    </rPh>
    <rPh sb="8" eb="10">
      <t>ジム</t>
    </rPh>
    <rPh sb="10" eb="12">
      <t>クミアイ</t>
    </rPh>
    <phoneticPr fontId="19"/>
  </si>
  <si>
    <t>２市５町　</t>
  </si>
  <si>
    <t>八女西部広域事務組合</t>
    <rPh sb="0" eb="2">
      <t>ヤメ</t>
    </rPh>
    <rPh sb="2" eb="4">
      <t>セイブ</t>
    </rPh>
    <rPh sb="4" eb="6">
      <t>コウイキ</t>
    </rPh>
    <rPh sb="6" eb="8">
      <t>ジム</t>
    </rPh>
    <rPh sb="8" eb="10">
      <t>クミアイ</t>
    </rPh>
    <phoneticPr fontId="19"/>
  </si>
  <si>
    <t>４市２町　　</t>
  </si>
  <si>
    <t>ごみ処理、火葬場</t>
    <rPh sb="2" eb="4">
      <t>ショリ</t>
    </rPh>
    <rPh sb="5" eb="8">
      <t>カソウバ</t>
    </rPh>
    <phoneticPr fontId="19"/>
  </si>
  <si>
    <t>直方・鞍手広域市町村圏事務組合</t>
    <rPh sb="0" eb="1">
      <t>チョク</t>
    </rPh>
    <rPh sb="1" eb="2">
      <t>ホウ</t>
    </rPh>
    <rPh sb="3" eb="5">
      <t>クラテ</t>
    </rPh>
    <rPh sb="5" eb="7">
      <t>コウイキ</t>
    </rPh>
    <rPh sb="7" eb="11">
      <t>シチョウソンケン</t>
    </rPh>
    <rPh sb="11" eb="13">
      <t>ジム</t>
    </rPh>
    <rPh sb="13" eb="15">
      <t>クミアイ</t>
    </rPh>
    <phoneticPr fontId="19"/>
  </si>
  <si>
    <t>新広域市町村圏計画の策定、消防、休日急患センター運営</t>
    <rPh sb="0" eb="1">
      <t>シン</t>
    </rPh>
    <rPh sb="1" eb="3">
      <t>コウイキ</t>
    </rPh>
    <rPh sb="3" eb="7">
      <t>シチョウソンケン</t>
    </rPh>
    <rPh sb="7" eb="9">
      <t>ケイカク</t>
    </rPh>
    <rPh sb="10" eb="12">
      <t>サクテイ</t>
    </rPh>
    <rPh sb="13" eb="15">
      <t>ショウボウ</t>
    </rPh>
    <rPh sb="16" eb="18">
      <t>キュウジツ</t>
    </rPh>
    <rPh sb="18" eb="20">
      <t>キュウカン</t>
    </rPh>
    <rPh sb="24" eb="26">
      <t>ウンエイ</t>
    </rPh>
    <phoneticPr fontId="19"/>
  </si>
  <si>
    <t>甘木・朝倉広域市町村圏事務組合</t>
    <rPh sb="0" eb="2">
      <t>アマギ</t>
    </rPh>
    <rPh sb="3" eb="5">
      <t>アサクラ</t>
    </rPh>
    <rPh sb="5" eb="7">
      <t>コウイキ</t>
    </rPh>
    <rPh sb="7" eb="11">
      <t>シチョウソンケン</t>
    </rPh>
    <rPh sb="11" eb="13">
      <t>ジム</t>
    </rPh>
    <rPh sb="13" eb="15">
      <t>クミアイ</t>
    </rPh>
    <phoneticPr fontId="19"/>
  </si>
  <si>
    <t>ふくおか県央環境施設組合</t>
    <rPh sb="4" eb="6">
      <t>ケンオウ</t>
    </rPh>
    <rPh sb="6" eb="8">
      <t>カンキョウ</t>
    </rPh>
    <rPh sb="8" eb="10">
      <t>シセツ</t>
    </rPh>
    <rPh sb="10" eb="12">
      <t>クミアイ</t>
    </rPh>
    <phoneticPr fontId="19"/>
  </si>
  <si>
    <t>２市１町</t>
    <rPh sb="1" eb="2">
      <t>シ</t>
    </rPh>
    <rPh sb="3" eb="4">
      <t>チョウ</t>
    </rPh>
    <phoneticPr fontId="19"/>
  </si>
  <si>
    <t>遠賀・中間地域広域行政事務組合</t>
    <rPh sb="11" eb="13">
      <t>ジム</t>
    </rPh>
    <phoneticPr fontId="19"/>
  </si>
  <si>
    <t>消防救急業務、し尿処理、火葬場、ごみ処理、農業共済</t>
    <rPh sb="0" eb="2">
      <t>ショウボウ</t>
    </rPh>
    <rPh sb="2" eb="4">
      <t>キュウキュウ</t>
    </rPh>
    <rPh sb="4" eb="6">
      <t>ギョウム</t>
    </rPh>
    <rPh sb="7" eb="9">
      <t>シニョウ</t>
    </rPh>
    <rPh sb="9" eb="11">
      <t>ショリ</t>
    </rPh>
    <rPh sb="12" eb="15">
      <t>カソウバ</t>
    </rPh>
    <rPh sb="18" eb="20">
      <t>ショリ</t>
    </rPh>
    <rPh sb="21" eb="23">
      <t>ノウギョウ</t>
    </rPh>
    <rPh sb="23" eb="25">
      <t>キョウサイ</t>
    </rPh>
    <phoneticPr fontId="19"/>
  </si>
  <si>
    <t>久留米広域市町村圏事務組合</t>
    <rPh sb="0" eb="3">
      <t>クルメ</t>
    </rPh>
    <rPh sb="3" eb="5">
      <t>コウイキ</t>
    </rPh>
    <rPh sb="5" eb="9">
      <t>シチョウソンケン</t>
    </rPh>
    <rPh sb="9" eb="11">
      <t>ジム</t>
    </rPh>
    <rPh sb="11" eb="13">
      <t>クミアイ</t>
    </rPh>
    <phoneticPr fontId="19"/>
  </si>
  <si>
    <t>広域市町村圏計画及びふるさと市町村圏計画の策定・実施及び連絡調整、消防</t>
    <rPh sb="0" eb="6">
      <t>コウイキシチョウソンケン</t>
    </rPh>
    <rPh sb="6" eb="8">
      <t>ケイカク</t>
    </rPh>
    <rPh sb="8" eb="9">
      <t>オヨ</t>
    </rPh>
    <rPh sb="14" eb="18">
      <t>シチョウソンケン</t>
    </rPh>
    <rPh sb="18" eb="20">
      <t>ケイカク</t>
    </rPh>
    <rPh sb="21" eb="23">
      <t>サクテイ</t>
    </rPh>
    <rPh sb="24" eb="26">
      <t>ジッシ</t>
    </rPh>
    <rPh sb="26" eb="27">
      <t>オヨ</t>
    </rPh>
    <rPh sb="28" eb="30">
      <t>レンラク</t>
    </rPh>
    <rPh sb="30" eb="32">
      <t>チョウセイ</t>
    </rPh>
    <rPh sb="33" eb="35">
      <t>ショウボウ</t>
    </rPh>
    <phoneticPr fontId="19"/>
  </si>
  <si>
    <t>９市８町</t>
    <rPh sb="1" eb="2">
      <t>シ</t>
    </rPh>
    <rPh sb="3" eb="4">
      <t>マチ</t>
    </rPh>
    <phoneticPr fontId="2"/>
  </si>
  <si>
    <t>都市圏広域行政計画に基づく共同事業、モーターボート競走</t>
    <rPh sb="0" eb="3">
      <t>トシケン</t>
    </rPh>
    <rPh sb="3" eb="5">
      <t>コウイキ</t>
    </rPh>
    <rPh sb="5" eb="7">
      <t>ギョウセイ</t>
    </rPh>
    <rPh sb="7" eb="9">
      <t>ケイカク</t>
    </rPh>
    <rPh sb="10" eb="11">
      <t>モト</t>
    </rPh>
    <rPh sb="13" eb="15">
      <t>キョウドウ</t>
    </rPh>
    <rPh sb="15" eb="17">
      <t>ジギョウ</t>
    </rPh>
    <rPh sb="25" eb="27">
      <t>キョウソウ</t>
    </rPh>
    <phoneticPr fontId="2"/>
  </si>
  <si>
    <t>福岡県自治振興組合</t>
    <rPh sb="0" eb="3">
      <t>フクオカケン</t>
    </rPh>
    <rPh sb="3" eb="5">
      <t>ジチ</t>
    </rPh>
    <rPh sb="5" eb="7">
      <t>シンコウ</t>
    </rPh>
    <rPh sb="7" eb="9">
      <t>クミアイ</t>
    </rPh>
    <phoneticPr fontId="2"/>
  </si>
  <si>
    <t>２８市３０町２村</t>
    <rPh sb="2" eb="3">
      <t>シ</t>
    </rPh>
    <rPh sb="5" eb="6">
      <t>マチ</t>
    </rPh>
    <rPh sb="7" eb="8">
      <t>ムラ</t>
    </rPh>
    <phoneticPr fontId="2"/>
  </si>
  <si>
    <t>職員研修、職員採用試験、市町村振興に関する調査研究等、共同公文書館の管理運営</t>
    <rPh sb="0" eb="2">
      <t>ショクイン</t>
    </rPh>
    <rPh sb="2" eb="4">
      <t>ケンシュウ</t>
    </rPh>
    <rPh sb="5" eb="7">
      <t>ショクイン</t>
    </rPh>
    <rPh sb="7" eb="9">
      <t>サイヨウ</t>
    </rPh>
    <rPh sb="9" eb="11">
      <t>シケン</t>
    </rPh>
    <rPh sb="12" eb="15">
      <t>シチョウソン</t>
    </rPh>
    <rPh sb="15" eb="17">
      <t>シンコウ</t>
    </rPh>
    <rPh sb="18" eb="19">
      <t>カン</t>
    </rPh>
    <rPh sb="21" eb="23">
      <t>チョウサ</t>
    </rPh>
    <rPh sb="23" eb="25">
      <t>ケンキュウ</t>
    </rPh>
    <rPh sb="25" eb="26">
      <t>トウ</t>
    </rPh>
    <rPh sb="27" eb="29">
      <t>キョウドウ</t>
    </rPh>
    <rPh sb="29" eb="33">
      <t>コウブンショカン</t>
    </rPh>
    <rPh sb="34" eb="36">
      <t>カンリ</t>
    </rPh>
    <rPh sb="36" eb="38">
      <t>ウンエイ</t>
    </rPh>
    <phoneticPr fontId="2"/>
  </si>
  <si>
    <t>田川郡東部環境衛生施設組合</t>
    <rPh sb="0" eb="2">
      <t>タガワ</t>
    </rPh>
    <rPh sb="2" eb="3">
      <t>グン</t>
    </rPh>
    <rPh sb="3" eb="5">
      <t>トウブ</t>
    </rPh>
    <rPh sb="5" eb="7">
      <t>カンキョウ</t>
    </rPh>
    <rPh sb="7" eb="9">
      <t>エイセイ</t>
    </rPh>
    <rPh sb="9" eb="11">
      <t>シセツ</t>
    </rPh>
    <rPh sb="11" eb="13">
      <t>クミアイ</t>
    </rPh>
    <phoneticPr fontId="2"/>
  </si>
  <si>
    <t>佐賀県</t>
    <rPh sb="0" eb="3">
      <t>サガケン</t>
    </rPh>
    <phoneticPr fontId="19"/>
  </si>
  <si>
    <t>杵藤地区広域市町村圏組合</t>
    <rPh sb="0" eb="1">
      <t>キネ</t>
    </rPh>
    <rPh sb="1" eb="2">
      <t>フジ</t>
    </rPh>
    <rPh sb="2" eb="4">
      <t>チク</t>
    </rPh>
    <rPh sb="4" eb="6">
      <t>コウイキ</t>
    </rPh>
    <rPh sb="6" eb="10">
      <t>シチョウソンケン</t>
    </rPh>
    <rPh sb="10" eb="12">
      <t>クミアイ</t>
    </rPh>
    <phoneticPr fontId="19"/>
  </si>
  <si>
    <t>３市４町</t>
    <rPh sb="1" eb="2">
      <t>シ</t>
    </rPh>
    <rPh sb="3" eb="4">
      <t>マチ</t>
    </rPh>
    <phoneticPr fontId="19"/>
  </si>
  <si>
    <t>鳥栖地区広域市町村圏組合</t>
    <rPh sb="0" eb="2">
      <t>トス</t>
    </rPh>
    <rPh sb="2" eb="4">
      <t>チク</t>
    </rPh>
    <rPh sb="4" eb="6">
      <t>コウイキ</t>
    </rPh>
    <rPh sb="6" eb="9">
      <t>シチョウソン</t>
    </rPh>
    <rPh sb="9" eb="10">
      <t>ケン</t>
    </rPh>
    <rPh sb="10" eb="12">
      <t>クミアイ</t>
    </rPh>
    <phoneticPr fontId="19"/>
  </si>
  <si>
    <t>１市３町</t>
    <rPh sb="3" eb="4">
      <t>マチ</t>
    </rPh>
    <phoneticPr fontId="19"/>
  </si>
  <si>
    <t>介護保険</t>
    <rPh sb="0" eb="2">
      <t>カイゴ</t>
    </rPh>
    <rPh sb="2" eb="4">
      <t>ホケン</t>
    </rPh>
    <phoneticPr fontId="19"/>
  </si>
  <si>
    <t>佐賀県市町総合事務組合</t>
    <rPh sb="0" eb="3">
      <t>サガケン</t>
    </rPh>
    <rPh sb="3" eb="5">
      <t>シチョウ</t>
    </rPh>
    <rPh sb="5" eb="7">
      <t>ソウゴウ</t>
    </rPh>
    <rPh sb="7" eb="9">
      <t>ジム</t>
    </rPh>
    <rPh sb="9" eb="11">
      <t>クミアイ</t>
    </rPh>
    <phoneticPr fontId="19"/>
  </si>
  <si>
    <t>消防災害補償、退職手当、公務災害、交通災害共済、会館維持・管理</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6">
      <t>カイカン</t>
    </rPh>
    <rPh sb="26" eb="28">
      <t>イジ</t>
    </rPh>
    <rPh sb="29" eb="31">
      <t>カンリ</t>
    </rPh>
    <phoneticPr fontId="19"/>
  </si>
  <si>
    <t>長崎県</t>
    <rPh sb="0" eb="3">
      <t>ナガサキケン</t>
    </rPh>
    <phoneticPr fontId="19"/>
  </si>
  <si>
    <t>県央地域広域市町村圏組合</t>
    <rPh sb="0" eb="2">
      <t>ケンオウ</t>
    </rPh>
    <rPh sb="2" eb="4">
      <t>チイキ</t>
    </rPh>
    <rPh sb="4" eb="6">
      <t>コウイキ</t>
    </rPh>
    <rPh sb="6" eb="10">
      <t>シチョウソンケン</t>
    </rPh>
    <rPh sb="10" eb="12">
      <t>クミアイ</t>
    </rPh>
    <phoneticPr fontId="19"/>
  </si>
  <si>
    <t>３市</t>
  </si>
  <si>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19"/>
  </si>
  <si>
    <t>長崎県市町村総合事務組合</t>
    <rPh sb="0" eb="2">
      <t>ナガサキ</t>
    </rPh>
    <rPh sb="2" eb="3">
      <t>ケン</t>
    </rPh>
    <rPh sb="3" eb="6">
      <t>シチョウソン</t>
    </rPh>
    <rPh sb="6" eb="8">
      <t>ソウゴウ</t>
    </rPh>
    <rPh sb="8" eb="10">
      <t>ジム</t>
    </rPh>
    <rPh sb="10" eb="12">
      <t>クミアイ</t>
    </rPh>
    <phoneticPr fontId="19"/>
  </si>
  <si>
    <t>消防災害補償、退職手当、非常勤公務災害、交通災害共済、会館の維持・管理</t>
    <rPh sb="0" eb="2">
      <t>ショウボウ</t>
    </rPh>
    <rPh sb="2" eb="4">
      <t>サイガイ</t>
    </rPh>
    <rPh sb="4" eb="6">
      <t>ホショウ</t>
    </rPh>
    <rPh sb="7" eb="9">
      <t>タイショク</t>
    </rPh>
    <rPh sb="9" eb="11">
      <t>テア</t>
    </rPh>
    <rPh sb="12" eb="15">
      <t>ヒジョウキン</t>
    </rPh>
    <rPh sb="15" eb="17">
      <t>コウム</t>
    </rPh>
    <rPh sb="17" eb="19">
      <t>サイガイ</t>
    </rPh>
    <rPh sb="20" eb="22">
      <t>コウツウ</t>
    </rPh>
    <rPh sb="22" eb="24">
      <t>サイガイ</t>
    </rPh>
    <rPh sb="24" eb="26">
      <t>キョウサイ</t>
    </rPh>
    <rPh sb="27" eb="29">
      <t>カイカン</t>
    </rPh>
    <rPh sb="30" eb="32">
      <t>イジ</t>
    </rPh>
    <rPh sb="33" eb="35">
      <t>カンリ</t>
    </rPh>
    <phoneticPr fontId="19"/>
  </si>
  <si>
    <t>熊本県</t>
    <rPh sb="0" eb="3">
      <t>クマモトケン</t>
    </rPh>
    <phoneticPr fontId="39"/>
  </si>
  <si>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</si>
  <si>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</si>
  <si>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rPh sb="87" eb="89">
      <t>ケッコン</t>
    </rPh>
    <rPh sb="89" eb="91">
      <t>カツドウ</t>
    </rPh>
    <rPh sb="91" eb="93">
      <t>シエン</t>
    </rPh>
    <rPh sb="94" eb="95">
      <t>カン</t>
    </rPh>
    <rPh sb="97" eb="99">
      <t>ジム</t>
    </rPh>
    <rPh sb="100" eb="102">
      <t>コウイキ</t>
    </rPh>
    <rPh sb="102" eb="104">
      <t>カンコウ</t>
    </rPh>
    <rPh sb="105" eb="106">
      <t>カン</t>
    </rPh>
    <rPh sb="108" eb="110">
      <t>ジム</t>
    </rPh>
    <phoneticPr fontId="2"/>
  </si>
  <si>
    <t>阿蘇広域行政事務組合</t>
    <rPh sb="0" eb="2">
      <t>アソ</t>
    </rPh>
    <rPh sb="2" eb="4">
      <t>コウイキ</t>
    </rPh>
    <rPh sb="4" eb="6">
      <t>ギョウセイ</t>
    </rPh>
    <rPh sb="6" eb="8">
      <t>ジム</t>
    </rPh>
    <rPh sb="8" eb="10">
      <t>クミアイ</t>
    </rPh>
    <phoneticPr fontId="19"/>
  </si>
  <si>
    <t>１市３町３村</t>
    <rPh sb="1" eb="2">
      <t>シ</t>
    </rPh>
    <rPh sb="5" eb="6">
      <t>ムラ</t>
    </rPh>
    <phoneticPr fontId="19"/>
  </si>
  <si>
    <t>広域計画、消防、救急、ごみ処理、し尿処理、一般廃棄物処理業許可、浄化槽清掃業許可、火葬場、介護老人福祉施設、養護老人ホーム、介護認定、煙火消費に係る許可及び液化石油ガス設備工事届出の受理、障害区分認定</t>
    <rPh sb="0" eb="2">
      <t>コウイキ</t>
    </rPh>
    <rPh sb="2" eb="4">
      <t>ケイカク</t>
    </rPh>
    <rPh sb="5" eb="7">
      <t>ショウボウ</t>
    </rPh>
    <rPh sb="8" eb="10">
      <t>キュウキュウ</t>
    </rPh>
    <rPh sb="13" eb="15">
      <t>ショリ</t>
    </rPh>
    <rPh sb="16" eb="18">
      <t>シニョウ</t>
    </rPh>
    <rPh sb="18" eb="20">
      <t>ショリ</t>
    </rPh>
    <rPh sb="21" eb="23">
      <t>イッパン</t>
    </rPh>
    <rPh sb="23" eb="26">
      <t>ハイキブツ</t>
    </rPh>
    <rPh sb="26" eb="28">
      <t>ショリ</t>
    </rPh>
    <rPh sb="28" eb="29">
      <t>ギョウ</t>
    </rPh>
    <rPh sb="29" eb="31">
      <t>キョカ</t>
    </rPh>
    <rPh sb="32" eb="35">
      <t>ジョウカソウ</t>
    </rPh>
    <rPh sb="35" eb="38">
      <t>セイソウギョウ</t>
    </rPh>
    <rPh sb="38" eb="40">
      <t>キョカ</t>
    </rPh>
    <rPh sb="41" eb="44">
      <t>カソウバ</t>
    </rPh>
    <rPh sb="45" eb="47">
      <t>カイゴ</t>
    </rPh>
    <rPh sb="47" eb="49">
      <t>ロウジン</t>
    </rPh>
    <rPh sb="49" eb="51">
      <t>フクシ</t>
    </rPh>
    <rPh sb="51" eb="53">
      <t>シセツ</t>
    </rPh>
    <rPh sb="54" eb="56">
      <t>ヨウゴ</t>
    </rPh>
    <rPh sb="56" eb="58">
      <t>ロウジン</t>
    </rPh>
    <rPh sb="62" eb="64">
      <t>カイゴ</t>
    </rPh>
    <rPh sb="64" eb="66">
      <t>ニンテイ</t>
    </rPh>
    <rPh sb="94" eb="96">
      <t>ショウガイ</t>
    </rPh>
    <rPh sb="96" eb="98">
      <t>クブン</t>
    </rPh>
    <rPh sb="98" eb="100">
      <t>ニンテイ</t>
    </rPh>
    <phoneticPr fontId="19"/>
  </si>
  <si>
    <t>人吉球磨広域行政組合</t>
    <rPh sb="0" eb="2">
      <t>ヒトヨシ</t>
    </rPh>
    <rPh sb="2" eb="4">
      <t>クマ</t>
    </rPh>
    <rPh sb="4" eb="6">
      <t>コウイキ</t>
    </rPh>
    <rPh sb="6" eb="8">
      <t>ギョウセイ</t>
    </rPh>
    <rPh sb="8" eb="10">
      <t>クミアイ</t>
    </rPh>
    <phoneticPr fontId="19"/>
  </si>
  <si>
    <t>１市４町５村　</t>
  </si>
  <si>
    <t>広域計画、介護老人福祉施設、し尿処理、ごみ処理、火葬場、施設の管理</t>
    <rPh sb="0" eb="2">
      <t>コウイキケン</t>
    </rPh>
    <rPh sb="2" eb="4">
      <t>ケイカク</t>
    </rPh>
    <rPh sb="5" eb="7">
      <t>カイゴ</t>
    </rPh>
    <rPh sb="7" eb="9">
      <t>ロウジン</t>
    </rPh>
    <rPh sb="9" eb="11">
      <t>フクシ</t>
    </rPh>
    <rPh sb="11" eb="13">
      <t>シセツ</t>
    </rPh>
    <rPh sb="14" eb="16">
      <t>シニョウ</t>
    </rPh>
    <rPh sb="16" eb="18">
      <t>ショリ</t>
    </rPh>
    <rPh sb="21" eb="23">
      <t>ショリ</t>
    </rPh>
    <rPh sb="24" eb="27">
      <t>カソウバ</t>
    </rPh>
    <rPh sb="28" eb="30">
      <t>シセツ</t>
    </rPh>
    <rPh sb="31" eb="33">
      <t>カンリ</t>
    </rPh>
    <phoneticPr fontId="19"/>
  </si>
  <si>
    <t>球磨郡公立多良木病院企業団</t>
  </si>
  <si>
    <t>３町１村</t>
  </si>
  <si>
    <t>水俣芦北広域行政事務組合</t>
    <rPh sb="0" eb="2">
      <t>ミナマタ</t>
    </rPh>
    <rPh sb="2" eb="4">
      <t>アシキタ</t>
    </rPh>
    <rPh sb="4" eb="6">
      <t>コウイキ</t>
    </rPh>
    <rPh sb="6" eb="8">
      <t>ギョウセイ</t>
    </rPh>
    <rPh sb="8" eb="10">
      <t>ジム</t>
    </rPh>
    <rPh sb="10" eb="12">
      <t>クミアイ</t>
    </rPh>
    <phoneticPr fontId="2"/>
  </si>
  <si>
    <t>広域計画、し尿処理、火葬場、消防、救急、ごみ処理、介護認定、障害区分認定、煙火消費に係る許可及び液化石油ガス設備工事届出の受理</t>
    <rPh sb="0" eb="2">
      <t>コウイキ</t>
    </rPh>
    <rPh sb="2" eb="4">
      <t>ケイカク</t>
    </rPh>
    <rPh sb="5" eb="7">
      <t>シニョウ</t>
    </rPh>
    <rPh sb="7" eb="9">
      <t>ショリ</t>
    </rPh>
    <rPh sb="10" eb="13">
      <t>カソウバ</t>
    </rPh>
    <rPh sb="14" eb="16">
      <t>ショウボウ</t>
    </rPh>
    <rPh sb="17" eb="19">
      <t>キュウキュウ</t>
    </rPh>
    <rPh sb="22" eb="24">
      <t>ショリ</t>
    </rPh>
    <rPh sb="25" eb="27">
      <t>カイゴ</t>
    </rPh>
    <rPh sb="27" eb="29">
      <t>ニンテイ</t>
    </rPh>
    <rPh sb="30" eb="32">
      <t>ショウガイ</t>
    </rPh>
    <rPh sb="32" eb="34">
      <t>クブン</t>
    </rPh>
    <rPh sb="34" eb="36">
      <t>ニンテイ</t>
    </rPh>
    <phoneticPr fontId="19"/>
  </si>
  <si>
    <t>熊本県市町村総合事務組合</t>
    <rPh sb="0" eb="3">
      <t>クマモトケン</t>
    </rPh>
    <rPh sb="3" eb="6">
      <t>シチョウソン</t>
    </rPh>
    <rPh sb="6" eb="8">
      <t>ソウゴウ</t>
    </rPh>
    <rPh sb="8" eb="10">
      <t>ジム</t>
    </rPh>
    <rPh sb="10" eb="12">
      <t>クミアイ</t>
    </rPh>
    <phoneticPr fontId="19"/>
  </si>
  <si>
    <t>１０市２３町８村
２４一部事務組合
５広域連合</t>
    <rPh sb="2" eb="3">
      <t>シ</t>
    </rPh>
    <rPh sb="5" eb="6">
      <t>チョウ</t>
    </rPh>
    <rPh sb="7" eb="8">
      <t>ソン</t>
    </rPh>
    <rPh sb="11" eb="13">
      <t>イチブ</t>
    </rPh>
    <rPh sb="13" eb="15">
      <t>ジム</t>
    </rPh>
    <rPh sb="15" eb="17">
      <t>クミアイ</t>
    </rPh>
    <rPh sb="19" eb="21">
      <t>コウイキ</t>
    </rPh>
    <rPh sb="21" eb="23">
      <t>レンゴウ</t>
    </rPh>
    <phoneticPr fontId="19"/>
  </si>
  <si>
    <t>消防災害補償、退職手当、公務災害、交通災害共済、会館・共有財産等の維持・管理</t>
    <rPh sb="0" eb="2">
      <t>ショウボウ</t>
    </rPh>
    <rPh sb="2" eb="4">
      <t>サイガイ</t>
    </rPh>
    <rPh sb="4" eb="6">
      <t>ホショウ</t>
    </rPh>
    <rPh sb="7" eb="9">
      <t>タイショク</t>
    </rPh>
    <rPh sb="9" eb="11">
      <t>テア</t>
    </rPh>
    <rPh sb="12" eb="14">
      <t>コウム</t>
    </rPh>
    <rPh sb="14" eb="16">
      <t>サイガイ</t>
    </rPh>
    <rPh sb="17" eb="19">
      <t>コウツウ</t>
    </rPh>
    <rPh sb="19" eb="21">
      <t>サイガイ</t>
    </rPh>
    <rPh sb="21" eb="23">
      <t>キョウサイ</t>
    </rPh>
    <rPh sb="24" eb="26">
      <t>カイカン</t>
    </rPh>
    <rPh sb="27" eb="29">
      <t>キョウユウ</t>
    </rPh>
    <rPh sb="29" eb="31">
      <t>ザイサン</t>
    </rPh>
    <rPh sb="31" eb="32">
      <t>トウ</t>
    </rPh>
    <rPh sb="33" eb="35">
      <t>イジ</t>
    </rPh>
    <rPh sb="36" eb="38">
      <t>カンリ</t>
    </rPh>
    <phoneticPr fontId="19"/>
  </si>
  <si>
    <t>西都児湯環境整備事務組合</t>
  </si>
  <si>
    <t>１市５町１村　</t>
  </si>
  <si>
    <t>ごみ処理、火葬場</t>
  </si>
  <si>
    <t>西諸広域行政事務組合</t>
  </si>
  <si>
    <t>消防及び救急、ごみ処理、職員研修、火葬場</t>
    <rPh sb="2" eb="3">
      <t>オヨ</t>
    </rPh>
    <rPh sb="4" eb="6">
      <t>キュウキュウ</t>
    </rPh>
    <rPh sb="12" eb="14">
      <t>ショクイン</t>
    </rPh>
    <rPh sb="14" eb="16">
      <t>ケンシュウ</t>
    </rPh>
    <rPh sb="17" eb="20">
      <t>カソウバ</t>
    </rPh>
    <phoneticPr fontId="19"/>
  </si>
  <si>
    <t>宮崎県市町村総合事務組合</t>
    <rPh sb="0" eb="3">
      <t>ミヤザキケン</t>
    </rPh>
    <rPh sb="3" eb="6">
      <t>シチョウソン</t>
    </rPh>
    <rPh sb="6" eb="8">
      <t>ソウゴウ</t>
    </rPh>
    <rPh sb="8" eb="10">
      <t>ジム</t>
    </rPh>
    <rPh sb="10" eb="12">
      <t>クミアイ</t>
    </rPh>
    <phoneticPr fontId="2"/>
  </si>
  <si>
    <t>宮崎県北部広域行政事務組合</t>
  </si>
  <si>
    <t>２市５町２村　</t>
    <rPh sb="1" eb="2">
      <t>シ</t>
    </rPh>
    <rPh sb="3" eb="4">
      <t>チョウ</t>
    </rPh>
    <rPh sb="5" eb="6">
      <t>ソン</t>
    </rPh>
    <phoneticPr fontId="19"/>
  </si>
  <si>
    <t>ふるさと市町村圏計画の策定・実施</t>
  </si>
  <si>
    <t>鹿児島県</t>
    <rPh sb="0" eb="4">
      <t>カゴシマケン</t>
    </rPh>
    <phoneticPr fontId="19"/>
  </si>
  <si>
    <t>鹿児島県市町村総合事務組合</t>
    <rPh sb="0" eb="4">
      <t>カゴシマケン</t>
    </rPh>
    <rPh sb="4" eb="7">
      <t>シチョウソン</t>
    </rPh>
    <rPh sb="7" eb="9">
      <t>ソウゴウ</t>
    </rPh>
    <rPh sb="9" eb="11">
      <t>ジム</t>
    </rPh>
    <rPh sb="11" eb="13">
      <t>クミアイ</t>
    </rPh>
    <phoneticPr fontId="2"/>
  </si>
  <si>
    <t>救急医療、消防災害補償、消防団員退職金・賞じゅつ金、退職手当、公務災害、交通災害共済、会館・共有財産等の維持・管理</t>
    <rPh sb="0" eb="2">
      <t>キュウキュウ</t>
    </rPh>
    <rPh sb="2" eb="4">
      <t>イリョウ</t>
    </rPh>
    <rPh sb="5" eb="7">
      <t>ショウボウ</t>
    </rPh>
    <rPh sb="7" eb="9">
      <t>サイガイ</t>
    </rPh>
    <rPh sb="9" eb="11">
      <t>ホショウ</t>
    </rPh>
    <rPh sb="12" eb="14">
      <t>ショウボウ</t>
    </rPh>
    <rPh sb="14" eb="16">
      <t>ダンイン</t>
    </rPh>
    <rPh sb="16" eb="19">
      <t>タイショクキン</t>
    </rPh>
    <rPh sb="20" eb="21">
      <t>ショウ</t>
    </rPh>
    <rPh sb="24" eb="25">
      <t>キン</t>
    </rPh>
    <rPh sb="26" eb="28">
      <t>タイショク</t>
    </rPh>
    <rPh sb="28" eb="30">
      <t>テアテ</t>
    </rPh>
    <rPh sb="31" eb="33">
      <t>コウム</t>
    </rPh>
    <rPh sb="33" eb="35">
      <t>サイガイ</t>
    </rPh>
    <rPh sb="36" eb="38">
      <t>コウツウ</t>
    </rPh>
    <rPh sb="38" eb="40">
      <t>サイガイ</t>
    </rPh>
    <rPh sb="40" eb="42">
      <t>キョウサイ</t>
    </rPh>
    <rPh sb="43" eb="45">
      <t>カイカン</t>
    </rPh>
    <rPh sb="46" eb="48">
      <t>キョウユウ</t>
    </rPh>
    <rPh sb="48" eb="50">
      <t>ザイサン</t>
    </rPh>
    <rPh sb="50" eb="51">
      <t>トウ</t>
    </rPh>
    <rPh sb="52" eb="54">
      <t>イジ</t>
    </rPh>
    <rPh sb="55" eb="57">
      <t>カンリ</t>
    </rPh>
    <phoneticPr fontId="2"/>
  </si>
  <si>
    <t>北薩広域行政事務組合</t>
    <rPh sb="0" eb="1">
      <t>キタ</t>
    </rPh>
    <rPh sb="1" eb="2">
      <t>サツマ</t>
    </rPh>
    <rPh sb="2" eb="4">
      <t>コウイキ</t>
    </rPh>
    <rPh sb="4" eb="6">
      <t>ギョウセイ</t>
    </rPh>
    <rPh sb="6" eb="8">
      <t>ジム</t>
    </rPh>
    <rPh sb="8" eb="10">
      <t>クミアイ</t>
    </rPh>
    <phoneticPr fontId="19"/>
  </si>
  <si>
    <t>南薩地区衛生管理組合</t>
    <rPh sb="0" eb="1">
      <t>ミナミ</t>
    </rPh>
    <rPh sb="1" eb="2">
      <t>サツ</t>
    </rPh>
    <rPh sb="2" eb="4">
      <t>チク</t>
    </rPh>
    <rPh sb="4" eb="6">
      <t>エイセイ</t>
    </rPh>
    <rPh sb="6" eb="8">
      <t>カンリ</t>
    </rPh>
    <rPh sb="8" eb="10">
      <t>クミアイ</t>
    </rPh>
    <phoneticPr fontId="19"/>
  </si>
  <si>
    <t>し尿処理、火葬場、ごみ処理</t>
    <rPh sb="0" eb="2">
      <t>シニョウ</t>
    </rPh>
    <rPh sb="2" eb="4">
      <t>ショリ</t>
    </rPh>
    <rPh sb="5" eb="8">
      <t>カソウバ</t>
    </rPh>
    <rPh sb="11" eb="13">
      <t>ショリ</t>
    </rPh>
    <phoneticPr fontId="19"/>
  </si>
  <si>
    <t>奄美群島広域事務組合</t>
    <rPh sb="0" eb="2">
      <t>アマミ</t>
    </rPh>
    <rPh sb="2" eb="4">
      <t>グントウ</t>
    </rPh>
    <rPh sb="4" eb="6">
      <t>コウイキ</t>
    </rPh>
    <rPh sb="6" eb="8">
      <t>ジム</t>
    </rPh>
    <rPh sb="8" eb="10">
      <t>クミアイ</t>
    </rPh>
    <phoneticPr fontId="19"/>
  </si>
  <si>
    <t>奄美群島振興整備事業、基金管理、場外離着陸場、視聴覚ライブラリー</t>
    <rPh sb="0" eb="2">
      <t>アマミ</t>
    </rPh>
    <rPh sb="2" eb="4">
      <t>グントウ</t>
    </rPh>
    <rPh sb="4" eb="6">
      <t>シンコウ</t>
    </rPh>
    <rPh sb="6" eb="8">
      <t>セイビ</t>
    </rPh>
    <rPh sb="8" eb="10">
      <t>ジギョウ</t>
    </rPh>
    <rPh sb="11" eb="13">
      <t>キキン</t>
    </rPh>
    <rPh sb="13" eb="15">
      <t>カンリ</t>
    </rPh>
    <rPh sb="16" eb="18">
      <t>ジョウガイ</t>
    </rPh>
    <rPh sb="18" eb="19">
      <t>リ</t>
    </rPh>
    <rPh sb="19" eb="20">
      <t>チャク</t>
    </rPh>
    <rPh sb="20" eb="21">
      <t>リク</t>
    </rPh>
    <rPh sb="21" eb="22">
      <t>ジョウ</t>
    </rPh>
    <rPh sb="23" eb="26">
      <t>シチョウカク</t>
    </rPh>
    <phoneticPr fontId="19"/>
  </si>
  <si>
    <t>大島地区衛生組合</t>
  </si>
  <si>
    <t>ごみ処理、し尿処理、一般廃棄物の有料化</t>
    <rPh sb="10" eb="12">
      <t>イッパン</t>
    </rPh>
    <rPh sb="12" eb="15">
      <t>ハイキブツ</t>
    </rPh>
    <rPh sb="16" eb="19">
      <t>ユウリョウカ</t>
    </rPh>
    <phoneticPr fontId="19"/>
  </si>
  <si>
    <t>大隅肝属広域事務組合</t>
    <rPh sb="0" eb="2">
      <t>オオスミ</t>
    </rPh>
    <rPh sb="2" eb="4">
      <t>キモツキ</t>
    </rPh>
    <rPh sb="4" eb="6">
      <t>コウイキ</t>
    </rPh>
    <rPh sb="6" eb="8">
      <t>ジム</t>
    </rPh>
    <rPh sb="8" eb="10">
      <t>クミアイ</t>
    </rPh>
    <phoneticPr fontId="2"/>
  </si>
  <si>
    <t>ごみ処理、火葬場、介護区分認定審査、障害区分認定審査</t>
    <rPh sb="2" eb="4">
      <t>ショリ</t>
    </rPh>
    <rPh sb="5" eb="7">
      <t>カソウ</t>
    </rPh>
    <rPh sb="7" eb="8">
      <t>ジョウ</t>
    </rPh>
    <rPh sb="9" eb="11">
      <t>カイゴ</t>
    </rPh>
    <rPh sb="11" eb="13">
      <t>クブン</t>
    </rPh>
    <rPh sb="13" eb="15">
      <t>ニンテイ</t>
    </rPh>
    <rPh sb="15" eb="17">
      <t>シンサ</t>
    </rPh>
    <rPh sb="18" eb="20">
      <t>ショウガイ</t>
    </rPh>
    <rPh sb="20" eb="22">
      <t>クブン</t>
    </rPh>
    <rPh sb="22" eb="24">
      <t>ニンテイ</t>
    </rPh>
    <rPh sb="24" eb="26">
      <t>シンサ</t>
    </rPh>
    <phoneticPr fontId="2"/>
  </si>
  <si>
    <t>沖縄県</t>
    <rPh sb="0" eb="3">
      <t>オキナワケン</t>
    </rPh>
    <phoneticPr fontId="19"/>
  </si>
  <si>
    <t>南部広域行政組合</t>
    <rPh sb="0" eb="2">
      <t>ナンブ</t>
    </rPh>
    <rPh sb="2" eb="4">
      <t>コウイキ</t>
    </rPh>
    <rPh sb="4" eb="6">
      <t>ギョウセイ</t>
    </rPh>
    <rPh sb="6" eb="8">
      <t>クミアイ</t>
    </rPh>
    <phoneticPr fontId="19"/>
  </si>
  <si>
    <t>３市４町６村　</t>
  </si>
  <si>
    <t>視聴覚教育システム管理、教育研究所管理運営、ごみ処理広域化計画及び施設整備に関する事務、一般廃棄物最終処分場の設置及び管理運営に関する事務</t>
    <rPh sb="0" eb="3">
      <t>シチョウカク</t>
    </rPh>
    <rPh sb="3" eb="5">
      <t>キョウイク</t>
    </rPh>
    <rPh sb="9" eb="11">
      <t>カンリ</t>
    </rPh>
    <rPh sb="12" eb="14">
      <t>キョウイク</t>
    </rPh>
    <rPh sb="14" eb="17">
      <t>ケンキュウジョ</t>
    </rPh>
    <rPh sb="17" eb="19">
      <t>カンリ</t>
    </rPh>
    <rPh sb="19" eb="21">
      <t>ウンエイ</t>
    </rPh>
    <rPh sb="24" eb="26">
      <t>ショリ</t>
    </rPh>
    <rPh sb="26" eb="29">
      <t>コウイキカ</t>
    </rPh>
    <rPh sb="29" eb="31">
      <t>ケイカク</t>
    </rPh>
    <rPh sb="31" eb="32">
      <t>オヨ</t>
    </rPh>
    <rPh sb="33" eb="35">
      <t>シセツ</t>
    </rPh>
    <rPh sb="35" eb="37">
      <t>セイビ</t>
    </rPh>
    <rPh sb="38" eb="39">
      <t>カン</t>
    </rPh>
    <rPh sb="41" eb="43">
      <t>ジム</t>
    </rPh>
    <phoneticPr fontId="19"/>
  </si>
  <si>
    <t>金武地区消防衛生組合</t>
    <rPh sb="0" eb="2">
      <t>キン</t>
    </rPh>
    <rPh sb="2" eb="4">
      <t>チク</t>
    </rPh>
    <rPh sb="4" eb="6">
      <t>ショウボウ</t>
    </rPh>
    <rPh sb="6" eb="8">
      <t>エイセイ</t>
    </rPh>
    <rPh sb="8" eb="10">
      <t>クミアイ</t>
    </rPh>
    <phoneticPr fontId="19"/>
  </si>
  <si>
    <t>１町２村　</t>
  </si>
  <si>
    <t>消防、救急、ごみ処理</t>
    <rPh sb="0" eb="2">
      <t>ショウボウ</t>
    </rPh>
    <rPh sb="3" eb="5">
      <t>キュウキュウ</t>
    </rPh>
    <rPh sb="8" eb="10">
      <t>ショリ</t>
    </rPh>
    <phoneticPr fontId="19"/>
  </si>
  <si>
    <t>沖縄県市町村総合事務組合</t>
    <rPh sb="0" eb="3">
      <t>オキナワケン</t>
    </rPh>
    <rPh sb="3" eb="6">
      <t>シチョウソン</t>
    </rPh>
    <rPh sb="6" eb="8">
      <t>ソウゴウ</t>
    </rPh>
    <rPh sb="8" eb="10">
      <t>ジム</t>
    </rPh>
    <rPh sb="10" eb="12">
      <t>クミアイ</t>
    </rPh>
    <phoneticPr fontId="19"/>
  </si>
  <si>
    <t>１０市１１町１９村
２３一部事務組合
２広域連合</t>
    <rPh sb="20" eb="22">
      <t>コウイキ</t>
    </rPh>
    <rPh sb="22" eb="24">
      <t>レンゴウ</t>
    </rPh>
    <phoneticPr fontId="19"/>
  </si>
  <si>
    <t>退職手当、公務災害、消防補償、災害弔慰金</t>
    <rPh sb="0" eb="2">
      <t>タイショク</t>
    </rPh>
    <rPh sb="2" eb="4">
      <t>テアテ</t>
    </rPh>
    <rPh sb="5" eb="7">
      <t>コウム</t>
    </rPh>
    <rPh sb="7" eb="9">
      <t>サイガイ</t>
    </rPh>
    <rPh sb="10" eb="12">
      <t>ショウボウ</t>
    </rPh>
    <rPh sb="12" eb="14">
      <t>ホショウ</t>
    </rPh>
    <rPh sb="15" eb="17">
      <t>サイガイ</t>
    </rPh>
    <rPh sb="17" eb="20">
      <t>チョウイキン</t>
    </rPh>
    <phoneticPr fontId="19"/>
  </si>
  <si>
    <t>中部広域市町村圏事務組合</t>
    <rPh sb="0" eb="2">
      <t>チュウブ</t>
    </rPh>
    <rPh sb="2" eb="4">
      <t>コウイキ</t>
    </rPh>
    <rPh sb="4" eb="8">
      <t>シチョウソンケン</t>
    </rPh>
    <rPh sb="8" eb="10">
      <t>ジム</t>
    </rPh>
    <rPh sb="10" eb="12">
      <t>クミアイ</t>
    </rPh>
    <phoneticPr fontId="19"/>
  </si>
  <si>
    <t>３市３町３村　</t>
  </si>
  <si>
    <t>八重山広域市町村圏事務組合</t>
    <rPh sb="0" eb="3">
      <t>ヤエヤマ</t>
    </rPh>
    <rPh sb="3" eb="5">
      <t>コウイキ</t>
    </rPh>
    <rPh sb="5" eb="9">
      <t>シチョウソンケン</t>
    </rPh>
    <rPh sb="9" eb="11">
      <t>ジム</t>
    </rPh>
    <rPh sb="11" eb="13">
      <t>クミアイ</t>
    </rPh>
    <phoneticPr fontId="19"/>
  </si>
  <si>
    <t>広域市町村圏計画の策定、広域の観光、人材育成、介護認定審査会の設置及び運営、中波ラジオ中継放送局施設の設置及び管理</t>
    <rPh sb="0" eb="2">
      <t>コウイキ</t>
    </rPh>
    <rPh sb="2" eb="6">
      <t>シチョウソンケン</t>
    </rPh>
    <rPh sb="6" eb="8">
      <t>ケイカク</t>
    </rPh>
    <rPh sb="9" eb="11">
      <t>サクテイ</t>
    </rPh>
    <rPh sb="12" eb="14">
      <t>コウイキ</t>
    </rPh>
    <rPh sb="15" eb="17">
      <t>カンコウ</t>
    </rPh>
    <rPh sb="18" eb="20">
      <t>ジンザイ</t>
    </rPh>
    <rPh sb="20" eb="22">
      <t>イクセイ</t>
    </rPh>
    <rPh sb="23" eb="25">
      <t>カイゴ</t>
    </rPh>
    <rPh sb="25" eb="27">
      <t>ニンテイ</t>
    </rPh>
    <rPh sb="27" eb="30">
      <t>シンサカイ</t>
    </rPh>
    <rPh sb="31" eb="33">
      <t>セッチ</t>
    </rPh>
    <rPh sb="33" eb="34">
      <t>オヨ</t>
    </rPh>
    <rPh sb="35" eb="37">
      <t>ウンエイ</t>
    </rPh>
    <rPh sb="38" eb="39">
      <t>チュウ</t>
    </rPh>
    <rPh sb="39" eb="40">
      <t>ハ</t>
    </rPh>
    <rPh sb="43" eb="45">
      <t>チュウケイ</t>
    </rPh>
    <rPh sb="45" eb="48">
      <t>ホウソウキョク</t>
    </rPh>
    <rPh sb="48" eb="50">
      <t>シセツ</t>
    </rPh>
    <rPh sb="51" eb="53">
      <t>セッチ</t>
    </rPh>
    <rPh sb="53" eb="54">
      <t>オヨ</t>
    </rPh>
    <rPh sb="55" eb="57">
      <t>カンリ</t>
    </rPh>
    <phoneticPr fontId="19"/>
  </si>
  <si>
    <t>南部広域市町村圏事務組合</t>
    <rPh sb="0" eb="2">
      <t>ナンブ</t>
    </rPh>
    <rPh sb="2" eb="4">
      <t>コウイキ</t>
    </rPh>
    <rPh sb="4" eb="8">
      <t>シチョウソンケン</t>
    </rPh>
    <rPh sb="8" eb="10">
      <t>ジム</t>
    </rPh>
    <rPh sb="10" eb="12">
      <t>クミアイ</t>
    </rPh>
    <phoneticPr fontId="19"/>
  </si>
  <si>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</si>
  <si>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rPh sb="4" eb="7">
      <t>シチョウソン</t>
    </rPh>
    <rPh sb="7" eb="8">
      <t>ケン</t>
    </rPh>
    <rPh sb="8" eb="10">
      <t>キキン</t>
    </rPh>
    <rPh sb="11" eb="13">
      <t>カツヨウ</t>
    </rPh>
    <rPh sb="15" eb="17">
      <t>ジギョウ</t>
    </rPh>
    <rPh sb="18" eb="20">
      <t>ジッシ</t>
    </rPh>
    <rPh sb="21" eb="24">
      <t>コウイキテキ</t>
    </rPh>
    <rPh sb="25" eb="27">
      <t>シンコウ</t>
    </rPh>
    <rPh sb="27" eb="29">
      <t>ジギョウ</t>
    </rPh>
    <rPh sb="30" eb="32">
      <t>チョウサ</t>
    </rPh>
    <rPh sb="32" eb="34">
      <t>ケンキュウ</t>
    </rPh>
    <rPh sb="64" eb="66">
      <t>シャカイ</t>
    </rPh>
    <rPh sb="66" eb="68">
      <t>フクシ</t>
    </rPh>
    <rPh sb="68" eb="69">
      <t>ホウ</t>
    </rPh>
    <rPh sb="70" eb="72">
      <t>キテイ</t>
    </rPh>
    <rPh sb="74" eb="77">
      <t>ショカツチョウ</t>
    </rPh>
    <rPh sb="78" eb="79">
      <t>オコナ</t>
    </rPh>
    <rPh sb="88" eb="90">
      <t>ジム</t>
    </rPh>
    <phoneticPr fontId="19"/>
  </si>
  <si>
    <t>北部広域市町村圏事務組合</t>
    <rPh sb="0" eb="2">
      <t>ホクブ</t>
    </rPh>
    <rPh sb="2" eb="4">
      <t>コウイキ</t>
    </rPh>
    <rPh sb="4" eb="8">
      <t>シチョウソンケン</t>
    </rPh>
    <rPh sb="8" eb="10">
      <t>ジム</t>
    </rPh>
    <rPh sb="10" eb="12">
      <t>クミアイ</t>
    </rPh>
    <phoneticPr fontId="19"/>
  </si>
  <si>
    <t>１市２町９村　</t>
  </si>
  <si>
    <t>比謝川行政事務組合</t>
    <rPh sb="0" eb="2">
      <t>ヒジャ</t>
    </rPh>
    <rPh sb="2" eb="3">
      <t>カワ</t>
    </rPh>
    <rPh sb="3" eb="5">
      <t>ギョウセイ</t>
    </rPh>
    <rPh sb="5" eb="7">
      <t>ジム</t>
    </rPh>
    <rPh sb="7" eb="9">
      <t>クミアイ</t>
    </rPh>
    <phoneticPr fontId="19"/>
  </si>
  <si>
    <t>２町１村</t>
    <rPh sb="1" eb="2">
      <t>マチ</t>
    </rPh>
    <rPh sb="3" eb="4">
      <t>ソン</t>
    </rPh>
    <phoneticPr fontId="19"/>
  </si>
  <si>
    <t>ごみ処理場の設置及び管理、消防</t>
    <rPh sb="2" eb="5">
      <t>ショリジョウ</t>
    </rPh>
    <rPh sb="6" eb="8">
      <t>セッチ</t>
    </rPh>
    <rPh sb="8" eb="9">
      <t>オヨ</t>
    </rPh>
    <rPh sb="10" eb="12">
      <t>カンリ</t>
    </rPh>
    <rPh sb="13" eb="15">
      <t>ショウボウ</t>
    </rPh>
    <phoneticPr fontId="19"/>
  </si>
  <si>
    <t>東部清掃施設組合</t>
  </si>
  <si>
    <t>計</t>
    <rPh sb="0" eb="1">
      <t>ケイ</t>
    </rPh>
    <phoneticPr fontId="19"/>
  </si>
  <si>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19"/>
  </si>
  <si>
    <t>広域連合名</t>
    <rPh sb="0" eb="2">
      <t>コウイキ</t>
    </rPh>
    <rPh sb="2" eb="4">
      <t>レンゴウ</t>
    </rPh>
    <rPh sb="4" eb="5">
      <t>メイ</t>
    </rPh>
    <phoneticPr fontId="2"/>
  </si>
  <si>
    <t>設立年月日</t>
    <rPh sb="0" eb="2">
      <t>セツリツ</t>
    </rPh>
    <rPh sb="2" eb="5">
      <t>ネンガッピ</t>
    </rPh>
    <phoneticPr fontId="2"/>
  </si>
  <si>
    <t>主に処理する事務　</t>
  </si>
  <si>
    <t>函館市、北斗市、七飯町（２市１町）</t>
    <rPh sb="4" eb="6">
      <t>ホクト</t>
    </rPh>
    <rPh sb="6" eb="7">
      <t>シ</t>
    </rPh>
    <phoneticPr fontId="2"/>
  </si>
  <si>
    <t>・公立大学法人の設立及び設立団体の事務</t>
    <rPh sb="5" eb="7">
      <t>ホウジン</t>
    </rPh>
    <rPh sb="8" eb="10">
      <t>セツリツ</t>
    </rPh>
    <rPh sb="10" eb="11">
      <t>オヨ</t>
    </rPh>
    <rPh sb="12" eb="14">
      <t>セツリツ</t>
    </rPh>
    <rPh sb="14" eb="16">
      <t>ダンタイ</t>
    </rPh>
    <rPh sb="17" eb="19">
      <t>ジム</t>
    </rPh>
    <phoneticPr fontId="2"/>
  </si>
  <si>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
  が処理することとされた指定居宅サービス事業者等の指定等に係る
  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6" eb="198">
      <t>ショウガイ</t>
    </rPh>
    <rPh sb="198" eb="200">
      <t>シエン</t>
    </rPh>
    <rPh sb="200" eb="202">
      <t>クブン</t>
    </rPh>
    <rPh sb="202" eb="205">
      <t>シンサカイ</t>
    </rPh>
    <rPh sb="206" eb="208">
      <t>セッチ</t>
    </rPh>
    <rPh sb="208" eb="210">
      <t>ウンエイ</t>
    </rPh>
    <rPh sb="211" eb="212">
      <t>カン</t>
    </rPh>
    <phoneticPr fontId="2"/>
  </si>
  <si>
    <t>中・北空知廃棄物処理
広域連合</t>
    <rPh sb="0" eb="1">
      <t>ナカ</t>
    </rPh>
    <rPh sb="2" eb="3">
      <t>キタ</t>
    </rPh>
    <rPh sb="3" eb="5">
      <t>ソラチ</t>
    </rPh>
    <rPh sb="5" eb="8">
      <t>ハイキブツ</t>
    </rPh>
    <rPh sb="8" eb="10">
      <t>ショリ</t>
    </rPh>
    <rPh sb="11" eb="13">
      <t>コウイキ</t>
    </rPh>
    <rPh sb="13" eb="15">
      <t>レンゴウ</t>
    </rPh>
    <phoneticPr fontId="2"/>
  </si>
  <si>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2"/>
  </si>
  <si>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2"/>
  </si>
  <si>
    <t>室蘭市、登別市、伊達市、豊浦町、壮瞥町、洞爺湖町 （３市３町）</t>
    <rPh sb="4" eb="7">
      <t>ノボリベツシ</t>
    </rPh>
    <rPh sb="16" eb="19">
      <t>ソウベツチョウ</t>
    </rPh>
    <rPh sb="20" eb="24">
      <t>トウヤコチョウ</t>
    </rPh>
    <phoneticPr fontId="2"/>
  </si>
  <si>
    <t>・ごみ処理施設及び粗大ごみ処理施設の設置、管理及び運営
　に関する事務
・最終処分場の設置、管理及び運営に関する事務
・都市公園（広域連合所管分に限る。以下同じ。）の設置、管理
　及び運営に関する事務
・リサイクルプラザの設置、管理及び運営に関する事務
・共同電算センターの設置、管理及び運営に関する事務
・広域行政の振興及び課題の調査研究並びに連絡調整に関する事務</t>
    <rPh sb="65" eb="67">
      <t>コウイキ</t>
    </rPh>
    <rPh sb="67" eb="69">
      <t>レンゴウ</t>
    </rPh>
    <rPh sb="69" eb="71">
      <t>ショカン</t>
    </rPh>
    <rPh sb="71" eb="72">
      <t>ブン</t>
    </rPh>
    <rPh sb="73" eb="74">
      <t>カギ</t>
    </rPh>
    <rPh sb="76" eb="78">
      <t>イカ</t>
    </rPh>
    <rPh sb="78" eb="79">
      <t>オナ</t>
    </rPh>
    <rPh sb="86" eb="88">
      <t>カンリ</t>
    </rPh>
    <rPh sb="90" eb="91">
      <t>オヨ</t>
    </rPh>
    <rPh sb="95" eb="96">
      <t>カン</t>
    </rPh>
    <rPh sb="98" eb="100">
      <t>ジム</t>
    </rPh>
    <rPh sb="116" eb="117">
      <t>オヨ</t>
    </rPh>
    <rPh sb="121" eb="122">
      <t>カン</t>
    </rPh>
    <rPh sb="124" eb="126">
      <t>ジム</t>
    </rPh>
    <rPh sb="128" eb="130">
      <t>キョウドウ</t>
    </rPh>
    <rPh sb="130" eb="132">
      <t>デンサン</t>
    </rPh>
    <rPh sb="137" eb="139">
      <t>セッチ</t>
    </rPh>
    <rPh sb="140" eb="142">
      <t>カンリ</t>
    </rPh>
    <rPh sb="142" eb="143">
      <t>オヨ</t>
    </rPh>
    <rPh sb="144" eb="146">
      <t>ウンエイ</t>
    </rPh>
    <rPh sb="147" eb="148">
      <t>カン</t>
    </rPh>
    <rPh sb="150" eb="152">
      <t>ジム</t>
    </rPh>
    <rPh sb="154" eb="156">
      <t>コウイキ</t>
    </rPh>
    <rPh sb="156" eb="158">
      <t>ギョウセイ</t>
    </rPh>
    <rPh sb="159" eb="161">
      <t>シンコウ</t>
    </rPh>
    <rPh sb="161" eb="162">
      <t>オヨ</t>
    </rPh>
    <rPh sb="163" eb="165">
      <t>カダイ</t>
    </rPh>
    <rPh sb="166" eb="168">
      <t>チョウサ</t>
    </rPh>
    <rPh sb="168" eb="170">
      <t>ケンキュウ</t>
    </rPh>
    <rPh sb="170" eb="171">
      <t>ナラ</t>
    </rPh>
    <rPh sb="173" eb="175">
      <t>レンラク</t>
    </rPh>
    <rPh sb="175" eb="177">
      <t>チョウセイ</t>
    </rPh>
    <rPh sb="178" eb="179">
      <t>カン</t>
    </rPh>
    <rPh sb="181" eb="183">
      <t>ジム</t>
    </rPh>
    <phoneticPr fontId="2"/>
  </si>
  <si>
    <t>北斗市、松前町､福島町､知内町､木古内町､七飯町､鹿部町､森町､八雲町､長万部町（１市９町）</t>
    <rPh sb="0" eb="2">
      <t>ホクト</t>
    </rPh>
    <rPh sb="2" eb="3">
      <t>シ</t>
    </rPh>
    <rPh sb="42" eb="43">
      <t>シ</t>
    </rPh>
    <phoneticPr fontId="2"/>
  </si>
  <si>
    <t>新冠町、新ひだか町
（２町）</t>
    <rPh sb="4" eb="5">
      <t>シン</t>
    </rPh>
    <rPh sb="8" eb="9">
      <t>マチ</t>
    </rPh>
    <phoneticPr fontId="2"/>
  </si>
  <si>
    <t>釧路市、釧路町、白糠町、 鶴居村、弟子屈町（１市２町１村）</t>
    <rPh sb="17" eb="20">
      <t>テシカガ</t>
    </rPh>
    <rPh sb="20" eb="21">
      <t>チョウ</t>
    </rPh>
    <phoneticPr fontId="2"/>
  </si>
  <si>
    <t>・ごみ処理施設の設置、管理及び運営に関すること</t>
  </si>
  <si>
    <t>東川町、美瑛町、東神楽町（３町）</t>
    <rPh sb="0" eb="1">
      <t>ヒガシ</t>
    </rPh>
    <phoneticPr fontId="2"/>
  </si>
  <si>
    <t>・介護保険事業に関する事務
・国民健康保険事業に関する事務
・乳幼児医療給付事業、ひとり親家庭等医療給付事業、老人医療給
  付特別対策事業、重度心身障害者医療給付事業に関する受託事務
・関係町がそれぞれ実施する障害者総合支援法の規定に基づく障害
  支援区分の審査判定に関する事務                                      　　　　　　　　　　　　　　　　　　　　　　　　　　　　　　　　　　　　　　　　　　　　　　　　　　
・高齢者医療確保法の規定に基づく後期高齢者医療制度に関する事務
・広域化の調査研究</t>
    <rPh sb="44" eb="45">
      <t>オヤ</t>
    </rPh>
    <rPh sb="45" eb="47">
      <t>カテイ</t>
    </rPh>
    <rPh sb="47" eb="48">
      <t>トウ</t>
    </rPh>
    <rPh sb="94" eb="96">
      <t>カンケイ</t>
    </rPh>
    <rPh sb="96" eb="97">
      <t>マチ</t>
    </rPh>
    <rPh sb="102" eb="104">
      <t>ジッシ</t>
    </rPh>
    <rPh sb="106" eb="109">
      <t>ショウガイシャ</t>
    </rPh>
    <rPh sb="109" eb="111">
      <t>ソウゴウ</t>
    </rPh>
    <rPh sb="111" eb="113">
      <t>シエン</t>
    </rPh>
    <rPh sb="113" eb="114">
      <t>ホウ</t>
    </rPh>
    <rPh sb="115" eb="117">
      <t>キテイ</t>
    </rPh>
    <rPh sb="118" eb="119">
      <t>モト</t>
    </rPh>
    <rPh sb="121" eb="123">
      <t>ショウガイ</t>
    </rPh>
    <rPh sb="126" eb="128">
      <t>シエン</t>
    </rPh>
    <rPh sb="128" eb="130">
      <t>クブン</t>
    </rPh>
    <rPh sb="131" eb="133">
      <t>シンサ</t>
    </rPh>
    <rPh sb="133" eb="135">
      <t>ハンテイ</t>
    </rPh>
    <rPh sb="136" eb="137">
      <t>カン</t>
    </rPh>
    <rPh sb="139" eb="141">
      <t>ジム</t>
    </rPh>
    <rPh sb="231" eb="234">
      <t>コウレイシャ</t>
    </rPh>
    <rPh sb="234" eb="236">
      <t>イリョウ</t>
    </rPh>
    <rPh sb="236" eb="239">
      <t>カクホホウ</t>
    </rPh>
    <rPh sb="240" eb="242">
      <t>キテイ</t>
    </rPh>
    <rPh sb="243" eb="244">
      <t>モト</t>
    </rPh>
    <rPh sb="246" eb="248">
      <t>コウキ</t>
    </rPh>
    <rPh sb="248" eb="251">
      <t>コウレイシャ</t>
    </rPh>
    <rPh sb="251" eb="253">
      <t>イリョウ</t>
    </rPh>
    <rPh sb="253" eb="255">
      <t>セイド</t>
    </rPh>
    <rPh sb="256" eb="257">
      <t>カン</t>
    </rPh>
    <rPh sb="259" eb="261">
      <t>ジム</t>
    </rPh>
    <phoneticPr fontId="2"/>
  </si>
  <si>
    <t>北海道後期高齢者医療
広域連合</t>
    <rPh sb="0" eb="3">
      <t>ホッカイドウ</t>
    </rPh>
    <rPh sb="3" eb="5">
      <t>コウキ</t>
    </rPh>
    <rPh sb="5" eb="8">
      <t>コウレイシャ</t>
    </rPh>
    <rPh sb="8" eb="10">
      <t>イリョウ</t>
    </rPh>
    <rPh sb="11" eb="13">
      <t>コウイキ</t>
    </rPh>
    <rPh sb="13" eb="15">
      <t>レンゴウ</t>
    </rPh>
    <phoneticPr fontId="2"/>
  </si>
  <si>
    <t>道内全市町村</t>
    <rPh sb="0" eb="2">
      <t>ドウナイ</t>
    </rPh>
    <rPh sb="2" eb="3">
      <t>ゼン</t>
    </rPh>
    <rPh sb="3" eb="6">
      <t>シチョウソン</t>
    </rPh>
    <phoneticPr fontId="2"/>
  </si>
  <si>
    <t>島牧村、黒松内町、蘭越町、ニセコ町、真狩村、留寿都村、喜茂別村、京極町、倶知安町、共和町、泊村、神恵内村、積丹町、古平町、仁木町、赤井川村（１０町６村）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ムラ</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2"/>
  </si>
  <si>
    <t>富良野広域連合</t>
    <rPh sb="0" eb="3">
      <t>フラノ</t>
    </rPh>
    <rPh sb="3" eb="5">
      <t>コウイキ</t>
    </rPh>
    <rPh sb="5" eb="7">
      <t>レンゴウ</t>
    </rPh>
    <phoneticPr fontId="2"/>
  </si>
  <si>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2"/>
  </si>
  <si>
    <t>弘前市､黒石市､平川市、板柳町､大鰐町､藤崎町､田舎館村､西目屋村
（３市３町２村）</t>
    <rPh sb="8" eb="10">
      <t>ヒラカワ</t>
    </rPh>
    <rPh sb="10" eb="11">
      <t>シ</t>
    </rPh>
    <phoneticPr fontId="2"/>
  </si>
  <si>
    <t>五所川原市、つがる市､鰺ケ沢町、深浦町､中泊町、鶴田町（２市４町）</t>
  </si>
  <si>
    <t>・広域市町村圏計画の策定並びに当該計画に基づく事業の実施及び
　連絡調整に関すること
・ふるさと市町村圏計画の策定並びに当該計画に基づく事業の実施及
　び連絡調整に関すること
・介護認定審査会の設置及び運営に関すること
・障害者の日常生活及び社会生活を総合的に支援するための法律に
　基づく介護給付費等の支給に関する審査会の設置及び運営に関す
　ること
・障害者総合支援法第８９条の３第１項に基づく協議会の設置及び運
　営に関すること
・国民健康保険法第８２条の規定による保健事業である病院及び診療
　所としての西北五地域保健医療圏自治体病院機能再編成計画に係
　る次に掲げる中核病院及びサテライト医療機関（サテライト病院及び
　サテライト診療所をいう。以下同じ。）の設置及び管理運営に関する
　こと　　　　　　　　　　　　　　　　　　　　　　　　　　　　　　　　　　　　　　　　　　　　　　　　　　　　　　　　　　　　　　　　　　ア　中核病院（五所川原市）　　　　　　　　　　　　　　　　　　　　　　　　　　　　　　　　　　　　　　　　　　　イ　サテライト病院（五所川原市）　　　　　　　　　　　　　　　　　　　　　　　　　　　　　　　　　　　　　　　　　　　　　　　　　　　　　ウ　サテライト病院（鰺ヶ沢町）　　　　　　　　　　　　　　　　　　　　　　　　　　　　　　　　　　　　　　　　　　　　　　　　　　　エ　サテライト診療所（つがる市）　　　　　　　　　　　　　　　　　　　　　　　　　　　　　　　　　　　　　　　　　　　　　　　　　　　　　　　　　　　　　　　　　オ　サテライト診療所（鶴田町）
・広域にわたり処理することが適当な事務に係る課題の調査研究に関
　すること</t>
    <rPh sb="12" eb="13">
      <t>ナラ</t>
    </rPh>
    <rPh sb="15" eb="17">
      <t>トウガイ</t>
    </rPh>
    <rPh sb="17" eb="19">
      <t>ケイカク</t>
    </rPh>
    <rPh sb="20" eb="21">
      <t>モト</t>
    </rPh>
    <rPh sb="23" eb="25">
      <t>ジギョウ</t>
    </rPh>
    <rPh sb="37" eb="38">
      <t>カン</t>
    </rPh>
    <rPh sb="57" eb="58">
      <t>ナラ</t>
    </rPh>
    <rPh sb="60" eb="62">
      <t>トウガイ</t>
    </rPh>
    <rPh sb="62" eb="64">
      <t>ケイカク</t>
    </rPh>
    <rPh sb="65" eb="66">
      <t>モト</t>
    </rPh>
    <rPh sb="68" eb="70">
      <t>ジギョウ</t>
    </rPh>
    <rPh sb="82" eb="83">
      <t>カン</t>
    </rPh>
    <rPh sb="104" eb="105">
      <t>カン</t>
    </rPh>
    <rPh sb="111" eb="114">
      <t>ショウガイシャ</t>
    </rPh>
    <rPh sb="115" eb="117">
      <t>ニチジョウ</t>
    </rPh>
    <rPh sb="117" eb="119">
      <t>セイカツ</t>
    </rPh>
    <rPh sb="119" eb="120">
      <t>オヨ</t>
    </rPh>
    <rPh sb="121" eb="123">
      <t>シャカイ</t>
    </rPh>
    <rPh sb="123" eb="125">
      <t>セイカツ</t>
    </rPh>
    <rPh sb="126" eb="129">
      <t>ソウゴウテキ</t>
    </rPh>
    <rPh sb="130" eb="132">
      <t>シエン</t>
    </rPh>
    <rPh sb="137" eb="138">
      <t>ホウ</t>
    </rPh>
    <rPh sb="138" eb="139">
      <t>リツ</t>
    </rPh>
    <rPh sb="142" eb="143">
      <t>モト</t>
    </rPh>
    <rPh sb="145" eb="147">
      <t>カイゴ</t>
    </rPh>
    <rPh sb="147" eb="149">
      <t>キュウフ</t>
    </rPh>
    <rPh sb="149" eb="150">
      <t>ヒ</t>
    </rPh>
    <rPh sb="150" eb="151">
      <t>トウ</t>
    </rPh>
    <rPh sb="152" eb="154">
      <t>シキュウ</t>
    </rPh>
    <rPh sb="155" eb="156">
      <t>カン</t>
    </rPh>
    <rPh sb="158" eb="161">
      <t>シンサカイ</t>
    </rPh>
    <rPh sb="162" eb="164">
      <t>セッチ</t>
    </rPh>
    <rPh sb="164" eb="165">
      <t>オヨ</t>
    </rPh>
    <rPh sb="166" eb="168">
      <t>ウンエイ</t>
    </rPh>
    <rPh sb="169" eb="170">
      <t>カン</t>
    </rPh>
    <rPh sb="178" eb="181">
      <t>ショウガイシャ</t>
    </rPh>
    <rPh sb="181" eb="183">
      <t>ソウゴウ</t>
    </rPh>
    <rPh sb="183" eb="185">
      <t>シエン</t>
    </rPh>
    <rPh sb="185" eb="186">
      <t>ホウ</t>
    </rPh>
    <rPh sb="186" eb="187">
      <t>ダイ</t>
    </rPh>
    <rPh sb="189" eb="190">
      <t>ジョウ</t>
    </rPh>
    <rPh sb="192" eb="193">
      <t>ダイ</t>
    </rPh>
    <rPh sb="194" eb="195">
      <t>コウ</t>
    </rPh>
    <rPh sb="196" eb="197">
      <t>モト</t>
    </rPh>
    <rPh sb="199" eb="202">
      <t>キョウギカイ</t>
    </rPh>
    <rPh sb="203" eb="205">
      <t>セッチ</t>
    </rPh>
    <rPh sb="205" eb="206">
      <t>オヨ</t>
    </rPh>
    <rPh sb="212" eb="213">
      <t>カン</t>
    </rPh>
    <rPh sb="219" eb="221">
      <t>コクミン</t>
    </rPh>
    <rPh sb="256" eb="258">
      <t>セイホク</t>
    </rPh>
    <rPh sb="258" eb="259">
      <t>ゴ</t>
    </rPh>
    <rPh sb="259" eb="261">
      <t>チイキ</t>
    </rPh>
    <rPh sb="261" eb="263">
      <t>ホケン</t>
    </rPh>
    <rPh sb="263" eb="265">
      <t>イリョウ</t>
    </rPh>
    <rPh sb="265" eb="266">
      <t>ケン</t>
    </rPh>
    <rPh sb="266" eb="269">
      <t>ジチタイ</t>
    </rPh>
    <rPh sb="269" eb="271">
      <t>ビョウイン</t>
    </rPh>
    <rPh sb="271" eb="273">
      <t>キノウ</t>
    </rPh>
    <rPh sb="273" eb="276">
      <t>サイヘンセイ</t>
    </rPh>
    <rPh sb="276" eb="278">
      <t>ケイカク</t>
    </rPh>
    <rPh sb="279" eb="280">
      <t>カカ</t>
    </rPh>
    <rPh sb="283" eb="284">
      <t>ツギ</t>
    </rPh>
    <rPh sb="285" eb="286">
      <t>カカ</t>
    </rPh>
    <rPh sb="288" eb="290">
      <t>チュウカク</t>
    </rPh>
    <rPh sb="290" eb="292">
      <t>ビョウイン</t>
    </rPh>
    <rPh sb="292" eb="293">
      <t>オヨ</t>
    </rPh>
    <rPh sb="299" eb="301">
      <t>イリョウ</t>
    </rPh>
    <rPh sb="301" eb="303">
      <t>キカン</t>
    </rPh>
    <rPh sb="309" eb="311">
      <t>ビョウイン</t>
    </rPh>
    <rPh sb="311" eb="312">
      <t>オヨ</t>
    </rPh>
    <rPh sb="320" eb="323">
      <t>シンリョウジョ</t>
    </rPh>
    <rPh sb="327" eb="329">
      <t>イカ</t>
    </rPh>
    <rPh sb="329" eb="330">
      <t>オナ</t>
    </rPh>
    <rPh sb="334" eb="336">
      <t>セッチ</t>
    </rPh>
    <rPh sb="336" eb="337">
      <t>オヨ</t>
    </rPh>
    <rPh sb="338" eb="340">
      <t>カンリ</t>
    </rPh>
    <rPh sb="340" eb="342">
      <t>ウンエイ</t>
    </rPh>
    <rPh sb="343" eb="344">
      <t>カン</t>
    </rPh>
    <rPh sb="418" eb="420">
      <t>チュウカク</t>
    </rPh>
    <rPh sb="420" eb="422">
      <t>ビョウイン</t>
    </rPh>
    <rPh sb="423" eb="428">
      <t>ゴショガワラシ</t>
    </rPh>
    <rPh sb="479" eb="481">
      <t>ビョウイン</t>
    </rPh>
    <rPh sb="482" eb="487">
      <t>ゴショガワラシ</t>
    </rPh>
    <rPh sb="548" eb="550">
      <t>ビョウイン</t>
    </rPh>
    <rPh sb="551" eb="554">
      <t>アジガサワ</t>
    </rPh>
    <rPh sb="554" eb="555">
      <t>チョウ</t>
    </rPh>
    <rPh sb="614" eb="617">
      <t>シンリョウジョ</t>
    </rPh>
    <rPh sb="621" eb="622">
      <t>シ</t>
    </rPh>
    <rPh sb="695" eb="698">
      <t>シンリョウジョ</t>
    </rPh>
    <rPh sb="699" eb="702">
      <t>ツルタチョウ</t>
    </rPh>
    <rPh sb="711" eb="713">
      <t>ショリ</t>
    </rPh>
    <rPh sb="718" eb="720">
      <t>テキトウ</t>
    </rPh>
    <rPh sb="721" eb="723">
      <t>ジム</t>
    </rPh>
    <rPh sb="724" eb="725">
      <t>カカ</t>
    </rPh>
    <rPh sb="726" eb="728">
      <t>カダイ</t>
    </rPh>
    <rPh sb="734" eb="735">
      <t>カン</t>
    </rPh>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</si>
  <si>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2"/>
  </si>
  <si>
    <t>岩手県</t>
    <rPh sb="0" eb="2">
      <t>イワテ</t>
    </rPh>
    <rPh sb="2" eb="3">
      <t>ケン</t>
    </rPh>
    <phoneticPr fontId="2"/>
  </si>
  <si>
    <t>久慈市、洋野町、野田村、普代村 
（１市１町２村）</t>
    <rPh sb="4" eb="5">
      <t>ヨウ</t>
    </rPh>
    <rPh sb="5" eb="6">
      <t>ノ</t>
    </rPh>
    <rPh sb="6" eb="7">
      <t>チョウ</t>
    </rPh>
    <phoneticPr fontId="2"/>
  </si>
  <si>
    <t>・介護保険法の規定による介護保険制度の施行に関する事務
・墓地、埋葬等に関する法律の規定による火葬場の設置及び管理運
　営に関する事務
・廃棄物の処理及び清掃に関する法律の規定によるごみ処理施設及
　びし尿処理施設の設置及び管理運営に関する事務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2" eb="63">
      <t>カン</t>
    </rPh>
    <rPh sb="65" eb="67">
      <t>ジム</t>
    </rPh>
    <rPh sb="69" eb="72">
      <t>ハイキブツ</t>
    </rPh>
    <rPh sb="73" eb="75">
      <t>ショリ</t>
    </rPh>
    <rPh sb="75" eb="76">
      <t>オヨ</t>
    </rPh>
    <rPh sb="77" eb="79">
      <t>セイソウ</t>
    </rPh>
    <rPh sb="80" eb="81">
      <t>カン</t>
    </rPh>
    <rPh sb="83" eb="85">
      <t>ホウリツ</t>
    </rPh>
    <rPh sb="86" eb="88">
      <t>キテイ</t>
    </rPh>
    <rPh sb="93" eb="95">
      <t>ショリ</t>
    </rPh>
    <rPh sb="95" eb="97">
      <t>シセツ</t>
    </rPh>
    <rPh sb="97" eb="98">
      <t>オヨ</t>
    </rPh>
    <rPh sb="102" eb="103">
      <t>ニョウ</t>
    </rPh>
    <rPh sb="103" eb="105">
      <t>ショリ</t>
    </rPh>
    <rPh sb="105" eb="107">
      <t>シセツ</t>
    </rPh>
    <rPh sb="108" eb="110">
      <t>セッチ</t>
    </rPh>
    <rPh sb="110" eb="111">
      <t>オヨ</t>
    </rPh>
    <rPh sb="112" eb="114">
      <t>カンリ</t>
    </rPh>
    <rPh sb="114" eb="116">
      <t>ウンエイ</t>
    </rPh>
    <rPh sb="117" eb="118">
      <t>カン</t>
    </rPh>
    <rPh sb="120" eb="122">
      <t>ジム</t>
    </rPh>
    <rPh sb="124" eb="126">
      <t>ショウボウ</t>
    </rPh>
    <rPh sb="126" eb="128">
      <t>ソシキ</t>
    </rPh>
    <rPh sb="128" eb="129">
      <t>ホウ</t>
    </rPh>
    <rPh sb="129" eb="130">
      <t>オヨ</t>
    </rPh>
    <rPh sb="131" eb="134">
      <t>ショウボウホウ</t>
    </rPh>
    <rPh sb="135" eb="137">
      <t>キテイ</t>
    </rPh>
    <rPh sb="140" eb="142">
      <t>ショウボウ</t>
    </rPh>
    <rPh sb="143" eb="144">
      <t>カン</t>
    </rPh>
    <rPh sb="146" eb="148">
      <t>ジム</t>
    </rPh>
    <phoneticPr fontId="2"/>
  </si>
  <si>
    <t>岩手県後期高齢者医療
広域連合</t>
    <rPh sb="0" eb="3">
      <t>イワテケン</t>
    </rPh>
    <rPh sb="3" eb="5">
      <t>コウキ</t>
    </rPh>
    <rPh sb="5" eb="8">
      <t>コウレイシャ</t>
    </rPh>
    <rPh sb="8" eb="10">
      <t>イリョウ</t>
    </rPh>
    <phoneticPr fontId="2"/>
  </si>
  <si>
    <t>宮城県後期高齢者医療
広域連合</t>
    <rPh sb="0" eb="3">
      <t>ミヤギケン</t>
    </rPh>
    <rPh sb="3" eb="5">
      <t>コウキ</t>
    </rPh>
    <rPh sb="5" eb="8">
      <t>コウレイシャ</t>
    </rPh>
    <rPh sb="8" eb="10">
      <t>イリョウ</t>
    </rPh>
    <rPh sb="11" eb="13">
      <t>コウイキ</t>
    </rPh>
    <rPh sb="13" eb="15">
      <t>レンゴウ</t>
    </rPh>
    <phoneticPr fontId="2"/>
  </si>
  <si>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2"/>
  </si>
  <si>
    <t>秋田県後期高齢者医療
広域連合</t>
    <rPh sb="0" eb="3">
      <t>アキタケン</t>
    </rPh>
    <rPh sb="3" eb="5">
      <t>コウキ</t>
    </rPh>
    <rPh sb="5" eb="8">
      <t>コウレイシャ</t>
    </rPh>
    <rPh sb="8" eb="10">
      <t>イリョウ</t>
    </rPh>
    <phoneticPr fontId="2"/>
  </si>
  <si>
    <t>県内全市町村</t>
    <rPh sb="0" eb="2">
      <t>ケンナイ</t>
    </rPh>
    <rPh sb="2" eb="3">
      <t>ゼン</t>
    </rPh>
    <rPh sb="3" eb="6">
      <t>シチョウソン</t>
    </rPh>
    <phoneticPr fontId="2"/>
  </si>
  <si>
    <t>最上地区広域連合</t>
    <rPh sb="0" eb="2">
      <t>モガミ</t>
    </rPh>
    <rPh sb="2" eb="4">
      <t>チク</t>
    </rPh>
    <rPh sb="4" eb="6">
      <t>コウイキ</t>
    </rPh>
    <rPh sb="6" eb="8">
      <t>レンゴウ</t>
    </rPh>
    <phoneticPr fontId="2"/>
  </si>
  <si>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2"/>
  </si>
  <si>
    <t>・国民健康保険事業に関する事務
　（国民健康保険直営診療施設に係る事務を除く）
・重度心身障がい(児)者・子育て支援及びひとり親家庭等医療給付事
　業に関する事務
・広域化の調査研究</t>
    <rPh sb="1" eb="3">
      <t>コクミン</t>
    </rPh>
    <rPh sb="3" eb="5">
      <t>ケンコウ</t>
    </rPh>
    <rPh sb="5" eb="7">
      <t>ホケン</t>
    </rPh>
    <rPh sb="7" eb="9">
      <t>ジギョウ</t>
    </rPh>
    <rPh sb="10" eb="11">
      <t>カン</t>
    </rPh>
    <rPh sb="13" eb="15">
      <t>ジム</t>
    </rPh>
    <rPh sb="18" eb="20">
      <t>コクミン</t>
    </rPh>
    <rPh sb="20" eb="22">
      <t>ケンコウ</t>
    </rPh>
    <rPh sb="22" eb="24">
      <t>ホケン</t>
    </rPh>
    <rPh sb="24" eb="26">
      <t>チョクエイ</t>
    </rPh>
    <rPh sb="26" eb="28">
      <t>シンリョウ</t>
    </rPh>
    <rPh sb="28" eb="30">
      <t>シセツ</t>
    </rPh>
    <rPh sb="31" eb="32">
      <t>カカ</t>
    </rPh>
    <rPh sb="33" eb="35">
      <t>ジム</t>
    </rPh>
    <rPh sb="36" eb="37">
      <t>ノゾ</t>
    </rPh>
    <rPh sb="41" eb="43">
      <t>ジュウド</t>
    </rPh>
    <rPh sb="43" eb="45">
      <t>シンシン</t>
    </rPh>
    <rPh sb="45" eb="46">
      <t>ショウ</t>
    </rPh>
    <rPh sb="49" eb="50">
      <t>ジ</t>
    </rPh>
    <rPh sb="51" eb="52">
      <t>シャ</t>
    </rPh>
    <rPh sb="53" eb="55">
      <t>コソダ</t>
    </rPh>
    <rPh sb="56" eb="58">
      <t>シエン</t>
    </rPh>
    <rPh sb="58" eb="59">
      <t>オヨ</t>
    </rPh>
    <rPh sb="63" eb="64">
      <t>オヤ</t>
    </rPh>
    <rPh sb="64" eb="66">
      <t>カテイ</t>
    </rPh>
    <rPh sb="66" eb="67">
      <t>トウ</t>
    </rPh>
    <rPh sb="67" eb="69">
      <t>イリョウ</t>
    </rPh>
    <rPh sb="69" eb="71">
      <t>キュウフ</t>
    </rPh>
    <rPh sb="71" eb="72">
      <t>ゴト</t>
    </rPh>
    <rPh sb="74" eb="75">
      <t>ギョウ</t>
    </rPh>
    <rPh sb="76" eb="77">
      <t>カン</t>
    </rPh>
    <rPh sb="79" eb="81">
      <t>ジム</t>
    </rPh>
    <rPh sb="83" eb="86">
      <t>コウイキカ</t>
    </rPh>
    <rPh sb="87" eb="89">
      <t>チョウサ</t>
    </rPh>
    <rPh sb="89" eb="91">
      <t>ケンキュウ</t>
    </rPh>
    <phoneticPr fontId="2"/>
  </si>
  <si>
    <t>山形県後期高齢者医療
広域連合</t>
    <rPh sb="0" eb="3">
      <t>ヤマガタケン</t>
    </rPh>
    <rPh sb="3" eb="5">
      <t>コウキ</t>
    </rPh>
    <rPh sb="5" eb="8">
      <t>コウレイシャ</t>
    </rPh>
    <rPh sb="8" eb="10">
      <t>イリョウ</t>
    </rPh>
    <rPh sb="11" eb="13">
      <t>コウイキ</t>
    </rPh>
    <rPh sb="13" eb="15">
      <t>レンゴウ</t>
    </rPh>
    <phoneticPr fontId="2"/>
  </si>
  <si>
    <t>福島県後期高齢者医療
広域連合</t>
    <rPh sb="0" eb="3">
      <t>フクシマケン</t>
    </rPh>
    <rPh sb="3" eb="5">
      <t>コウキ</t>
    </rPh>
    <rPh sb="5" eb="8">
      <t>コウレイシャ</t>
    </rPh>
    <rPh sb="8" eb="10">
      <t>イリョウ</t>
    </rPh>
    <rPh sb="11" eb="13">
      <t>コウイキ</t>
    </rPh>
    <rPh sb="13" eb="15">
      <t>レンゴウ</t>
    </rPh>
    <phoneticPr fontId="2"/>
  </si>
  <si>
    <t>茨城県後期高齢者医療
広域連合</t>
    <rPh sb="0" eb="3">
      <t>イバラキケン</t>
    </rPh>
    <rPh sb="3" eb="5">
      <t>コウキ</t>
    </rPh>
    <rPh sb="5" eb="8">
      <t>コウレイシャ</t>
    </rPh>
    <rPh sb="8" eb="10">
      <t>イリョウ</t>
    </rPh>
    <phoneticPr fontId="2"/>
  </si>
  <si>
    <t>栃木県後期高齢者医療
広域連合</t>
    <rPh sb="0" eb="3">
      <t>トチギケン</t>
    </rPh>
    <rPh sb="3" eb="5">
      <t>コウキ</t>
    </rPh>
    <rPh sb="5" eb="8">
      <t>コウレイシャ</t>
    </rPh>
    <rPh sb="8" eb="10">
      <t>イリョウ</t>
    </rPh>
    <rPh sb="11" eb="13">
      <t>コウイキ</t>
    </rPh>
    <rPh sb="13" eb="15">
      <t>レンゴウ</t>
    </rPh>
    <phoneticPr fontId="2"/>
  </si>
  <si>
    <t>群馬県後期高齢者医療
広域連合</t>
    <rPh sb="0" eb="3">
      <t>グンマケン</t>
    </rPh>
    <rPh sb="3" eb="5">
      <t>コウキ</t>
    </rPh>
    <rPh sb="5" eb="8">
      <t>コウレイシャ</t>
    </rPh>
    <rPh sb="8" eb="10">
      <t>イリョウ</t>
    </rPh>
    <rPh sb="11" eb="13">
      <t>コウイキ</t>
    </rPh>
    <rPh sb="13" eb="15">
      <t>レンゴウ</t>
    </rPh>
    <phoneticPr fontId="2"/>
  </si>
  <si>
    <t>埼玉県後期高齢者医療
広域連合</t>
    <rPh sb="0" eb="3">
      <t>サイタマケン</t>
    </rPh>
    <rPh sb="3" eb="5">
      <t>コウキ</t>
    </rPh>
    <rPh sb="5" eb="8">
      <t>コウレイシャ</t>
    </rPh>
    <rPh sb="8" eb="10">
      <t>イリョウ</t>
    </rPh>
    <rPh sb="11" eb="13">
      <t>コウイキ</t>
    </rPh>
    <rPh sb="13" eb="15">
      <t>レンゴウ</t>
    </rPh>
    <phoneticPr fontId="2"/>
  </si>
  <si>
    <t>千葉県後期高齢者医療
広域連合</t>
    <rPh sb="0" eb="3">
      <t>チバケン</t>
    </rPh>
    <rPh sb="3" eb="5">
      <t>コウキ</t>
    </rPh>
    <rPh sb="5" eb="8">
      <t>コウレイシャ</t>
    </rPh>
    <rPh sb="8" eb="10">
      <t>イリョウ</t>
    </rPh>
    <rPh sb="11" eb="13">
      <t>コウイキ</t>
    </rPh>
    <rPh sb="13" eb="15">
      <t>レンゴウ</t>
    </rPh>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</si>
  <si>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2"/>
  </si>
  <si>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2"/>
  </si>
  <si>
    <t>都内全区市町村</t>
    <rPh sb="0" eb="1">
      <t>ト</t>
    </rPh>
    <rPh sb="1" eb="2">
      <t>ナイ</t>
    </rPh>
    <rPh sb="2" eb="3">
      <t>ゼン</t>
    </rPh>
    <rPh sb="3" eb="4">
      <t>ク</t>
    </rPh>
    <rPh sb="4" eb="7">
      <t>シチョウソン</t>
    </rPh>
    <phoneticPr fontId="2"/>
  </si>
  <si>
    <t>後期高齢者の医療制度に係る事務</t>
    <rPh sb="0" eb="2">
      <t>コウキ</t>
    </rPh>
    <rPh sb="2" eb="5">
      <t>コウレイシャ</t>
    </rPh>
    <rPh sb="6" eb="8">
      <t>イリョウ</t>
    </rPh>
    <rPh sb="8" eb="10">
      <t>セイド</t>
    </rPh>
    <rPh sb="11" eb="12">
      <t>カカ</t>
    </rPh>
    <rPh sb="13" eb="15">
      <t>ジム</t>
    </rPh>
    <phoneticPr fontId="2"/>
  </si>
  <si>
    <t>神奈川県後期高齢者医療広域連合</t>
    <rPh sb="0" eb="4">
      <t>カナガワケン</t>
    </rPh>
    <rPh sb="4" eb="6">
      <t>コウキ</t>
    </rPh>
    <rPh sb="6" eb="9">
      <t>コウレイシャ</t>
    </rPh>
    <rPh sb="9" eb="11">
      <t>イリョウ</t>
    </rPh>
    <rPh sb="11" eb="13">
      <t>コウイキ</t>
    </rPh>
    <rPh sb="13" eb="15">
      <t>レンゴウ</t>
    </rPh>
    <phoneticPr fontId="2"/>
  </si>
  <si>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2"/>
  </si>
  <si>
    <t>新潟県後期高齢者医療
広域連合</t>
    <rPh sb="0" eb="3">
      <t>ニイガタケン</t>
    </rPh>
    <rPh sb="3" eb="5">
      <t>コウキ</t>
    </rPh>
    <rPh sb="5" eb="8">
      <t>コウレイシャ</t>
    </rPh>
    <rPh sb="8" eb="10">
      <t>イリョウ</t>
    </rPh>
    <rPh sb="11" eb="13">
      <t>コウイキ</t>
    </rPh>
    <rPh sb="13" eb="15">
      <t>レンゴウ</t>
    </rPh>
    <phoneticPr fontId="2"/>
  </si>
  <si>
    <t>富山県後期高齢者医療
広域連合</t>
    <rPh sb="0" eb="3">
      <t>トヤマケン</t>
    </rPh>
    <rPh sb="3" eb="5">
      <t>コウキ</t>
    </rPh>
    <rPh sb="5" eb="8">
      <t>コウレイシャ</t>
    </rPh>
    <rPh sb="8" eb="10">
      <t>イリョウ</t>
    </rPh>
    <rPh sb="11" eb="13">
      <t>コウイキ</t>
    </rPh>
    <rPh sb="13" eb="15">
      <t>レンゴウ</t>
    </rPh>
    <phoneticPr fontId="2"/>
  </si>
  <si>
    <t>石川県後期高齢者医療
広域連合</t>
    <rPh sb="0" eb="3">
      <t>イシカワケン</t>
    </rPh>
    <rPh sb="3" eb="5">
      <t>コウキ</t>
    </rPh>
    <rPh sb="5" eb="8">
      <t>コウレイシャ</t>
    </rPh>
    <rPh sb="8" eb="10">
      <t>イリョウ</t>
    </rPh>
    <rPh sb="11" eb="13">
      <t>コウイキ</t>
    </rPh>
    <rPh sb="13" eb="15">
      <t>レンゴウ</t>
    </rPh>
    <phoneticPr fontId="2"/>
  </si>
  <si>
    <t>坂井地区広域連合</t>
    <rPh sb="2" eb="4">
      <t>チク</t>
    </rPh>
    <phoneticPr fontId="2"/>
  </si>
  <si>
    <t>あわら市、坂井市 （２市）</t>
    <rPh sb="3" eb="4">
      <t>シ</t>
    </rPh>
    <rPh sb="7" eb="8">
      <t>シ</t>
    </rPh>
    <rPh sb="11" eb="12">
      <t>シ</t>
    </rPh>
    <phoneticPr fontId="2"/>
  </si>
  <si>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
　に規定する介護給付費等の支給に関する審査会に関すること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
　ること並びに収集、運搬及び処分に関すること
・一般廃棄物（し尿及び浄化槽汚泥に限る）処理施設の設置、管理
　及び運営に関すること
・一般廃棄物処理業（し尿の収集および運搬に限る）及び浄化槽清
　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7" eb="229">
      <t>キテイ</t>
    </rPh>
    <rPh sb="369" eb="371">
      <t>イッパン</t>
    </rPh>
    <rPh sb="371" eb="374">
      <t>ハイキブツ</t>
    </rPh>
    <rPh sb="376" eb="377">
      <t>ニョウ</t>
    </rPh>
    <rPh sb="377" eb="378">
      <t>オヨ</t>
    </rPh>
    <rPh sb="379" eb="382">
      <t>ジョウカソウ</t>
    </rPh>
    <rPh sb="382" eb="384">
      <t>オデイ</t>
    </rPh>
    <rPh sb="385" eb="386">
      <t>カギ</t>
    </rPh>
    <phoneticPr fontId="2"/>
  </si>
  <si>
    <t>福井県後期高齢者医療
広域連合</t>
    <rPh sb="0" eb="3">
      <t>フクイケン</t>
    </rPh>
    <rPh sb="3" eb="5">
      <t>コウキ</t>
    </rPh>
    <rPh sb="5" eb="8">
      <t>コウレイシャ</t>
    </rPh>
    <rPh sb="8" eb="10">
      <t>イリョウ</t>
    </rPh>
    <rPh sb="11" eb="13">
      <t>コウイキ</t>
    </rPh>
    <rPh sb="13" eb="15">
      <t>レンゴウ</t>
    </rPh>
    <phoneticPr fontId="2"/>
  </si>
  <si>
    <t>後期高齢者の医療制度に係る事務</t>
  </si>
  <si>
    <t>都留市、大月市、上野原市、道志村、小菅村、丹波山村（３市３村）</t>
    <rPh sb="8" eb="11">
      <t>ウエノハラ</t>
    </rPh>
    <rPh sb="11" eb="12">
      <t>シ</t>
    </rPh>
    <phoneticPr fontId="2"/>
  </si>
  <si>
    <t>山梨県後期高齢者医療
広域連合</t>
    <rPh sb="0" eb="3">
      <t>ヤマナシケン</t>
    </rPh>
    <rPh sb="3" eb="5">
      <t>コウキ</t>
    </rPh>
    <rPh sb="5" eb="8">
      <t>コウレイシャ</t>
    </rPh>
    <rPh sb="8" eb="10">
      <t>イリョウ</t>
    </rPh>
    <rPh sb="11" eb="13">
      <t>コウイキ</t>
    </rPh>
    <rPh sb="13" eb="15">
      <t>レンゴウ</t>
    </rPh>
    <phoneticPr fontId="2"/>
  </si>
  <si>
    <t>上田市、東御市、青木村、長和町、坂城町
　（２市２町１村）</t>
    <rPh sb="4" eb="5">
      <t>ヒガシ</t>
    </rPh>
    <rPh sb="5" eb="6">
      <t>ミ</t>
    </rPh>
    <rPh sb="6" eb="7">
      <t>シ</t>
    </rPh>
    <rPh sb="12" eb="13">
      <t>ナガ</t>
    </rPh>
    <rPh sb="13" eb="14">
      <t>ワ</t>
    </rPh>
    <rPh sb="14" eb="15">
      <t>マチ</t>
    </rPh>
    <phoneticPr fontId="2"/>
  </si>
  <si>
    <t>松本市、塩尻市、安曇野市、麻績村、生坂村、山形村、朝日村、筑北村 （３市５村）</t>
    <rPh sb="8" eb="11">
      <t>アズミノ</t>
    </rPh>
    <rPh sb="11" eb="12">
      <t>シ</t>
    </rPh>
    <rPh sb="29" eb="30">
      <t>チク</t>
    </rPh>
    <rPh sb="30" eb="31">
      <t>ホク</t>
    </rPh>
    <phoneticPr fontId="2"/>
  </si>
  <si>
    <t>・松本地域の広域行政の推進に関する事務
・松本地域ふるさと基金を活用する事業の実施に関する事務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54" eb="56">
      <t>アトチ</t>
    </rPh>
    <rPh sb="141" eb="143">
      <t>シエン</t>
    </rPh>
    <rPh sb="143" eb="145">
      <t>クブン</t>
    </rPh>
    <rPh sb="145" eb="147">
      <t>ニンテイ</t>
    </rPh>
    <phoneticPr fontId="2"/>
  </si>
  <si>
    <t>北アルプス広域連合</t>
    <rPh sb="6" eb="7">
      <t>イキ</t>
    </rPh>
    <rPh sb="7" eb="9">
      <t>レンゴウ</t>
    </rPh>
    <phoneticPr fontId="2"/>
  </si>
  <si>
    <t>小諸市、佐久市、小海町、川上村、南牧村、南相木村、北相木村、佐久穂町、軽井沢町、御代田町、立科町
（２市５町４村）　　　　</t>
    <rPh sb="30" eb="32">
      <t>サク</t>
    </rPh>
    <rPh sb="32" eb="33">
      <t>ホ</t>
    </rPh>
    <rPh sb="33" eb="34">
      <t>マチ</t>
    </rPh>
    <phoneticPr fontId="2"/>
  </si>
  <si>
    <t>(3)水防</t>
    <rPh sb="3" eb="5">
      <t>スイボウ</t>
    </rPh>
    <phoneticPr fontId="19"/>
  </si>
  <si>
    <t>(4)消防災害補償</t>
    <rPh sb="3" eb="5">
      <t>ショウボウ</t>
    </rPh>
    <rPh sb="5" eb="7">
      <t>サイガイ</t>
    </rPh>
    <rPh sb="7" eb="9">
      <t>ホショウ</t>
    </rPh>
    <phoneticPr fontId="19"/>
  </si>
  <si>
    <t>(5)消防団員退職金・賞じゅつ金</t>
    <rPh sb="3" eb="6">
      <t>ショウボウダン</t>
    </rPh>
    <rPh sb="6" eb="7">
      <t>イン</t>
    </rPh>
    <rPh sb="7" eb="10">
      <t>タイショクキン</t>
    </rPh>
    <rPh sb="11" eb="12">
      <t>ショウ</t>
    </rPh>
    <rPh sb="15" eb="16">
      <t>キン</t>
    </rPh>
    <phoneticPr fontId="19"/>
  </si>
  <si>
    <t>(7)その他</t>
    <rPh sb="3" eb="6">
      <t>ソノタ</t>
    </rPh>
    <phoneticPr fontId="19"/>
  </si>
  <si>
    <t>(1)職員の採用試験</t>
    <rPh sb="3" eb="5">
      <t>ショクイン</t>
    </rPh>
    <rPh sb="6" eb="8">
      <t>サイヨウ</t>
    </rPh>
    <rPh sb="8" eb="10">
      <t>シケン</t>
    </rPh>
    <phoneticPr fontId="19"/>
  </si>
  <si>
    <t>(2)職員研修</t>
    <rPh sb="3" eb="5">
      <t>ショクイン</t>
    </rPh>
    <rPh sb="5" eb="7">
      <t>ケンシュウ</t>
    </rPh>
    <phoneticPr fontId="19"/>
  </si>
  <si>
    <t>(3)計算事務</t>
    <rPh sb="3" eb="5">
      <t>ケイサン</t>
    </rPh>
    <rPh sb="5" eb="7">
      <t>ジム</t>
    </rPh>
    <phoneticPr fontId="19"/>
  </si>
  <si>
    <t>(4)退職手当</t>
    <rPh sb="3" eb="5">
      <t>タイショク</t>
    </rPh>
    <rPh sb="5" eb="7">
      <t>テアテ</t>
    </rPh>
    <phoneticPr fontId="19"/>
  </si>
  <si>
    <t>(5)公務災害</t>
    <rPh sb="3" eb="5">
      <t>コウム</t>
    </rPh>
    <rPh sb="5" eb="7">
      <t>サイガイ</t>
    </rPh>
    <phoneticPr fontId="19"/>
  </si>
  <si>
    <t>(6)公平委員会</t>
    <rPh sb="3" eb="5">
      <t>コウヘイ</t>
    </rPh>
    <rPh sb="5" eb="8">
      <t>イインカイ</t>
    </rPh>
    <phoneticPr fontId="19"/>
  </si>
  <si>
    <t>(7)税の滞納処分</t>
    <rPh sb="3" eb="4">
      <t>ゼイ</t>
    </rPh>
    <rPh sb="5" eb="7">
      <t>タイノウ</t>
    </rPh>
    <rPh sb="7" eb="9">
      <t>ショブン</t>
    </rPh>
    <phoneticPr fontId="19"/>
  </si>
  <si>
    <t>(8)交通災害共済</t>
    <rPh sb="3" eb="5">
      <t>コウツウ</t>
    </rPh>
    <rPh sb="5" eb="7">
      <t>サイガイ</t>
    </rPh>
    <rPh sb="7" eb="9">
      <t>キョウサイ</t>
    </rPh>
    <phoneticPr fontId="19"/>
  </si>
  <si>
    <t>(9)競輪</t>
    <rPh sb="3" eb="4">
      <t>キソ</t>
    </rPh>
    <rPh sb="4" eb="5">
      <t>リン</t>
    </rPh>
    <phoneticPr fontId="19"/>
  </si>
  <si>
    <t>(10)競馬</t>
    <rPh sb="4" eb="6">
      <t>ケイバ</t>
    </rPh>
    <phoneticPr fontId="19"/>
  </si>
  <si>
    <t>(11)競艇</t>
    <rPh sb="4" eb="6">
      <t>キョウテイ</t>
    </rPh>
    <phoneticPr fontId="19"/>
  </si>
  <si>
    <t>(12)会館・共有財産等の維持・管理</t>
    <rPh sb="4" eb="6">
      <t>カイカン</t>
    </rPh>
    <rPh sb="7" eb="9">
      <t>キョウユウ</t>
    </rPh>
    <rPh sb="9" eb="11">
      <t>ザイサン</t>
    </rPh>
    <rPh sb="11" eb="12">
      <t>トウ</t>
    </rPh>
    <rPh sb="13" eb="15">
      <t>イジ</t>
    </rPh>
    <rPh sb="16" eb="18">
      <t>カンリ</t>
    </rPh>
    <phoneticPr fontId="19"/>
  </si>
  <si>
    <t>(14)市町村合併</t>
    <rPh sb="4" eb="7">
      <t>シチョウソン</t>
    </rPh>
    <rPh sb="7" eb="9">
      <t>ガッペイ</t>
    </rPh>
    <phoneticPr fontId="19"/>
  </si>
  <si>
    <t>(15)情報基盤整備</t>
    <rPh sb="4" eb="6">
      <t>ジョウホウ</t>
    </rPh>
    <rPh sb="6" eb="8">
      <t>キバン</t>
    </rPh>
    <rPh sb="8" eb="10">
      <t>セイビ</t>
    </rPh>
    <phoneticPr fontId="19"/>
  </si>
  <si>
    <t>(16)情報公開・個人情報保護</t>
    <rPh sb="4" eb="6">
      <t>ジョウホウ</t>
    </rPh>
    <rPh sb="6" eb="8">
      <t>コウカイ</t>
    </rPh>
    <rPh sb="9" eb="11">
      <t>コジン</t>
    </rPh>
    <rPh sb="11" eb="13">
      <t>ジョウホウ</t>
    </rPh>
    <rPh sb="13" eb="15">
      <t>ホゴ</t>
    </rPh>
    <phoneticPr fontId="19"/>
  </si>
  <si>
    <t>(17)調査研究</t>
    <rPh sb="4" eb="6">
      <t>チョウサ</t>
    </rPh>
    <rPh sb="6" eb="8">
      <t>ケンキュウ</t>
    </rPh>
    <phoneticPr fontId="2"/>
  </si>
  <si>
    <t>構成団体数</t>
    <rPh sb="0" eb="2">
      <t>コウセイ</t>
    </rPh>
    <rPh sb="2" eb="5">
      <t>ダンタイスウ</t>
    </rPh>
    <phoneticPr fontId="2"/>
  </si>
  <si>
    <t>構成比</t>
    <rPh sb="0" eb="3">
      <t>コウセイヒ</t>
    </rPh>
    <phoneticPr fontId="2"/>
  </si>
  <si>
    <t>累計</t>
    <rPh sb="0" eb="2">
      <t>ルイケイ</t>
    </rPh>
    <phoneticPr fontId="2"/>
  </si>
  <si>
    <t>３</t>
    <phoneticPr fontId="2"/>
  </si>
  <si>
    <t>５</t>
    <phoneticPr fontId="2"/>
  </si>
  <si>
    <t>６</t>
    <phoneticPr fontId="2"/>
  </si>
  <si>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2"/>
  </si>
  <si>
    <t>●北海道市町村備荒資金組合（１７９）</t>
    <rPh sb="1" eb="13">
      <t>ホッカイドウシチョウソンビコウシキンクミアイ</t>
    </rPh>
    <phoneticPr fontId="10"/>
  </si>
  <si>
    <t>(3)自動車輸送</t>
    <rPh sb="3" eb="6">
      <t>ジドウシャ</t>
    </rPh>
    <rPh sb="6" eb="8">
      <t>ユソウ</t>
    </rPh>
    <phoneticPr fontId="19"/>
  </si>
  <si>
    <t>（2)海岸</t>
    <rPh sb="3" eb="5">
      <t>カイガン</t>
    </rPh>
    <phoneticPr fontId="19"/>
  </si>
  <si>
    <t>（3)その他</t>
    <rPh sb="3" eb="6">
      <t>ソノタ</t>
    </rPh>
    <phoneticPr fontId="19"/>
  </si>
  <si>
    <r>
      <t>(14)障害福祉ｻｰﾋﾞｽ</t>
    </r>
    <r>
      <rPr>
        <sz val="6"/>
        <rFont val="ＭＳ ゴシック"/>
        <family val="3"/>
        <charset val="128"/>
      </rPr>
      <t>（介護給付）</t>
    </r>
    <rPh sb="4" eb="6">
      <t>ショウガイ</t>
    </rPh>
    <rPh sb="6" eb="8">
      <t>フクシ</t>
    </rPh>
    <rPh sb="14" eb="16">
      <t>カイゴ</t>
    </rPh>
    <rPh sb="16" eb="18">
      <t>キュウフ</t>
    </rPh>
    <phoneticPr fontId="19"/>
  </si>
  <si>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19"/>
  </si>
  <si>
    <t>(19)後期高齢者医療</t>
    <rPh sb="4" eb="6">
      <t>コウキ</t>
    </rPh>
    <rPh sb="9" eb="10">
      <t>イ</t>
    </rPh>
    <phoneticPr fontId="19"/>
  </si>
  <si>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19"/>
  </si>
  <si>
    <t>(22)その他</t>
    <rPh sb="4" eb="7">
      <t>ソノタ</t>
    </rPh>
    <phoneticPr fontId="19"/>
  </si>
  <si>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19"/>
  </si>
  <si>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19"/>
  </si>
  <si>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19"/>
  </si>
  <si>
    <t>(13)住民票の写し等の交付</t>
    <rPh sb="4" eb="7">
      <t>ジュウミンヒョウ</t>
    </rPh>
    <rPh sb="8" eb="9">
      <t>ウツ</t>
    </rPh>
    <rPh sb="10" eb="11">
      <t>トウ</t>
    </rPh>
    <rPh sb="12" eb="14">
      <t>コウフ</t>
    </rPh>
    <phoneticPr fontId="19"/>
  </si>
  <si>
    <t>(18)消費生活相談</t>
    <rPh sb="4" eb="6">
      <t>ショウヒ</t>
    </rPh>
    <rPh sb="6" eb="8">
      <t>セイカツ</t>
    </rPh>
    <rPh sb="8" eb="10">
      <t>ソウダン</t>
    </rPh>
    <phoneticPr fontId="2"/>
  </si>
  <si>
    <t>０９０２</t>
  </si>
  <si>
    <t>０９０３</t>
  </si>
  <si>
    <t>０９０４</t>
  </si>
  <si>
    <t>処理団体数</t>
    <rPh sb="0" eb="2">
      <t>ショリ</t>
    </rPh>
    <rPh sb="2" eb="5">
      <t>ダンタイスウ</t>
    </rPh>
    <phoneticPr fontId="19"/>
  </si>
  <si>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2"/>
  </si>
  <si>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19"/>
  </si>
  <si>
    <t>青森県</t>
    <rPh sb="0" eb="3">
      <t>アオモリケン</t>
    </rPh>
    <phoneticPr fontId="2"/>
  </si>
  <si>
    <t>岩手県</t>
    <rPh sb="0" eb="3">
      <t>イワテケン</t>
    </rPh>
    <phoneticPr fontId="2"/>
  </si>
  <si>
    <t>山形県</t>
    <rPh sb="0" eb="3">
      <t>ヤマガタケン</t>
    </rPh>
    <phoneticPr fontId="2"/>
  </si>
  <si>
    <t>群馬県</t>
    <rPh sb="0" eb="3">
      <t>グンマケン</t>
    </rPh>
    <phoneticPr fontId="2"/>
  </si>
  <si>
    <t>埼玉県</t>
    <rPh sb="0" eb="3">
      <t>サイタマケン</t>
    </rPh>
    <phoneticPr fontId="2"/>
  </si>
  <si>
    <t>熊本県</t>
    <rPh sb="0" eb="2">
      <t>クマモト</t>
    </rPh>
    <rPh sb="2" eb="3">
      <t>ケン</t>
    </rPh>
    <phoneticPr fontId="2"/>
  </si>
  <si>
    <t>選　　任　　の　　方　　法</t>
    <rPh sb="0" eb="1">
      <t>セン</t>
    </rPh>
    <rPh sb="3" eb="4">
      <t>ニン</t>
    </rPh>
    <rPh sb="9" eb="10">
      <t>カタ</t>
    </rPh>
    <rPh sb="12" eb="13">
      <t>ホウ</t>
    </rPh>
    <phoneticPr fontId="2"/>
  </si>
  <si>
    <t>組合数</t>
    <rPh sb="0" eb="2">
      <t>クミアイ</t>
    </rPh>
    <rPh sb="2" eb="3">
      <t>スウ</t>
    </rPh>
    <phoneticPr fontId="2"/>
  </si>
  <si>
    <t>番号</t>
    <rPh sb="0" eb="2">
      <t>バンゴウ</t>
    </rPh>
    <phoneticPr fontId="2"/>
  </si>
  <si>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2"/>
  </si>
  <si>
    <t>構成団体の長の中から</t>
    <rPh sb="0" eb="2">
      <t>コウセイ</t>
    </rPh>
    <rPh sb="2" eb="4">
      <t>ダンタイ</t>
    </rPh>
    <rPh sb="5" eb="6">
      <t>チョウ</t>
    </rPh>
    <rPh sb="7" eb="8">
      <t>ナカ</t>
    </rPh>
    <phoneticPr fontId="2"/>
  </si>
  <si>
    <t>あて職によるもの</t>
    <rPh sb="2" eb="3">
      <t>ショク</t>
    </rPh>
    <phoneticPr fontId="2"/>
  </si>
  <si>
    <t>互選によるもの</t>
    <rPh sb="0" eb="2">
      <t>ゴセン</t>
    </rPh>
    <phoneticPr fontId="2"/>
  </si>
  <si>
    <t>その他の方法</t>
    <rPh sb="2" eb="3">
      <t>タ</t>
    </rPh>
    <rPh sb="4" eb="6">
      <t>ホウホウ</t>
    </rPh>
    <phoneticPr fontId="2"/>
  </si>
  <si>
    <t>構成団体の議会の議員の中から</t>
    <rPh sb="0" eb="2">
      <t>コウセイ</t>
    </rPh>
    <rPh sb="2" eb="4">
      <t>ダンタイ</t>
    </rPh>
    <rPh sb="5" eb="7">
      <t>ギカイ</t>
    </rPh>
    <rPh sb="8" eb="10">
      <t>ギイン</t>
    </rPh>
    <rPh sb="11" eb="12">
      <t>ナカ</t>
    </rPh>
    <phoneticPr fontId="2"/>
  </si>
  <si>
    <t>一部事務組合の議会の議員の中から</t>
    <rPh sb="0" eb="2">
      <t>イチブ</t>
    </rPh>
    <rPh sb="2" eb="4">
      <t>ジム</t>
    </rPh>
    <rPh sb="4" eb="6">
      <t>クミアイ</t>
    </rPh>
    <rPh sb="7" eb="9">
      <t>ギカイ</t>
    </rPh>
    <rPh sb="10" eb="12">
      <t>ギイン</t>
    </rPh>
    <rPh sb="13" eb="14">
      <t>ナカ</t>
    </rPh>
    <phoneticPr fontId="2"/>
  </si>
  <si>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2"/>
  </si>
  <si>
    <t>構成団体の一般職たる職員の中から</t>
    <rPh sb="0" eb="2">
      <t>コウセイ</t>
    </rPh>
    <rPh sb="2" eb="4">
      <t>ダンタイ</t>
    </rPh>
    <rPh sb="5" eb="7">
      <t>イッパン</t>
    </rPh>
    <rPh sb="7" eb="8">
      <t>ショク</t>
    </rPh>
    <rPh sb="10" eb="12">
      <t>ショクイン</t>
    </rPh>
    <rPh sb="13" eb="14">
      <t>ナカ</t>
    </rPh>
    <phoneticPr fontId="2"/>
  </si>
  <si>
    <t>上記以外の者の中から</t>
    <rPh sb="0" eb="2">
      <t>ジョウキ</t>
    </rPh>
    <rPh sb="2" eb="4">
      <t>イガイ</t>
    </rPh>
    <rPh sb="5" eb="6">
      <t>モノ</t>
    </rPh>
    <rPh sb="7" eb="8">
      <t>ナカ</t>
    </rPh>
    <phoneticPr fontId="2"/>
  </si>
  <si>
    <t>合　　　　　　　　　　計</t>
    <rPh sb="0" eb="1">
      <t>ゴウ</t>
    </rPh>
    <rPh sb="11" eb="12">
      <t>ケイ</t>
    </rPh>
    <phoneticPr fontId="2"/>
  </si>
  <si>
    <t>構成団体の議会での選挙</t>
    <rPh sb="0" eb="2">
      <t>コウセイ</t>
    </rPh>
    <rPh sb="2" eb="4">
      <t>ダンタイ</t>
    </rPh>
    <rPh sb="5" eb="7">
      <t>ギカイ</t>
    </rPh>
    <rPh sb="9" eb="11">
      <t>センキョ</t>
    </rPh>
    <phoneticPr fontId="2"/>
  </si>
  <si>
    <t>上記方法の組み合わせ　※</t>
    <rPh sb="0" eb="2">
      <t>ジョウキ</t>
    </rPh>
    <rPh sb="2" eb="4">
      <t>ホウホウ</t>
    </rPh>
    <rPh sb="5" eb="6">
      <t>ク</t>
    </rPh>
    <rPh sb="7" eb="8">
      <t>ア</t>
    </rPh>
    <phoneticPr fontId="2"/>
  </si>
  <si>
    <t>※選任方法の組み合わせで多いものは、次のとおり。</t>
    <rPh sb="1" eb="3">
      <t>センニン</t>
    </rPh>
    <rPh sb="3" eb="5">
      <t>ホウホウ</t>
    </rPh>
    <rPh sb="6" eb="7">
      <t>ク</t>
    </rPh>
    <rPh sb="8" eb="9">
      <t>ア</t>
    </rPh>
    <rPh sb="12" eb="13">
      <t>オオ</t>
    </rPh>
    <rPh sb="18" eb="19">
      <t>ツギ</t>
    </rPh>
    <phoneticPr fontId="2"/>
  </si>
  <si>
    <t>①「１１」と「２２」</t>
  </si>
  <si>
    <t>「副管理者等」とは・・副管理者、副組合長等の名称の如何を問わず、一部事務組合
　　　　　　　　　　　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36" eb="38">
      <t>クミアイ</t>
    </rPh>
    <rPh sb="51" eb="54">
      <t>カンリシャ</t>
    </rPh>
    <rPh sb="55" eb="57">
      <t>ホサ</t>
    </rPh>
    <rPh sb="59" eb="60">
      <t>ショク</t>
    </rPh>
    <phoneticPr fontId="2"/>
  </si>
  <si>
    <t>１　副管理者等の設置・非設置</t>
    <rPh sb="2" eb="3">
      <t>フク</t>
    </rPh>
    <rPh sb="3" eb="5">
      <t>カンリ</t>
    </rPh>
    <rPh sb="5" eb="6">
      <t>シャ</t>
    </rPh>
    <rPh sb="6" eb="7">
      <t>ナド</t>
    </rPh>
    <rPh sb="8" eb="10">
      <t>セッチ</t>
    </rPh>
    <rPh sb="11" eb="12">
      <t>ヒ</t>
    </rPh>
    <rPh sb="12" eb="14">
      <t>セッチ</t>
    </rPh>
    <phoneticPr fontId="2"/>
  </si>
  <si>
    <t>区分番号</t>
    <rPh sb="0" eb="2">
      <t>クブン</t>
    </rPh>
    <rPh sb="2" eb="4">
      <t>バンゴウ</t>
    </rPh>
    <phoneticPr fontId="2"/>
  </si>
  <si>
    <t>区　　　　　分</t>
    <rPh sb="0" eb="1">
      <t>ク</t>
    </rPh>
    <rPh sb="6" eb="7">
      <t>ブン</t>
    </rPh>
    <phoneticPr fontId="2"/>
  </si>
  <si>
    <t>組合数</t>
    <rPh sb="0" eb="3">
      <t>クミアイスウ</t>
    </rPh>
    <phoneticPr fontId="2"/>
  </si>
  <si>
    <t>　　設置している組合の数</t>
    <rPh sb="2" eb="4">
      <t>セッチ</t>
    </rPh>
    <rPh sb="8" eb="10">
      <t>クミアイ</t>
    </rPh>
    <rPh sb="11" eb="12">
      <t>カズ</t>
    </rPh>
    <phoneticPr fontId="2"/>
  </si>
  <si>
    <t>２　副管理者等の数</t>
    <rPh sb="2" eb="3">
      <t>フク</t>
    </rPh>
    <rPh sb="3" eb="5">
      <t>カンリ</t>
    </rPh>
    <rPh sb="5" eb="6">
      <t>シャ</t>
    </rPh>
    <rPh sb="6" eb="7">
      <t>トウ</t>
    </rPh>
    <rPh sb="8" eb="9">
      <t>カズ</t>
    </rPh>
    <phoneticPr fontId="2"/>
  </si>
  <si>
    <t>　　１人</t>
    <rPh sb="3" eb="4">
      <t>ニン</t>
    </rPh>
    <phoneticPr fontId="2"/>
  </si>
  <si>
    <t>　　２人</t>
    <rPh sb="3" eb="4">
      <t>ニン</t>
    </rPh>
    <phoneticPr fontId="2"/>
  </si>
  <si>
    <t>　　３人</t>
    <rPh sb="3" eb="4">
      <t>ニン</t>
    </rPh>
    <phoneticPr fontId="2"/>
  </si>
  <si>
    <t>　　４人</t>
    <rPh sb="3" eb="4">
      <t>ニン</t>
    </rPh>
    <phoneticPr fontId="2"/>
  </si>
  <si>
    <t>　　５人</t>
    <rPh sb="3" eb="4">
      <t>ニン</t>
    </rPh>
    <phoneticPr fontId="2"/>
  </si>
  <si>
    <t>　　６人</t>
    <rPh sb="3" eb="4">
      <t>ニン</t>
    </rPh>
    <phoneticPr fontId="2"/>
  </si>
  <si>
    <t>　　７人</t>
    <rPh sb="3" eb="4">
      <t>ニン</t>
    </rPh>
    <phoneticPr fontId="2"/>
  </si>
  <si>
    <t>　　８人</t>
    <rPh sb="3" eb="4">
      <t>ニン</t>
    </rPh>
    <phoneticPr fontId="2"/>
  </si>
  <si>
    <t>　　９人</t>
    <rPh sb="3" eb="4">
      <t>ニン</t>
    </rPh>
    <phoneticPr fontId="2"/>
  </si>
  <si>
    <t>　　10人以上</t>
    <rPh sb="4" eb="5">
      <t>ニン</t>
    </rPh>
    <rPh sb="5" eb="7">
      <t>イジョウ</t>
    </rPh>
    <phoneticPr fontId="2"/>
  </si>
  <si>
    <t>３　設置している組合について設置の根拠</t>
    <rPh sb="2" eb="4">
      <t>セッチ</t>
    </rPh>
    <rPh sb="8" eb="10">
      <t>クミアイ</t>
    </rPh>
    <rPh sb="14" eb="16">
      <t>セッチ</t>
    </rPh>
    <rPh sb="17" eb="19">
      <t>コンキョ</t>
    </rPh>
    <phoneticPr fontId="2"/>
  </si>
  <si>
    <t>　　規約</t>
    <rPh sb="2" eb="4">
      <t>キヤク</t>
    </rPh>
    <phoneticPr fontId="2"/>
  </si>
  <si>
    <t>　　条例</t>
    <rPh sb="2" eb="4">
      <t>ジョウレイ</t>
    </rPh>
    <phoneticPr fontId="2"/>
  </si>
  <si>
    <t>　　組織規則</t>
    <rPh sb="2" eb="4">
      <t>ソシキ</t>
    </rPh>
    <rPh sb="4" eb="6">
      <t>キソク</t>
    </rPh>
    <phoneticPr fontId="2"/>
  </si>
  <si>
    <t>　　その他</t>
    <rPh sb="4" eb="5">
      <t>タ</t>
    </rPh>
    <phoneticPr fontId="2"/>
  </si>
  <si>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2"/>
  </si>
  <si>
    <t>　　管理者に事故があるときの代理</t>
    <rPh sb="2" eb="5">
      <t>カンリシャ</t>
    </rPh>
    <rPh sb="6" eb="8">
      <t>ジコ</t>
    </rPh>
    <rPh sb="14" eb="16">
      <t>ダイリ</t>
    </rPh>
    <phoneticPr fontId="2"/>
  </si>
  <si>
    <t>　　管理者の補佐</t>
    <rPh sb="2" eb="5">
      <t>カンリシャ</t>
    </rPh>
    <rPh sb="6" eb="8">
      <t>ホサ</t>
    </rPh>
    <phoneticPr fontId="2"/>
  </si>
  <si>
    <t>　　管理者の権限に属する事務の受任</t>
    <rPh sb="2" eb="5">
      <t>カンリシャ</t>
    </rPh>
    <rPh sb="6" eb="8">
      <t>ケンゲン</t>
    </rPh>
    <rPh sb="9" eb="10">
      <t>ゾク</t>
    </rPh>
    <rPh sb="12" eb="14">
      <t>ジム</t>
    </rPh>
    <rPh sb="15" eb="17">
      <t>ジュニン</t>
    </rPh>
    <phoneticPr fontId="2"/>
  </si>
  <si>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2"/>
  </si>
  <si>
    <t>　　固有の事務・権限のないもの</t>
    <rPh sb="2" eb="4">
      <t>コユウ</t>
    </rPh>
    <rPh sb="5" eb="7">
      <t>ジム</t>
    </rPh>
    <rPh sb="8" eb="10">
      <t>ケンゲン</t>
    </rPh>
    <phoneticPr fontId="2"/>
  </si>
  <si>
    <t>　　上記権限の組み合わせ　※</t>
    <rPh sb="2" eb="4">
      <t>ジョウキ</t>
    </rPh>
    <rPh sb="4" eb="6">
      <t>ケンゲン</t>
    </rPh>
    <rPh sb="7" eb="8">
      <t>ク</t>
    </rPh>
    <rPh sb="9" eb="10">
      <t>ア</t>
    </rPh>
    <phoneticPr fontId="2"/>
  </si>
  <si>
    <t>※権限の組み合わせで多いものは、次のとおり。</t>
    <rPh sb="1" eb="3">
      <t>ケンゲン</t>
    </rPh>
    <rPh sb="4" eb="5">
      <t>ク</t>
    </rPh>
    <rPh sb="6" eb="7">
      <t>ア</t>
    </rPh>
    <rPh sb="10" eb="11">
      <t>オオ</t>
    </rPh>
    <rPh sb="16" eb="17">
      <t>ツギ</t>
    </rPh>
    <phoneticPr fontId="2"/>
  </si>
  <si>
    <t>５　副管理者等の選任の方法</t>
    <rPh sb="8" eb="10">
      <t>センニン</t>
    </rPh>
    <rPh sb="11" eb="13">
      <t>ホウホウ</t>
    </rPh>
    <phoneticPr fontId="2"/>
  </si>
  <si>
    <t>選任の方法</t>
    <rPh sb="0" eb="2">
      <t>センニン</t>
    </rPh>
    <rPh sb="3" eb="5">
      <t>ホウホウ</t>
    </rPh>
    <phoneticPr fontId="2"/>
  </si>
  <si>
    <t>議会の同意</t>
    <rPh sb="0" eb="2">
      <t>ギカイ</t>
    </rPh>
    <rPh sb="3" eb="5">
      <t>ドウイ</t>
    </rPh>
    <phoneticPr fontId="2"/>
  </si>
  <si>
    <t>要</t>
    <rPh sb="0" eb="1">
      <t>ヨウ</t>
    </rPh>
    <phoneticPr fontId="2"/>
  </si>
  <si>
    <t>不要</t>
    <rPh sb="0" eb="2">
      <t>フヨウ</t>
    </rPh>
    <phoneticPr fontId="2"/>
  </si>
  <si>
    <t>管理者の指定</t>
    <rPh sb="0" eb="3">
      <t>カンリシャ</t>
    </rPh>
    <rPh sb="4" eb="6">
      <t>シテイ</t>
    </rPh>
    <phoneticPr fontId="2"/>
  </si>
  <si>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2"/>
  </si>
  <si>
    <t>上記の方法の組み合わせ　※</t>
    <rPh sb="0" eb="2">
      <t>ジョウキ</t>
    </rPh>
    <rPh sb="3" eb="5">
      <t>ホウホウ</t>
    </rPh>
    <rPh sb="6" eb="7">
      <t>ク</t>
    </rPh>
    <rPh sb="8" eb="9">
      <t>ア</t>
    </rPh>
    <phoneticPr fontId="2"/>
  </si>
  <si>
    <t>①「１１」と「５１」（議会同意不要）</t>
    <rPh sb="11" eb="13">
      <t>ギカイ</t>
    </rPh>
    <rPh sb="13" eb="15">
      <t>ドウイ</t>
    </rPh>
    <rPh sb="15" eb="17">
      <t>フヨウ</t>
    </rPh>
    <phoneticPr fontId="2"/>
  </si>
  <si>
    <t>②「１１」と「５３」（議会同意不要）</t>
    <rPh sb="11" eb="13">
      <t>ギカイ</t>
    </rPh>
    <rPh sb="13" eb="15">
      <t>ドウイ</t>
    </rPh>
    <rPh sb="15" eb="17">
      <t>フヨウ</t>
    </rPh>
    <phoneticPr fontId="2"/>
  </si>
  <si>
    <t>③「１１」と「７３」（議会同意要）</t>
    <rPh sb="11" eb="13">
      <t>ギカイ</t>
    </rPh>
    <rPh sb="13" eb="15">
      <t>ドウイ</t>
    </rPh>
    <rPh sb="15" eb="16">
      <t>ヨウ</t>
    </rPh>
    <phoneticPr fontId="2"/>
  </si>
  <si>
    <t>１　監査委員の数</t>
    <rPh sb="2" eb="4">
      <t>カンサ</t>
    </rPh>
    <rPh sb="4" eb="6">
      <t>イイン</t>
    </rPh>
    <rPh sb="7" eb="8">
      <t>カズ</t>
    </rPh>
    <phoneticPr fontId="2"/>
  </si>
  <si>
    <t>人数</t>
    <rPh sb="0" eb="2">
      <t>ニンズウ</t>
    </rPh>
    <phoneticPr fontId="2"/>
  </si>
  <si>
    <t>一部事務組合数</t>
    <rPh sb="0" eb="2">
      <t>イチブ</t>
    </rPh>
    <rPh sb="2" eb="4">
      <t>ジム</t>
    </rPh>
    <rPh sb="4" eb="6">
      <t>クミアイ</t>
    </rPh>
    <rPh sb="6" eb="7">
      <t>スウ</t>
    </rPh>
    <phoneticPr fontId="2"/>
  </si>
  <si>
    <t>１人</t>
    <rPh sb="1" eb="2">
      <t>ヒト</t>
    </rPh>
    <phoneticPr fontId="2"/>
  </si>
  <si>
    <t>２人</t>
    <rPh sb="1" eb="2">
      <t>ヒト</t>
    </rPh>
    <phoneticPr fontId="2"/>
  </si>
  <si>
    <t>３人</t>
    <rPh sb="1" eb="2">
      <t>ヒト</t>
    </rPh>
    <phoneticPr fontId="2"/>
  </si>
  <si>
    <t>４人</t>
    <rPh sb="1" eb="2">
      <t>ヒト</t>
    </rPh>
    <phoneticPr fontId="2"/>
  </si>
  <si>
    <t>２　監査委員の選任の方法</t>
    <rPh sb="2" eb="4">
      <t>カンサ</t>
    </rPh>
    <rPh sb="4" eb="6">
      <t>イイン</t>
    </rPh>
    <rPh sb="7" eb="9">
      <t>センニン</t>
    </rPh>
    <rPh sb="10" eb="12">
      <t>ホウホウ</t>
    </rPh>
    <phoneticPr fontId="2"/>
  </si>
  <si>
    <t>構成団体の監査委員の中から</t>
    <rPh sb="0" eb="2">
      <t>コウセイ</t>
    </rPh>
    <rPh sb="2" eb="4">
      <t>ダンタイ</t>
    </rPh>
    <rPh sb="5" eb="7">
      <t>カンサ</t>
    </rPh>
    <rPh sb="7" eb="9">
      <t>イイン</t>
    </rPh>
    <rPh sb="10" eb="11">
      <t>ナカ</t>
    </rPh>
    <phoneticPr fontId="2"/>
  </si>
  <si>
    <t>２５</t>
  </si>
  <si>
    <t>構成団体の監査委員が監査を行う</t>
    <rPh sb="0" eb="2">
      <t>コウセイ</t>
    </rPh>
    <rPh sb="2" eb="4">
      <t>ダンタイ</t>
    </rPh>
    <rPh sb="5" eb="7">
      <t>カンサ</t>
    </rPh>
    <rPh sb="7" eb="9">
      <t>イイン</t>
    </rPh>
    <rPh sb="10" eb="12">
      <t>カンサ</t>
    </rPh>
    <rPh sb="13" eb="14">
      <t>オコナ</t>
    </rPh>
    <phoneticPr fontId="2"/>
  </si>
  <si>
    <t>上記の組み合わせ　※</t>
    <rPh sb="0" eb="2">
      <t>ジョウキ</t>
    </rPh>
    <rPh sb="3" eb="4">
      <t>ク</t>
    </rPh>
    <rPh sb="5" eb="6">
      <t>ア</t>
    </rPh>
    <phoneticPr fontId="2"/>
  </si>
  <si>
    <t>　　※選任方法の組み合わせで多いものは、次のとおり。</t>
    <rPh sb="3" eb="5">
      <t>センニン</t>
    </rPh>
    <rPh sb="5" eb="7">
      <t>ホウホウ</t>
    </rPh>
    <rPh sb="8" eb="9">
      <t>ク</t>
    </rPh>
    <rPh sb="10" eb="11">
      <t>ア</t>
    </rPh>
    <rPh sb="14" eb="15">
      <t>オオ</t>
    </rPh>
    <rPh sb="20" eb="21">
      <t>ツギ</t>
    </rPh>
    <phoneticPr fontId="2"/>
  </si>
  <si>
    <t>・介護保険法及び介護保険法施行法に基づく次に掲げる事務 　　　　　　　　　　　　　　　　　　　　　 
　・被保険者資格管理に関すること　　　　　　　　　  
　・要介護認定及び要支援認定に関すること　　　　 
　・保険給付に関すること　　　　　　　　　　　　　　　　
　・保険料の賦課及び徴収に関すること　　　　　　　 
　・指定地域密着型サービス事業者、指定地域密着型介護予防サー
　　ビス事業者及び指定介護予防支援事業者の指定及び指導監督
　　に関すること　　　　　　　  
　・地域支援事業及び保健福祉事業の実施に関すること
　・介護保険事業計画の策定に関すること　　　　　　
・国民健康保険事業広域化の調査研究に関する事務</t>
    <rPh sb="163" eb="165">
      <t>シテイ</t>
    </rPh>
    <rPh sb="165" eb="167">
      <t>チイキ</t>
    </rPh>
    <rPh sb="167" eb="170">
      <t>ミッチャクガタ</t>
    </rPh>
    <rPh sb="174" eb="176">
      <t>ジギョウ</t>
    </rPh>
    <rPh sb="176" eb="177">
      <t>シャ</t>
    </rPh>
    <rPh sb="178" eb="180">
      <t>シテイ</t>
    </rPh>
    <rPh sb="180" eb="182">
      <t>チイキ</t>
    </rPh>
    <rPh sb="182" eb="185">
      <t>ミッチャクガタ</t>
    </rPh>
    <rPh sb="185" eb="187">
      <t>カイゴ</t>
    </rPh>
    <rPh sb="187" eb="189">
      <t>ヨボウ</t>
    </rPh>
    <rPh sb="196" eb="198">
      <t>ジギョウ</t>
    </rPh>
    <rPh sb="198" eb="199">
      <t>シャ</t>
    </rPh>
    <rPh sb="199" eb="200">
      <t>オヨ</t>
    </rPh>
    <rPh sb="201" eb="203">
      <t>シテイ</t>
    </rPh>
    <rPh sb="203" eb="205">
      <t>カイゴ</t>
    </rPh>
    <rPh sb="205" eb="207">
      <t>ヨボウ</t>
    </rPh>
    <rPh sb="207" eb="209">
      <t>シエン</t>
    </rPh>
    <rPh sb="209" eb="212">
      <t>ジギョウシャ</t>
    </rPh>
    <rPh sb="213" eb="215">
      <t>シテイ</t>
    </rPh>
    <rPh sb="215" eb="216">
      <t>オヨ</t>
    </rPh>
    <rPh sb="217" eb="219">
      <t>シドウ</t>
    </rPh>
    <rPh sb="219" eb="221">
      <t>カントク</t>
    </rPh>
    <rPh sb="225" eb="226">
      <t>カン</t>
    </rPh>
    <rPh sb="242" eb="244">
      <t>チイキ</t>
    </rPh>
    <rPh sb="244" eb="246">
      <t>シエン</t>
    </rPh>
    <rPh sb="246" eb="248">
      <t>ジギョウ</t>
    </rPh>
    <rPh sb="248" eb="249">
      <t>オヨ</t>
    </rPh>
    <rPh sb="250" eb="252">
      <t>ホケン</t>
    </rPh>
    <rPh sb="252" eb="254">
      <t>フクシ</t>
    </rPh>
    <rPh sb="254" eb="256">
      <t>ジギョウ</t>
    </rPh>
    <rPh sb="257" eb="259">
      <t>ジッシ</t>
    </rPh>
    <rPh sb="260" eb="261">
      <t>カン</t>
    </rPh>
    <phoneticPr fontId="2"/>
  </si>
  <si>
    <t>大阪府後期高齢者医療
広域連合</t>
    <rPh sb="0" eb="2">
      <t>オオサカ</t>
    </rPh>
    <rPh sb="2" eb="3">
      <t>フ</t>
    </rPh>
    <rPh sb="3" eb="5">
      <t>コウキ</t>
    </rPh>
    <rPh sb="5" eb="8">
      <t>コウレイシャ</t>
    </rPh>
    <rPh sb="8" eb="10">
      <t>イリョウ</t>
    </rPh>
    <phoneticPr fontId="2"/>
  </si>
  <si>
    <t>府内全市町村</t>
    <rPh sb="0" eb="2">
      <t>フナイ</t>
    </rPh>
    <rPh sb="2" eb="3">
      <t>ゼン</t>
    </rPh>
    <rPh sb="3" eb="6">
      <t>シチョウソン</t>
    </rPh>
    <phoneticPr fontId="2"/>
  </si>
  <si>
    <t>兵庫県後期高齢者医療
広域連合</t>
    <rPh sb="0" eb="3">
      <t>ヒョウゴケン</t>
    </rPh>
    <rPh sb="3" eb="5">
      <t>コウキ</t>
    </rPh>
    <rPh sb="5" eb="8">
      <t>コウレイシャ</t>
    </rPh>
    <rPh sb="8" eb="10">
      <t>イリョウ</t>
    </rPh>
    <rPh sb="11" eb="13">
      <t>コウイキ</t>
    </rPh>
    <rPh sb="13" eb="15">
      <t>レンゴウ</t>
    </rPh>
    <phoneticPr fontId="2"/>
  </si>
  <si>
    <t>桜井市、宇陀市、曽爾村、御杖村（２市２村）</t>
    <rPh sb="4" eb="6">
      <t>ウダ</t>
    </rPh>
    <rPh sb="6" eb="7">
      <t>シ</t>
    </rPh>
    <phoneticPr fontId="2"/>
  </si>
  <si>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0" eb="202">
      <t>ニチジョウ</t>
    </rPh>
    <rPh sb="202" eb="204">
      <t>セイカツ</t>
    </rPh>
    <rPh sb="204" eb="205">
      <t>オヨ</t>
    </rPh>
    <rPh sb="206" eb="208">
      <t>シャカイ</t>
    </rPh>
    <rPh sb="208" eb="210">
      <t>セイカツ</t>
    </rPh>
    <rPh sb="211" eb="214">
      <t>ソウゴウテキ</t>
    </rPh>
    <rPh sb="215" eb="217">
      <t>シエン</t>
    </rPh>
    <rPh sb="222" eb="224">
      <t>ホウリツ</t>
    </rPh>
    <rPh sb="233" eb="235">
      <t>シンサ</t>
    </rPh>
    <phoneticPr fontId="2"/>
  </si>
  <si>
    <t>奈良県後期高齢者医療
広域連合</t>
    <rPh sb="0" eb="3">
      <t>ナラケン</t>
    </rPh>
    <rPh sb="3" eb="5">
      <t>コウキ</t>
    </rPh>
    <rPh sb="5" eb="8">
      <t>コウレイシャ</t>
    </rPh>
    <rPh sb="8" eb="10">
      <t>イリョウ</t>
    </rPh>
    <rPh sb="11" eb="13">
      <t>コウイキ</t>
    </rPh>
    <rPh sb="13" eb="15">
      <t>レンゴウ</t>
    </rPh>
    <phoneticPr fontId="2"/>
  </si>
  <si>
    <t>和歌山県後期高齢者医療
広域連合</t>
    <rPh sb="0" eb="4">
      <t>ワカヤマケン</t>
    </rPh>
    <rPh sb="4" eb="6">
      <t>コウキ</t>
    </rPh>
    <rPh sb="6" eb="9">
      <t>コウレイシャ</t>
    </rPh>
    <rPh sb="9" eb="11">
      <t>イリョウ</t>
    </rPh>
    <rPh sb="12" eb="14">
      <t>コウイキ</t>
    </rPh>
    <rPh sb="14" eb="16">
      <t>レンゴウ</t>
    </rPh>
    <phoneticPr fontId="2"/>
  </si>
  <si>
    <t>倉吉市、湯梨浜町、三朝町、北栄町、琴浦町  
（１市４町）</t>
    <rPh sb="4" eb="8">
      <t>ユリハマチョウ</t>
    </rPh>
    <rPh sb="17" eb="18">
      <t>コト</t>
    </rPh>
    <rPh sb="18" eb="19">
      <t>ウラ</t>
    </rPh>
    <rPh sb="19" eb="20">
      <t>マチ</t>
    </rPh>
    <phoneticPr fontId="2"/>
  </si>
  <si>
    <t>南部町、伯耆町、日吉津村 (２町１村)</t>
    <rPh sb="0" eb="2">
      <t>ナンブ</t>
    </rPh>
    <rPh sb="4" eb="5">
      <t>ハク</t>
    </rPh>
    <phoneticPr fontId="2"/>
  </si>
  <si>
    <t>鳥取県後期高齢者医療
広域連合</t>
    <rPh sb="0" eb="3">
      <t>トットリケン</t>
    </rPh>
    <rPh sb="3" eb="5">
      <t>コウキ</t>
    </rPh>
    <rPh sb="5" eb="8">
      <t>コウレイシャ</t>
    </rPh>
    <rPh sb="8" eb="10">
      <t>イリョウ</t>
    </rPh>
    <rPh sb="11" eb="13">
      <t>コウイキ</t>
    </rPh>
    <rPh sb="13" eb="15">
      <t>レンゴウ</t>
    </rPh>
    <phoneticPr fontId="2"/>
  </si>
  <si>
    <t>雲南市、奥出雲町、飯南町　(１市２町)</t>
    <rPh sb="0" eb="2">
      <t>ウンナン</t>
    </rPh>
    <rPh sb="2" eb="3">
      <t>シ</t>
    </rPh>
    <rPh sb="4" eb="5">
      <t>オク</t>
    </rPh>
    <rPh sb="5" eb="7">
      <t>イズモ</t>
    </rPh>
    <rPh sb="7" eb="8">
      <t>マチ</t>
    </rPh>
    <rPh sb="9" eb="10">
      <t>メシ</t>
    </rPh>
    <rPh sb="10" eb="11">
      <t>ミナミ</t>
    </rPh>
    <rPh sb="11" eb="12">
      <t>マチ</t>
    </rPh>
    <rPh sb="15" eb="16">
      <t>シ</t>
    </rPh>
    <phoneticPr fontId="2"/>
  </si>
  <si>
    <t>隠岐広域連合</t>
  </si>
  <si>
    <t>島根県、隠岐の島町、海士町、西ノ島町、知夫村（１県３町１村）</t>
    <rPh sb="4" eb="6">
      <t>オキ</t>
    </rPh>
    <rPh sb="7" eb="8">
      <t>シマ</t>
    </rPh>
    <rPh sb="8" eb="9">
      <t>マチ</t>
    </rPh>
    <phoneticPr fontId="2"/>
  </si>
  <si>
    <t>島根県後期高齢者医療
広域連合</t>
    <rPh sb="0" eb="3">
      <t>シマネケン</t>
    </rPh>
    <rPh sb="3" eb="5">
      <t>コウキ</t>
    </rPh>
    <rPh sb="5" eb="8">
      <t>コウレイシャ</t>
    </rPh>
    <rPh sb="8" eb="10">
      <t>イリョウ</t>
    </rPh>
    <rPh sb="11" eb="13">
      <t>コウイキ</t>
    </rPh>
    <rPh sb="13" eb="15">
      <t>レンゴウ</t>
    </rPh>
    <phoneticPr fontId="2"/>
  </si>
  <si>
    <t>岡山県後期高齢者医療
広域連合</t>
    <rPh sb="0" eb="3">
      <t>オカヤマケン</t>
    </rPh>
    <rPh sb="3" eb="5">
      <t>コウキ</t>
    </rPh>
    <rPh sb="5" eb="8">
      <t>コウレイシャ</t>
    </rPh>
    <rPh sb="8" eb="10">
      <t>イリョウ</t>
    </rPh>
    <rPh sb="11" eb="13">
      <t>コウイキ</t>
    </rPh>
    <rPh sb="13" eb="15">
      <t>レンゴウ</t>
    </rPh>
    <phoneticPr fontId="2"/>
  </si>
  <si>
    <t>広島県後期高齢者医療
広域連合</t>
    <rPh sb="0" eb="3">
      <t>ヒロシマケン</t>
    </rPh>
    <rPh sb="3" eb="5">
      <t>コウキ</t>
    </rPh>
    <rPh sb="5" eb="8">
      <t>コウレイシャ</t>
    </rPh>
    <rPh sb="8" eb="10">
      <t>イリョウ</t>
    </rPh>
    <rPh sb="11" eb="13">
      <t>コウイキ</t>
    </rPh>
    <rPh sb="13" eb="15">
      <t>レンゴウ</t>
    </rPh>
    <phoneticPr fontId="2"/>
  </si>
  <si>
    <t>山口県後期高齢者医療
広域連合</t>
    <rPh sb="0" eb="3">
      <t>ヤマグチケン</t>
    </rPh>
    <rPh sb="3" eb="5">
      <t>コウキ</t>
    </rPh>
    <rPh sb="5" eb="8">
      <t>コウレイシャ</t>
    </rPh>
    <rPh sb="8" eb="10">
      <t>イリョウ</t>
    </rPh>
    <rPh sb="11" eb="13">
      <t>コウイキ</t>
    </rPh>
    <rPh sb="13" eb="15">
      <t>レンゴウ</t>
    </rPh>
    <phoneticPr fontId="2"/>
  </si>
  <si>
    <t>阿波市、吉野川市（２市）</t>
    <rPh sb="2" eb="3">
      <t>シ</t>
    </rPh>
    <rPh sb="4" eb="7">
      <t>ヨシノガワ</t>
    </rPh>
    <rPh sb="7" eb="8">
      <t>シ</t>
    </rPh>
    <rPh sb="10" eb="11">
      <t>シ</t>
    </rPh>
    <phoneticPr fontId="2"/>
  </si>
  <si>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2"/>
  </si>
  <si>
    <t xml:space="preserve">三好市、東みよし町
（１市１町）     </t>
    <rPh sb="2" eb="3">
      <t>シ</t>
    </rPh>
    <rPh sb="4" eb="5">
      <t>ヒガシ</t>
    </rPh>
    <rPh sb="12" eb="13">
      <t>シ</t>
    </rPh>
    <phoneticPr fontId="2"/>
  </si>
  <si>
    <t>徳島県後期高齢者医療
広域連合</t>
    <rPh sb="0" eb="3">
      <t>トクシマケン</t>
    </rPh>
    <rPh sb="3" eb="5">
      <t>コウキ</t>
    </rPh>
    <rPh sb="5" eb="8">
      <t>コウレイシャ</t>
    </rPh>
    <rPh sb="8" eb="10">
      <t>イリョウ</t>
    </rPh>
    <rPh sb="11" eb="13">
      <t>コウイキ</t>
    </rPh>
    <rPh sb="13" eb="15">
      <t>レンゴウ</t>
    </rPh>
    <phoneticPr fontId="2"/>
  </si>
  <si>
    <t>香川県後期高齢者医療
広域連合</t>
    <rPh sb="0" eb="3">
      <t>カガワケン</t>
    </rPh>
    <rPh sb="3" eb="5">
      <t>コウキ</t>
    </rPh>
    <rPh sb="5" eb="8">
      <t>コウレイシャ</t>
    </rPh>
    <rPh sb="8" eb="10">
      <t>イリョウ</t>
    </rPh>
    <rPh sb="11" eb="13">
      <t>コウイキ</t>
    </rPh>
    <rPh sb="13" eb="15">
      <t>レンゴウ</t>
    </rPh>
    <phoneticPr fontId="2"/>
  </si>
  <si>
    <t>愛媛県後期高齢者医療
広域連合</t>
    <rPh sb="0" eb="3">
      <t>エヒメケン</t>
    </rPh>
    <rPh sb="3" eb="5">
      <t>コウキ</t>
    </rPh>
    <rPh sb="5" eb="8">
      <t>コウレイシャ</t>
    </rPh>
    <rPh sb="8" eb="10">
      <t>イリョウ</t>
    </rPh>
    <rPh sb="11" eb="13">
      <t>コウイキ</t>
    </rPh>
    <rPh sb="13" eb="15">
      <t>レンゴウ</t>
    </rPh>
    <phoneticPr fontId="2"/>
  </si>
  <si>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2"/>
  </si>
  <si>
    <t>高知県後期高齢者医療
広域連合</t>
    <rPh sb="0" eb="3">
      <t>コウチケン</t>
    </rPh>
    <rPh sb="3" eb="5">
      <t>コウキ</t>
    </rPh>
    <rPh sb="5" eb="8">
      <t>コウレイシャ</t>
    </rPh>
    <rPh sb="8" eb="10">
      <t>イリョウ</t>
    </rPh>
    <phoneticPr fontId="2"/>
  </si>
  <si>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2"/>
  </si>
  <si>
    <t>・被保険者の資格管理に関する事務　　　　　　　　
・要介護認定及び要支援認定に関する事務　　　
・保険給付に関する事務　　　　　　　　　　　　　　　
・指定地域密着型サービス事業者、指定地域密着型介護予防サー
　ビス事業者及び指定介護予防支援事業者に関する事務
・地域支援事業等に関する事務
・介護保険事業計画の策定に関する事務　　　　　
・保険料の賦課及び徴収に関する事務　　　　　　
・その他介護保険制度の施行に関する事務</t>
    <rPh sb="76" eb="78">
      <t>シテイ</t>
    </rPh>
    <rPh sb="78" eb="80">
      <t>チイキ</t>
    </rPh>
    <rPh sb="80" eb="83">
      <t>ミッチャクガタ</t>
    </rPh>
    <rPh sb="87" eb="89">
      <t>ジギョウ</t>
    </rPh>
    <rPh sb="89" eb="90">
      <t>シャ</t>
    </rPh>
    <rPh sb="91" eb="93">
      <t>シテイ</t>
    </rPh>
    <rPh sb="93" eb="95">
      <t>チイキ</t>
    </rPh>
    <rPh sb="95" eb="98">
      <t>ミッチャクガタ</t>
    </rPh>
    <rPh sb="98" eb="100">
      <t>カイゴ</t>
    </rPh>
    <rPh sb="100" eb="102">
      <t>ヨボウ</t>
    </rPh>
    <rPh sb="108" eb="110">
      <t>ジギョウ</t>
    </rPh>
    <rPh sb="110" eb="111">
      <t>シャ</t>
    </rPh>
    <rPh sb="111" eb="112">
      <t>オヨ</t>
    </rPh>
    <rPh sb="113" eb="115">
      <t>シテイ</t>
    </rPh>
    <rPh sb="115" eb="117">
      <t>カイゴ</t>
    </rPh>
    <rPh sb="117" eb="119">
      <t>ヨボウ</t>
    </rPh>
    <rPh sb="119" eb="121">
      <t>シエン</t>
    </rPh>
    <rPh sb="121" eb="124">
      <t>ジギョウシャ</t>
    </rPh>
    <rPh sb="125" eb="126">
      <t>カン</t>
    </rPh>
    <rPh sb="128" eb="130">
      <t>ジム</t>
    </rPh>
    <rPh sb="132" eb="134">
      <t>チイキ</t>
    </rPh>
    <rPh sb="134" eb="136">
      <t>シエン</t>
    </rPh>
    <rPh sb="136" eb="139">
      <t>ジギョウトウ</t>
    </rPh>
    <rPh sb="140" eb="141">
      <t>カン</t>
    </rPh>
    <rPh sb="143" eb="145">
      <t>ジム</t>
    </rPh>
    <phoneticPr fontId="2"/>
  </si>
  <si>
    <t>福岡県後期高齢者医療
広域連合</t>
    <rPh sb="0" eb="3">
      <t>フクオカケン</t>
    </rPh>
    <rPh sb="3" eb="5">
      <t>コウキ</t>
    </rPh>
    <rPh sb="5" eb="8">
      <t>コウレイシャ</t>
    </rPh>
    <rPh sb="8" eb="10">
      <t>イリョウ</t>
    </rPh>
    <phoneticPr fontId="2"/>
  </si>
  <si>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</si>
  <si>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2"/>
  </si>
  <si>
    <t>佐賀県後期高齢者医療
広域連合</t>
    <rPh sb="0" eb="3">
      <t>サガケン</t>
    </rPh>
    <rPh sb="3" eb="5">
      <t>コウキ</t>
    </rPh>
    <rPh sb="5" eb="8">
      <t>コウレイシャ</t>
    </rPh>
    <rPh sb="8" eb="10">
      <t>イリョウ</t>
    </rPh>
    <rPh sb="11" eb="13">
      <t>コウイキ</t>
    </rPh>
    <rPh sb="13" eb="15">
      <t>レンゴウ</t>
    </rPh>
    <phoneticPr fontId="2"/>
  </si>
  <si>
    <t>県内全市町</t>
    <rPh sb="0" eb="2">
      <t>ケンナイ</t>
    </rPh>
    <rPh sb="2" eb="5">
      <t>ゼンシチョウ</t>
    </rPh>
    <phoneticPr fontId="2"/>
  </si>
  <si>
    <t>長崎県後期高齢者医療
広域連合</t>
    <rPh sb="0" eb="3">
      <t>ナガサキケン</t>
    </rPh>
    <rPh sb="3" eb="5">
      <t>コウキ</t>
    </rPh>
    <rPh sb="5" eb="8">
      <t>コウレイシャ</t>
    </rPh>
    <rPh sb="8" eb="10">
      <t>イリョウ</t>
    </rPh>
    <rPh sb="11" eb="13">
      <t>コウイキ</t>
    </rPh>
    <rPh sb="13" eb="15">
      <t>レンゴウ</t>
    </rPh>
    <phoneticPr fontId="2"/>
  </si>
  <si>
    <t>宇土市、宇城市、美里町（２市１町）</t>
    <rPh sb="0" eb="2">
      <t>ウト</t>
    </rPh>
    <rPh sb="4" eb="5">
      <t>ウ</t>
    </rPh>
    <rPh sb="5" eb="6">
      <t>シロ</t>
    </rPh>
    <rPh sb="6" eb="7">
      <t>シ</t>
    </rPh>
    <rPh sb="8" eb="10">
      <t>ミサト</t>
    </rPh>
    <phoneticPr fontId="2"/>
  </si>
  <si>
    <t>菊池市、合志市、大津町、菊陽町（２市２町）</t>
    <rPh sb="4" eb="6">
      <t>コウシ</t>
    </rPh>
    <rPh sb="6" eb="7">
      <t>シ</t>
    </rPh>
    <rPh sb="8" eb="11">
      <t>オオヅマチ</t>
    </rPh>
    <phoneticPr fontId="2"/>
  </si>
  <si>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2"/>
  </si>
  <si>
    <t>御船町、嘉島町、益城町、甲佐町、山都町
（５町）</t>
    <rPh sb="16" eb="19">
      <t>ヤマトマチ</t>
    </rPh>
    <phoneticPr fontId="2"/>
  </si>
  <si>
    <t>天草市、上天草市、苓北町（２市１町）</t>
    <rPh sb="0" eb="2">
      <t>アマクサ</t>
    </rPh>
    <rPh sb="2" eb="3">
      <t>シ</t>
    </rPh>
    <rPh sb="4" eb="5">
      <t>カミ</t>
    </rPh>
    <rPh sb="5" eb="7">
      <t>アマクサ</t>
    </rPh>
    <rPh sb="7" eb="8">
      <t>シ</t>
    </rPh>
    <phoneticPr fontId="2"/>
  </si>
  <si>
    <t>熊本県後期高齢者医療
広域連合</t>
    <rPh sb="0" eb="3">
      <t>クマモトケン</t>
    </rPh>
    <rPh sb="3" eb="5">
      <t>コウキ</t>
    </rPh>
    <rPh sb="5" eb="8">
      <t>コウレイシャ</t>
    </rPh>
    <rPh sb="8" eb="10">
      <t>イリョウ</t>
    </rPh>
    <rPh sb="11" eb="13">
      <t>コウイキ</t>
    </rPh>
    <rPh sb="13" eb="15">
      <t>レンゴウ</t>
    </rPh>
    <phoneticPr fontId="2"/>
  </si>
  <si>
    <t>臼杵市、津久見市（２市）　</t>
  </si>
  <si>
    <t>大分県後期高齢者医療
広域連合</t>
    <rPh sb="0" eb="3">
      <t>オオイタケン</t>
    </rPh>
    <rPh sb="3" eb="5">
      <t>コウキ</t>
    </rPh>
    <rPh sb="5" eb="8">
      <t>コウレイシャ</t>
    </rPh>
    <rPh sb="8" eb="10">
      <t>イリョウ</t>
    </rPh>
    <rPh sb="11" eb="13">
      <t>コウイキ</t>
    </rPh>
    <rPh sb="13" eb="15">
      <t>レンゴウ</t>
    </rPh>
    <phoneticPr fontId="2"/>
  </si>
  <si>
    <t>日向市、門川町、美郷町、諸塚村、椎葉村
（１市２町２村）</t>
    <rPh sb="8" eb="11">
      <t>ミサト</t>
    </rPh>
    <phoneticPr fontId="2"/>
  </si>
  <si>
    <t>宮崎県後期高齢者医療
広域連合</t>
    <rPh sb="0" eb="3">
      <t>ミヤザキケン</t>
    </rPh>
    <rPh sb="3" eb="5">
      <t>コウキ</t>
    </rPh>
    <rPh sb="5" eb="8">
      <t>コウレイシャ</t>
    </rPh>
    <rPh sb="8" eb="10">
      <t>イリョウ</t>
    </rPh>
    <rPh sb="11" eb="13">
      <t>コウイキ</t>
    </rPh>
    <rPh sb="13" eb="15">
      <t>レンゴウ</t>
    </rPh>
    <phoneticPr fontId="2"/>
  </si>
  <si>
    <t>鹿児島県後期高齢者医療
広域連合</t>
    <rPh sb="0" eb="4">
      <t>カゴシマケン</t>
    </rPh>
    <rPh sb="4" eb="6">
      <t>コウキ</t>
    </rPh>
    <rPh sb="6" eb="9">
      <t>コウレイシャ</t>
    </rPh>
    <rPh sb="9" eb="11">
      <t>イリョウ</t>
    </rPh>
    <rPh sb="12" eb="14">
      <t>コウイキ</t>
    </rPh>
    <rPh sb="14" eb="16">
      <t>レンゴウ</t>
    </rPh>
    <phoneticPr fontId="2"/>
  </si>
  <si>
    <t>豊見城市、南城市、本部町、金武町、嘉手納町、北谷町、与那原町、南風原町、久米島町、八重瀬町、国頭村、大宜味村、東村、今帰仁村、恩納村、宜野座村、伊江村、読谷村、北中城村、中城村、渡嘉敷村、座間味村、粟国村、渡名喜村、南大東村、北大東村、伊平屋村、伊是名村
（２市８町18村）</t>
    <rPh sb="5" eb="6">
      <t>ミナミ</t>
    </rPh>
    <rPh sb="6" eb="7">
      <t>シロ</t>
    </rPh>
    <rPh sb="7" eb="8">
      <t>シ</t>
    </rPh>
    <rPh sb="41" eb="43">
      <t>ヤエ</t>
    </rPh>
    <rPh sb="43" eb="44">
      <t>セ</t>
    </rPh>
    <rPh sb="44" eb="45">
      <t>チョウ</t>
    </rPh>
    <phoneticPr fontId="2"/>
  </si>
  <si>
    <t>介護保険、ごみ処理、し尿処理、火葬場、消防・救急</t>
    <rPh sb="0" eb="2">
      <t>カイゴ</t>
    </rPh>
    <rPh sb="2" eb="4">
      <t>ホケン</t>
    </rPh>
    <rPh sb="7" eb="9">
      <t>ショリ</t>
    </rPh>
    <rPh sb="11" eb="12">
      <t>ニョウ</t>
    </rPh>
    <rPh sb="12" eb="14">
      <t>ショリ</t>
    </rPh>
    <rPh sb="15" eb="18">
      <t>カソウバ</t>
    </rPh>
    <rPh sb="19" eb="21">
      <t>ショウボウ</t>
    </rPh>
    <rPh sb="22" eb="24">
      <t>キュウキュウ</t>
    </rPh>
    <phoneticPr fontId="2"/>
  </si>
  <si>
    <t>久慈市、洋野町、野田村、普代村</t>
  </si>
  <si>
    <t>岩手県後期高齢者医療広域連合</t>
  </si>
  <si>
    <t>①　都道府県内のもの</t>
  </si>
  <si>
    <t>宮城県後期高齢者医療広域連合</t>
  </si>
  <si>
    <t>県内全市町村</t>
    <rPh sb="0" eb="2">
      <t>ケンナイ</t>
    </rPh>
    <rPh sb="2" eb="6">
      <t>ゼンシチョウソン</t>
    </rPh>
    <phoneticPr fontId="2"/>
  </si>
  <si>
    <t>秋田県後期高齢者医療広域連合</t>
  </si>
  <si>
    <t>最上地区広域連合</t>
  </si>
  <si>
    <t>母子福祉、障害者福祉、国民健康保険</t>
    <rPh sb="0" eb="2">
      <t>ボシ</t>
    </rPh>
    <rPh sb="2" eb="4">
      <t>フクシ</t>
    </rPh>
    <rPh sb="5" eb="8">
      <t>ショウガイシャ</t>
    </rPh>
    <rPh sb="8" eb="10">
      <t>フクシ</t>
    </rPh>
    <rPh sb="11" eb="13">
      <t>コクミン</t>
    </rPh>
    <rPh sb="13" eb="15">
      <t>ケンコウ</t>
    </rPh>
    <rPh sb="15" eb="17">
      <t>ホケン</t>
    </rPh>
    <phoneticPr fontId="2"/>
  </si>
  <si>
    <t>金山町、真室川町、鮭川村、戸沢村</t>
  </si>
  <si>
    <t>山形県後期高齢者医療広域連合</t>
  </si>
  <si>
    <t>福島県後期高齢者医療広域連合</t>
  </si>
  <si>
    <t>茨城県後期高齢者医療広域連合</t>
  </si>
  <si>
    <t>栃木県後期高齢者医療広域連合</t>
  </si>
  <si>
    <t>県内全市町</t>
  </si>
  <si>
    <t>群馬県後期高齢者医療広域連合</t>
  </si>
  <si>
    <t>埼玉県後期高齢者医療広域連合</t>
  </si>
  <si>
    <t>千葉県後期高齢者医療広域連合</t>
  </si>
  <si>
    <t>東京都後期高齢者医療広域連合</t>
  </si>
  <si>
    <t>都内全区市町村</t>
  </si>
  <si>
    <t>神奈川県後期高齢者医療広域連合</t>
  </si>
  <si>
    <t>新潟県後期高齢者医療広域連合</t>
  </si>
  <si>
    <t>富山県後期高齢者医療広域連合</t>
  </si>
  <si>
    <t>石川県後期高齢者医療広域連合</t>
  </si>
  <si>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2"/>
  </si>
  <si>
    <t>あわら市、坂井市</t>
  </si>
  <si>
    <t>福井県後期高齢者医療広域連合</t>
  </si>
  <si>
    <t>山梨県東部広域連合</t>
  </si>
  <si>
    <t>都留市、大月市、上野原市、道志村、丹波山村、小菅村</t>
    <rPh sb="0" eb="3">
      <t>ツルシ</t>
    </rPh>
    <phoneticPr fontId="2"/>
  </si>
  <si>
    <t>山梨県後期高齢者医療広域連合</t>
  </si>
  <si>
    <t>松本広域連合</t>
  </si>
  <si>
    <t>介護保険、障害者福祉、ごみ処理、消防・救急、保安関係、職員研修</t>
    <rPh sb="0" eb="2">
      <t>カイゴ</t>
    </rPh>
    <rPh sb="13" eb="15">
      <t>ショリ</t>
    </rPh>
    <rPh sb="16" eb="18">
      <t>ショウボウ</t>
    </rPh>
    <rPh sb="19" eb="21">
      <t>キュウキュウ</t>
    </rPh>
    <rPh sb="22" eb="24">
      <t>ホアン</t>
    </rPh>
    <rPh sb="24" eb="26">
      <t>カンケイ</t>
    </rPh>
    <rPh sb="27" eb="29">
      <t>ショクイン</t>
    </rPh>
    <rPh sb="29" eb="31">
      <t>ケンシュウ</t>
    </rPh>
    <phoneticPr fontId="2"/>
  </si>
  <si>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2"/>
  </si>
  <si>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</si>
  <si>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2"/>
  </si>
  <si>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2"/>
  </si>
  <si>
    <t>北アルプス広域連合</t>
  </si>
  <si>
    <t>観光、道路、河川、診療所、介護保険、老人福祉、障害者福祉、救急・土日医療、ごみ処理、火葬場、消防・救急、保安関係、視聴覚教育、職員研修、情報基盤整備</t>
    <rPh sb="0" eb="2">
      <t>カンコウ</t>
    </rPh>
    <rPh sb="3" eb="5">
      <t>ドウロ</t>
    </rPh>
    <rPh sb="6" eb="8">
      <t>カセン</t>
    </rPh>
    <rPh sb="9" eb="12">
      <t>シンリョウジョ</t>
    </rPh>
    <rPh sb="29" eb="31">
      <t>キュウキュウ</t>
    </rPh>
    <rPh sb="32" eb="34">
      <t>ドニチ</t>
    </rPh>
    <rPh sb="34" eb="36">
      <t>イリョウ</t>
    </rPh>
    <rPh sb="39" eb="41">
      <t>ショリ</t>
    </rPh>
    <rPh sb="42" eb="45">
      <t>カソウバ</t>
    </rPh>
    <rPh sb="46" eb="48">
      <t>ショウボウ</t>
    </rPh>
    <rPh sb="49" eb="51">
      <t>キュウキュウ</t>
    </rPh>
    <rPh sb="57" eb="60">
      <t>シチョウカク</t>
    </rPh>
    <rPh sb="60" eb="62">
      <t>キョウイク</t>
    </rPh>
    <rPh sb="63" eb="65">
      <t>ショクイン</t>
    </rPh>
    <rPh sb="65" eb="67">
      <t>ケンシュウ</t>
    </rPh>
    <rPh sb="68" eb="70">
      <t>ジョウホウ</t>
    </rPh>
    <rPh sb="70" eb="72">
      <t>キバン</t>
    </rPh>
    <rPh sb="72" eb="74">
      <t>セイビ</t>
    </rPh>
    <phoneticPr fontId="2"/>
  </si>
  <si>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2"/>
  </si>
  <si>
    <t>佐久広域連合</t>
  </si>
  <si>
    <t>小諸市、佐久市、小海町、川上村、南牧村、南相木村、北相木村、佐久穂町、軽井沢町、御代田町、立科町</t>
  </si>
  <si>
    <t>木曽広域連合</t>
  </si>
  <si>
    <t>木曽町、上松町、南木曽町、木祖村、王滝村、大桑村</t>
  </si>
  <si>
    <t>南信州広域連合</t>
  </si>
  <si>
    <t>地域開発計画、観光、道路、介護保険、老人福祉、障害者福祉、ごみ処理、し尿処理、消防・救急、保安関係</t>
    <rPh sb="0" eb="2">
      <t>チイキ</t>
    </rPh>
    <rPh sb="2" eb="4">
      <t>カイハツ</t>
    </rPh>
    <rPh sb="4" eb="6">
      <t>ケイカク</t>
    </rPh>
    <rPh sb="7" eb="9">
      <t>カンコウ</t>
    </rPh>
    <rPh sb="10" eb="12">
      <t>ドウロ</t>
    </rPh>
    <rPh sb="31" eb="33">
      <t>ショリ</t>
    </rPh>
    <rPh sb="35" eb="36">
      <t>ニョウ</t>
    </rPh>
    <rPh sb="36" eb="38">
      <t>ショリ</t>
    </rPh>
    <rPh sb="39" eb="41">
      <t>ショウボウ</t>
    </rPh>
    <rPh sb="42" eb="44">
      <t>キュウキュウ</t>
    </rPh>
    <rPh sb="45" eb="47">
      <t>ホアン</t>
    </rPh>
    <rPh sb="47" eb="49">
      <t>カンケイ</t>
    </rPh>
    <phoneticPr fontId="2"/>
  </si>
  <si>
    <t>飯田市、松川町、高森町、阿南町、阿智村、平谷村、根羽村、下條村、売木村、天龍村、泰阜村、喬木村、豊丘村、大鹿村</t>
    <rPh sb="0" eb="3">
      <t>イイダシ</t>
    </rPh>
    <phoneticPr fontId="2"/>
  </si>
  <si>
    <t>３　市町村相互間</t>
  </si>
  <si>
    <t>上伊那広域連合</t>
  </si>
  <si>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2"/>
  </si>
  <si>
    <t>上田地域広域連合</t>
  </si>
  <si>
    <t>地域開発計画、観光、道路、介護保険、障害者福祉、救急・土日医療、ごみ処理、し尿処理、火葬場、社会教育、消防・救急、保安関係、情報基盤整備</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rPh sb="62" eb="64">
      <t>ジョウホウ</t>
    </rPh>
    <rPh sb="64" eb="66">
      <t>キバン</t>
    </rPh>
    <rPh sb="66" eb="68">
      <t>セイビ</t>
    </rPh>
    <phoneticPr fontId="2"/>
  </si>
  <si>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</si>
  <si>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</si>
  <si>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</si>
  <si>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2"/>
  </si>
  <si>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2"/>
  </si>
  <si>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</si>
  <si>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2"/>
  </si>
  <si>
    <t>岡谷市、諏訪市、茅野市、下諏訪町、富士見町、原村</t>
  </si>
  <si>
    <t>安八郡広域連合</t>
  </si>
  <si>
    <t>安八町、神戸町、輪之内町</t>
    <rPh sb="0" eb="3">
      <t>アンパチチョウ</t>
    </rPh>
    <rPh sb="4" eb="7">
      <t>ゴウドチョウ</t>
    </rPh>
    <rPh sb="8" eb="11">
      <t>ワノウチ</t>
    </rPh>
    <rPh sb="11" eb="12">
      <t>チョウ</t>
    </rPh>
    <phoneticPr fontId="1"/>
  </si>
  <si>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</si>
  <si>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2"/>
  </si>
  <si>
    <t>揖斐川町、大野町、池田町</t>
  </si>
  <si>
    <t>もとす広域連合</t>
  </si>
  <si>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</si>
  <si>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</si>
  <si>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2"/>
  </si>
  <si>
    <t>岐南町、笠松町</t>
  </si>
  <si>
    <t>岐阜県後期高齢者医療広域連合</t>
  </si>
  <si>
    <t>静岡県後期高齢者医療広域連合</t>
  </si>
  <si>
    <t>衣浦東部広域連合</t>
  </si>
  <si>
    <t>消防・救急</t>
    <rPh sb="0" eb="2">
      <t>ショウボウ</t>
    </rPh>
    <rPh sb="3" eb="5">
      <t>キュウキュウ</t>
    </rPh>
    <phoneticPr fontId="2"/>
  </si>
  <si>
    <t>碧南市、刈谷市、安城市、知立市、高浜市</t>
  </si>
  <si>
    <t>知多北部広域連合</t>
  </si>
  <si>
    <t>東海市、大府市、知多市、東浦町</t>
  </si>
  <si>
    <t>愛知県後期高齢者医療広域連合</t>
  </si>
  <si>
    <t>香肌奥伊勢資源化広域連合</t>
  </si>
  <si>
    <t>鳥羽志勢広域連合</t>
  </si>
  <si>
    <t>鳥羽市、志摩市、南伊勢町</t>
  </si>
  <si>
    <t>紀北広域連合</t>
  </si>
  <si>
    <t>介護保険、障害者福祉</t>
    <rPh sb="0" eb="2">
      <t>カイゴ</t>
    </rPh>
    <rPh sb="2" eb="4">
      <t>ホケン</t>
    </rPh>
    <rPh sb="5" eb="8">
      <t>ショウガイシャ</t>
    </rPh>
    <rPh sb="8" eb="10">
      <t>フクシ</t>
    </rPh>
    <phoneticPr fontId="2"/>
  </si>
  <si>
    <t>尾鷲市、紀北町</t>
  </si>
  <si>
    <t>紀南介護保険広域連合</t>
  </si>
  <si>
    <t>熊野市、御浜町、紀宝町</t>
  </si>
  <si>
    <t>度会広域連合</t>
  </si>
  <si>
    <t>介護保険、障害者福祉</t>
    <rPh sb="5" eb="8">
      <t>ショウガイシャ</t>
    </rPh>
    <rPh sb="8" eb="10">
      <t>フクシ</t>
    </rPh>
    <phoneticPr fontId="2"/>
  </si>
  <si>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</si>
  <si>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</si>
  <si>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2"/>
  </si>
  <si>
    <t>鈴鹿市、亀山市</t>
  </si>
  <si>
    <t>桑名・員弁広域連合</t>
  </si>
  <si>
    <t>し尿処理</t>
    <rPh sb="1" eb="2">
      <t>ニョウ</t>
    </rPh>
    <rPh sb="2" eb="4">
      <t>ショリ</t>
    </rPh>
    <phoneticPr fontId="2"/>
  </si>
  <si>
    <t>桑名市、いなべ市、木曽岬町、東員町</t>
  </si>
  <si>
    <t>三重県後期高齢者医療広域連合</t>
  </si>
  <si>
    <t>滋賀県後期高齢者医療広域連合</t>
  </si>
  <si>
    <t>京都府後期高齢者医療広域連合</t>
  </si>
  <si>
    <t>府内全市町村</t>
    <rPh sb="0" eb="2">
      <t>フナイ</t>
    </rPh>
    <rPh sb="2" eb="5">
      <t>ゼンシチョウ</t>
    </rPh>
    <rPh sb="5" eb="6">
      <t>ソン</t>
    </rPh>
    <phoneticPr fontId="2"/>
  </si>
  <si>
    <t>相楽東部広域連合</t>
  </si>
  <si>
    <t>児童福祉、障害者福祉、ごみ処理、教育委員会</t>
    <rPh sb="0" eb="2">
      <t>ジドウ</t>
    </rPh>
    <rPh sb="2" eb="4">
      <t>フクシ</t>
    </rPh>
    <rPh sb="5" eb="8">
      <t>ショウガイシャ</t>
    </rPh>
    <rPh sb="8" eb="10">
      <t>フクシ</t>
    </rPh>
    <rPh sb="13" eb="15">
      <t>ショリ</t>
    </rPh>
    <rPh sb="16" eb="18">
      <t>キョウイク</t>
    </rPh>
    <rPh sb="18" eb="21">
      <t>イインカイ</t>
    </rPh>
    <phoneticPr fontId="2"/>
  </si>
  <si>
    <t>笠置町、和束町、南山城村</t>
  </si>
  <si>
    <t>くすのき広域連合</t>
  </si>
  <si>
    <t>介護保険</t>
    <rPh sb="0" eb="4">
      <t>カイゴホケン</t>
    </rPh>
    <phoneticPr fontId="2"/>
  </si>
  <si>
    <t>守口市、門真市、四條畷市</t>
  </si>
  <si>
    <t>大阪府後期高齢者医療広域連合</t>
  </si>
  <si>
    <t>府内全市町村</t>
  </si>
  <si>
    <t>兵庫県後期高齢者医療広域連合</t>
  </si>
  <si>
    <t>桜井宇陀広域連合</t>
  </si>
  <si>
    <t>桜井市、宇陀市、曽爾村、御杖村</t>
  </si>
  <si>
    <t>奈良県後期高齢者医療広域連合</t>
  </si>
  <si>
    <t>和歌山県後期高齢者医療広域連合</t>
  </si>
  <si>
    <t>鳥取中部ふるさと広域連合</t>
  </si>
  <si>
    <t>倉吉市、三朝町、湯梨浜町、琴浦町、北栄町</t>
    <rPh sb="0" eb="3">
      <t>クラヨシシ</t>
    </rPh>
    <rPh sb="4" eb="7">
      <t>ミササチョウ</t>
    </rPh>
    <rPh sb="8" eb="12">
      <t>ユリハマチョウ</t>
    </rPh>
    <rPh sb="13" eb="16">
      <t>コトウラチョウ</t>
    </rPh>
    <rPh sb="17" eb="20">
      <t>ホクエイチョウ</t>
    </rPh>
    <phoneticPr fontId="2"/>
  </si>
  <si>
    <t>Ｈ10.4.1</t>
  </si>
  <si>
    <t>南部箕蚊屋広域連合</t>
  </si>
  <si>
    <t>南部町、伯耆町、日吉津村</t>
  </si>
  <si>
    <t>鳥取県後期高齢者医療広域連合</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</si>
  <si>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</si>
  <si>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2"/>
  </si>
  <si>
    <t>雲南市、奥出雲町、飯南町</t>
  </si>
  <si>
    <t>島根県後期高齢者医療広域連合</t>
  </si>
  <si>
    <t>岡山県後期高齢者医療広域連合</t>
  </si>
  <si>
    <t>広島県後期高齢者医療広域連合</t>
  </si>
  <si>
    <t>山口県後期高齢者医療広域連合</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</si>
  <si>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</si>
  <si>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2"/>
  </si>
  <si>
    <t>吉野川市、阿波市</t>
  </si>
  <si>
    <t>みよし広域連合</t>
  </si>
  <si>
    <t>地域開発計画、介護保険、ごみ処理、し尿処理、消防・救急</t>
    <rPh sb="0" eb="2">
      <t>チイキ</t>
    </rPh>
    <rPh sb="2" eb="4">
      <t>カイハツ</t>
    </rPh>
    <rPh sb="4" eb="6">
      <t>ケイカク</t>
    </rPh>
    <rPh sb="14" eb="16">
      <t>ショリ</t>
    </rPh>
    <rPh sb="18" eb="19">
      <t>ニョウ</t>
    </rPh>
    <rPh sb="19" eb="21">
      <t>ショリ</t>
    </rPh>
    <rPh sb="22" eb="24">
      <t>ショウボウ</t>
    </rPh>
    <rPh sb="25" eb="27">
      <t>キュウキュウ</t>
    </rPh>
    <phoneticPr fontId="2"/>
  </si>
  <si>
    <t>三好市、東みよし町</t>
  </si>
  <si>
    <t>徳島県後期高齢者医療広域連合</t>
  </si>
  <si>
    <t>香川県後期高齢者医療広域連合</t>
  </si>
  <si>
    <t>愛媛県後期高齢者医療広域連合</t>
  </si>
  <si>
    <t>中芸広域連合</t>
  </si>
  <si>
    <t>観光、結核予防、母子福祉、児童福祉、介護保険、障害者福祉、し尿処理、火葬場、少年育成指導及び補導、消防・救急</t>
    <rPh sb="0" eb="2">
      <t>カンコウ</t>
    </rPh>
    <rPh sb="3" eb="5">
      <t>ケッカク</t>
    </rPh>
    <rPh sb="5" eb="7">
      <t>ヨボウ</t>
    </rPh>
    <rPh sb="8" eb="10">
      <t>ボシ</t>
    </rPh>
    <rPh sb="10" eb="12">
      <t>フクシ</t>
    </rPh>
    <rPh sb="13" eb="15">
      <t>ジドウ</t>
    </rPh>
    <rPh sb="15" eb="17">
      <t>フクシ</t>
    </rPh>
    <rPh sb="23" eb="25">
      <t>ショウガイ</t>
    </rPh>
    <rPh sb="25" eb="26">
      <t>シャ</t>
    </rPh>
    <rPh sb="26" eb="28">
      <t>フクシ</t>
    </rPh>
    <rPh sb="49" eb="51">
      <t>ショウボウ</t>
    </rPh>
    <rPh sb="52" eb="54">
      <t>キュウキュウ</t>
    </rPh>
    <phoneticPr fontId="2"/>
  </si>
  <si>
    <t>安田町、田野町、奈半利町、北川村、馬路村</t>
    <rPh sb="0" eb="3">
      <t>ヤスダチョウ</t>
    </rPh>
    <rPh sb="4" eb="7">
      <t>タノチョウ</t>
    </rPh>
    <rPh sb="8" eb="12">
      <t>ナハリチョウ</t>
    </rPh>
    <rPh sb="13" eb="16">
      <t>キタガワムラ</t>
    </rPh>
    <rPh sb="17" eb="20">
      <t>ウマジムラ</t>
    </rPh>
    <phoneticPr fontId="1"/>
  </si>
  <si>
    <t>こうち人づくり広域連合</t>
  </si>
  <si>
    <t>高知県後期高齢者医療広域連合</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</si>
  <si>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</si>
  <si>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2"/>
  </si>
  <si>
    <t>福岡県後期高齢者医療広域連合</t>
  </si>
  <si>
    <t>佐賀中部広域連合</t>
  </si>
  <si>
    <t>介護保険、障害者福祉、消防・救急</t>
    <rPh sb="5" eb="8">
      <t>ショウガイシャ</t>
    </rPh>
    <rPh sb="8" eb="10">
      <t>フクシ</t>
    </rPh>
    <rPh sb="11" eb="13">
      <t>ショウボウ</t>
    </rPh>
    <rPh sb="14" eb="16">
      <t>キュウキュウ</t>
    </rPh>
    <phoneticPr fontId="2"/>
  </si>
  <si>
    <t>佐賀市、多久市、小城市、神埼市、吉野ヶ里町</t>
  </si>
  <si>
    <t>佐賀県後期高齢者医療広域連合</t>
  </si>
  <si>
    <t>県内全市町</t>
    <rPh sb="0" eb="2">
      <t>ケンナイ</t>
    </rPh>
    <rPh sb="2" eb="3">
      <t>ゼン</t>
    </rPh>
    <rPh sb="3" eb="5">
      <t>シチョウ</t>
    </rPh>
    <phoneticPr fontId="2"/>
  </si>
  <si>
    <t>長崎県後期高齢者医療広域連合</t>
  </si>
  <si>
    <t>宇城広域連合</t>
  </si>
  <si>
    <t>地域開発計画、介護保険、障害者福祉、ごみ処理、し尿処理、火葬場、消防・救急、保安関係</t>
    <rPh sb="0" eb="2">
      <t>チイキ</t>
    </rPh>
    <rPh sb="2" eb="4">
      <t>カイハツ</t>
    </rPh>
    <rPh sb="4" eb="6">
      <t>ケイカク</t>
    </rPh>
    <rPh sb="20" eb="22">
      <t>ショリ</t>
    </rPh>
    <rPh sb="24" eb="25">
      <t>ニョウ</t>
    </rPh>
    <rPh sb="25" eb="27">
      <t>ショリ</t>
    </rPh>
    <rPh sb="28" eb="31">
      <t>カソウバ</t>
    </rPh>
    <rPh sb="32" eb="34">
      <t>ショウボウ</t>
    </rPh>
    <rPh sb="35" eb="37">
      <t>キュウキュウ</t>
    </rPh>
    <rPh sb="38" eb="40">
      <t>ホアン</t>
    </rPh>
    <rPh sb="40" eb="42">
      <t>カンケイ</t>
    </rPh>
    <phoneticPr fontId="2"/>
  </si>
  <si>
    <t>菊池広域連合</t>
  </si>
  <si>
    <t>介護保険、障害者福祉、し尿処理、火葬場、消防・救急、職員研修</t>
    <rPh sb="5" eb="8">
      <t>ショウガイシャ</t>
    </rPh>
    <rPh sb="12" eb="13">
      <t>ニョウ</t>
    </rPh>
    <rPh sb="13" eb="15">
      <t>ショリ</t>
    </rPh>
    <rPh sb="16" eb="19">
      <t>カソウバ</t>
    </rPh>
    <rPh sb="20" eb="22">
      <t>ショウボウ</t>
    </rPh>
    <rPh sb="23" eb="25">
      <t>キュウキュウ</t>
    </rPh>
    <rPh sb="26" eb="28">
      <t>ショクイン</t>
    </rPh>
    <rPh sb="28" eb="30">
      <t>ケンシュウ</t>
    </rPh>
    <phoneticPr fontId="2"/>
  </si>
  <si>
    <t>菊池市、合志市、大津町、菊陽町</t>
    <rPh sb="0" eb="3">
      <t>キクチシ</t>
    </rPh>
    <rPh sb="4" eb="7">
      <t>コウシシ</t>
    </rPh>
    <rPh sb="8" eb="11">
      <t>オオツマチ</t>
    </rPh>
    <rPh sb="12" eb="14">
      <t>キクヨウ</t>
    </rPh>
    <rPh sb="14" eb="15">
      <t>マチ</t>
    </rPh>
    <phoneticPr fontId="2"/>
  </si>
  <si>
    <t>上益城広域連合</t>
  </si>
  <si>
    <t>嘉島町、甲佐町、益城町、御船町、山都町</t>
    <rPh sb="0" eb="3">
      <t>カシママチ</t>
    </rPh>
    <rPh sb="4" eb="7">
      <t>コウサマチ</t>
    </rPh>
    <rPh sb="8" eb="11">
      <t>マシキマチ</t>
    </rPh>
    <rPh sb="12" eb="15">
      <t>ミフネマチ</t>
    </rPh>
    <rPh sb="16" eb="19">
      <t>ヤマトチョウ</t>
    </rPh>
    <phoneticPr fontId="2"/>
  </si>
  <si>
    <t>天草広域連合</t>
  </si>
  <si>
    <t>天草市、上天草市、苓北町</t>
  </si>
  <si>
    <t>熊本県後期高齢者医療広域連合</t>
  </si>
  <si>
    <t>県内全市町村</t>
    <rPh sb="1" eb="2">
      <t>ナイ</t>
    </rPh>
    <phoneticPr fontId="2"/>
  </si>
  <si>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</si>
  <si>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2"/>
  </si>
  <si>
    <t>臼杵市、津久見市</t>
  </si>
  <si>
    <t>大分県後期高齢者医療広域連合</t>
  </si>
  <si>
    <t>県内全市町村</t>
    <rPh sb="2" eb="3">
      <t>ゼン</t>
    </rPh>
    <phoneticPr fontId="2"/>
  </si>
  <si>
    <t>ごみ処理、火葬場</t>
    <rPh sb="2" eb="4">
      <t>ショリ</t>
    </rPh>
    <rPh sb="5" eb="7">
      <t>カソウ</t>
    </rPh>
    <rPh sb="7" eb="8">
      <t>ジョウ</t>
    </rPh>
    <phoneticPr fontId="2"/>
  </si>
  <si>
    <t>日向市、門川町、諸塚村、椎葉村、美郷町</t>
  </si>
  <si>
    <t>宮崎県後期高齢者医療広域連合</t>
  </si>
  <si>
    <t>徳之島愛ランド広域連合</t>
  </si>
  <si>
    <t>徳之島町、天城町、伊仙町</t>
  </si>
  <si>
    <t>鹿児島県後期高齢者医療広域連合</t>
  </si>
  <si>
    <t>沖縄県介護保険広域連合</t>
  </si>
  <si>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phoneticPr fontId="2"/>
  </si>
  <si>
    <t>沖縄県後期高齢者医療広域連合</t>
  </si>
  <si>
    <t>合　　計</t>
    <rPh sb="0" eb="1">
      <t>ゴウ</t>
    </rPh>
    <rPh sb="3" eb="4">
      <t>ケイ</t>
    </rPh>
    <phoneticPr fontId="2"/>
  </si>
  <si>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2"/>
  </si>
  <si>
    <t>(注）件数については、1つの広域連合で複数の事務を行っている場合は事務ごとに件数に計上しているため重複がある。</t>
    <rPh sb="14" eb="16">
      <t>コウイキ</t>
    </rPh>
    <rPh sb="16" eb="18">
      <t>レンゴウ</t>
    </rPh>
    <phoneticPr fontId="2"/>
  </si>
  <si>
    <t>東京都　</t>
  </si>
  <si>
    <t>広域連合数</t>
    <rPh sb="0" eb="2">
      <t>コウイキ</t>
    </rPh>
    <rPh sb="2" eb="4">
      <t>レンゴウ</t>
    </rPh>
    <rPh sb="4" eb="5">
      <t>スウ</t>
    </rPh>
    <phoneticPr fontId="2"/>
  </si>
  <si>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2"/>
  </si>
  <si>
    <t>構成団体の長の中から構成団体の長による間接選挙</t>
    <rPh sb="0" eb="2">
      <t>コウセイ</t>
    </rPh>
    <rPh sb="2" eb="4">
      <t>ダンタイ</t>
    </rPh>
    <rPh sb="5" eb="6">
      <t>チョウ</t>
    </rPh>
    <rPh sb="7" eb="8">
      <t>ナカ</t>
    </rPh>
    <rPh sb="19" eb="21">
      <t>カンセツ</t>
    </rPh>
    <phoneticPr fontId="2"/>
  </si>
  <si>
    <t>上記以外の者の中から構成団体の長による間接選挙</t>
    <rPh sb="0" eb="2">
      <t>ジョウキ</t>
    </rPh>
    <rPh sb="2" eb="4">
      <t>イガイ</t>
    </rPh>
    <rPh sb="5" eb="6">
      <t>モノ</t>
    </rPh>
    <rPh sb="7" eb="8">
      <t>ナカ</t>
    </rPh>
    <rPh sb="19" eb="21">
      <t>カンセツ</t>
    </rPh>
    <phoneticPr fontId="2"/>
  </si>
  <si>
    <t>上記の方法の組み合わせ</t>
    <rPh sb="0" eb="2">
      <t>ジョウキ</t>
    </rPh>
    <rPh sb="3" eb="5">
      <t>ホウホウ</t>
    </rPh>
    <rPh sb="6" eb="7">
      <t>ク</t>
    </rPh>
    <rPh sb="8" eb="9">
      <t>ア</t>
    </rPh>
    <phoneticPr fontId="2"/>
  </si>
  <si>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2"/>
  </si>
  <si>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2"/>
  </si>
  <si>
    <t>※選任方法の組み合わせは、次のとおり。</t>
    <rPh sb="1" eb="3">
      <t>センニン</t>
    </rPh>
    <rPh sb="3" eb="5">
      <t>ホウホウ</t>
    </rPh>
    <rPh sb="6" eb="7">
      <t>ク</t>
    </rPh>
    <rPh sb="8" eb="9">
      <t>ア</t>
    </rPh>
    <rPh sb="13" eb="14">
      <t>ツギ</t>
    </rPh>
    <phoneticPr fontId="2"/>
  </si>
  <si>
    <t>「１１」と「２１」の組み合わせ</t>
    <rPh sb="10" eb="11">
      <t>ク</t>
    </rPh>
    <rPh sb="12" eb="13">
      <t>ア</t>
    </rPh>
    <phoneticPr fontId="2"/>
  </si>
  <si>
    <t>３２広域連合</t>
    <rPh sb="2" eb="4">
      <t>コウイキ</t>
    </rPh>
    <rPh sb="4" eb="6">
      <t>レンゴウ</t>
    </rPh>
    <phoneticPr fontId="2"/>
  </si>
  <si>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2"/>
  </si>
  <si>
    <t>１　副連合長の設置・非設置</t>
    <rPh sb="2" eb="3">
      <t>フク</t>
    </rPh>
    <rPh sb="3" eb="5">
      <t>レンゴウ</t>
    </rPh>
    <rPh sb="5" eb="6">
      <t>チョウ</t>
    </rPh>
    <rPh sb="7" eb="9">
      <t>セッチ</t>
    </rPh>
    <rPh sb="10" eb="11">
      <t>ヒ</t>
    </rPh>
    <rPh sb="11" eb="13">
      <t>セッチ</t>
    </rPh>
    <phoneticPr fontId="2"/>
  </si>
  <si>
    <t>　　設置している広域連合の数</t>
    <rPh sb="2" eb="4">
      <t>セッチ</t>
    </rPh>
    <rPh sb="8" eb="10">
      <t>コウイキ</t>
    </rPh>
    <rPh sb="10" eb="12">
      <t>レンゴウ</t>
    </rPh>
    <rPh sb="13" eb="14">
      <t>カズ</t>
    </rPh>
    <phoneticPr fontId="2"/>
  </si>
  <si>
    <t>　　設置していない広域連合の数</t>
    <rPh sb="9" eb="11">
      <t>コウイキ</t>
    </rPh>
    <rPh sb="11" eb="13">
      <t>レンゴウ</t>
    </rPh>
    <phoneticPr fontId="2"/>
  </si>
  <si>
    <t>２　副連合長等の数</t>
    <rPh sb="2" eb="3">
      <t>フク</t>
    </rPh>
    <rPh sb="3" eb="5">
      <t>レンゴウ</t>
    </rPh>
    <rPh sb="5" eb="6">
      <t>チョウ</t>
    </rPh>
    <rPh sb="6" eb="7">
      <t>トウ</t>
    </rPh>
    <rPh sb="8" eb="9">
      <t>カズ</t>
    </rPh>
    <phoneticPr fontId="2"/>
  </si>
  <si>
    <t>３　設置している広域連合について設置の根拠</t>
    <rPh sb="2" eb="4">
      <t>セッチ</t>
    </rPh>
    <rPh sb="8" eb="10">
      <t>コウイキ</t>
    </rPh>
    <rPh sb="10" eb="12">
      <t>レンゴウ</t>
    </rPh>
    <rPh sb="16" eb="18">
      <t>セッチ</t>
    </rPh>
    <rPh sb="19" eb="21">
      <t>コンキョ</t>
    </rPh>
    <phoneticPr fontId="2"/>
  </si>
  <si>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2"/>
  </si>
  <si>
    <t>　　長に事故あるときの代理</t>
    <rPh sb="2" eb="3">
      <t>チョウ</t>
    </rPh>
    <rPh sb="4" eb="6">
      <t>ジコ</t>
    </rPh>
    <rPh sb="11" eb="13">
      <t>ダイリ</t>
    </rPh>
    <phoneticPr fontId="2"/>
  </si>
  <si>
    <t>　　長の補佐</t>
    <rPh sb="2" eb="3">
      <t>チョウ</t>
    </rPh>
    <rPh sb="4" eb="6">
      <t>ホサ</t>
    </rPh>
    <phoneticPr fontId="2"/>
  </si>
  <si>
    <t>　　長の権限に属する事務の受任</t>
    <rPh sb="2" eb="3">
      <t>チョウ</t>
    </rPh>
    <rPh sb="4" eb="6">
      <t>ケンゲン</t>
    </rPh>
    <rPh sb="7" eb="8">
      <t>ゾク</t>
    </rPh>
    <rPh sb="10" eb="12">
      <t>ジム</t>
    </rPh>
    <rPh sb="13" eb="15">
      <t>ジュニン</t>
    </rPh>
    <phoneticPr fontId="2"/>
  </si>
  <si>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2"/>
  </si>
  <si>
    <t>５　副連合長等の選任の方法</t>
    <rPh sb="2" eb="3">
      <t>フク</t>
    </rPh>
    <rPh sb="3" eb="5">
      <t>レンゴウ</t>
    </rPh>
    <rPh sb="5" eb="6">
      <t>チョウ</t>
    </rPh>
    <rPh sb="6" eb="7">
      <t>トウ</t>
    </rPh>
    <rPh sb="8" eb="10">
      <t>センニン</t>
    </rPh>
    <rPh sb="11" eb="13">
      <t>ホウホウ</t>
    </rPh>
    <phoneticPr fontId="2"/>
  </si>
  <si>
    <t>長の指定</t>
    <rPh sb="0" eb="1">
      <t>チョウ</t>
    </rPh>
    <rPh sb="2" eb="4">
      <t>シテイ</t>
    </rPh>
    <phoneticPr fontId="2"/>
  </si>
  <si>
    <t>広域連合の議会の議員の中から</t>
    <rPh sb="0" eb="2">
      <t>コウイキ</t>
    </rPh>
    <rPh sb="2" eb="4">
      <t>レンゴウ</t>
    </rPh>
    <rPh sb="5" eb="7">
      <t>ギカイ</t>
    </rPh>
    <rPh sb="8" eb="10">
      <t>ギイン</t>
    </rPh>
    <rPh sb="11" eb="12">
      <t>ナカ</t>
    </rPh>
    <phoneticPr fontId="2"/>
  </si>
  <si>
    <t>①「１３」と「５３」（議会の同意要）</t>
    <rPh sb="11" eb="13">
      <t>ギカイ</t>
    </rPh>
    <rPh sb="14" eb="16">
      <t>ドウイ</t>
    </rPh>
    <rPh sb="16" eb="17">
      <t>ヨウ</t>
    </rPh>
    <phoneticPr fontId="2"/>
  </si>
  <si>
    <t>４広域連合</t>
    <rPh sb="1" eb="3">
      <t>コウイキ</t>
    </rPh>
    <rPh sb="3" eb="5">
      <t>レンゴウ</t>
    </rPh>
    <phoneticPr fontId="2"/>
  </si>
  <si>
    <t>②「１３」と「７３」（議会の同意要）</t>
    <rPh sb="11" eb="13">
      <t>ギカイ</t>
    </rPh>
    <rPh sb="14" eb="16">
      <t>ドウイ</t>
    </rPh>
    <rPh sb="16" eb="17">
      <t>ヨウ</t>
    </rPh>
    <phoneticPr fontId="2"/>
  </si>
  <si>
    <t>１　監査委員の選任の方法</t>
    <rPh sb="2" eb="4">
      <t>カンサ</t>
    </rPh>
    <rPh sb="4" eb="6">
      <t>イイン</t>
    </rPh>
    <rPh sb="7" eb="9">
      <t>センニン</t>
    </rPh>
    <rPh sb="10" eb="12">
      <t>ホウホウ</t>
    </rPh>
    <phoneticPr fontId="2"/>
  </si>
  <si>
    <t>２　設置している広域連合について設置の根拠</t>
    <rPh sb="2" eb="4">
      <t>セッチ</t>
    </rPh>
    <rPh sb="8" eb="10">
      <t>コウイキ</t>
    </rPh>
    <rPh sb="10" eb="12">
      <t>レンゴウ</t>
    </rPh>
    <rPh sb="16" eb="18">
      <t>セッチ</t>
    </rPh>
    <rPh sb="19" eb="21">
      <t>コンキョ</t>
    </rPh>
    <phoneticPr fontId="2"/>
  </si>
  <si>
    <t>広域連合の専任の職員の中から</t>
    <rPh sb="0" eb="2">
      <t>コウイキ</t>
    </rPh>
    <rPh sb="2" eb="4">
      <t>レンゴウ</t>
    </rPh>
    <rPh sb="5" eb="7">
      <t>センニン</t>
    </rPh>
    <rPh sb="8" eb="10">
      <t>ショクイン</t>
    </rPh>
    <rPh sb="11" eb="12">
      <t>ナカ</t>
    </rPh>
    <phoneticPr fontId="2"/>
  </si>
  <si>
    <t>１</t>
    <phoneticPr fontId="2"/>
  </si>
  <si>
    <t>　　長の補佐</t>
    <rPh sb="2" eb="3">
      <t>オサ</t>
    </rPh>
    <rPh sb="4" eb="6">
      <t>ホサ</t>
    </rPh>
    <phoneticPr fontId="2"/>
  </si>
  <si>
    <t>　　長の権限に属する事務の受任</t>
    <rPh sb="2" eb="3">
      <t>オサ</t>
    </rPh>
    <rPh sb="4" eb="6">
      <t>ケンゲン</t>
    </rPh>
    <rPh sb="7" eb="8">
      <t>ゾク</t>
    </rPh>
    <rPh sb="10" eb="12">
      <t>ジム</t>
    </rPh>
    <rPh sb="13" eb="15">
      <t>ジュニン</t>
    </rPh>
    <phoneticPr fontId="2"/>
  </si>
  <si>
    <t>　　上記権限の組み合わせ</t>
    <rPh sb="2" eb="4">
      <t>ジョウキ</t>
    </rPh>
    <rPh sb="4" eb="6">
      <t>ケンゲン</t>
    </rPh>
    <rPh sb="7" eb="8">
      <t>ク</t>
    </rPh>
    <rPh sb="9" eb="10">
      <t>ア</t>
    </rPh>
    <phoneticPr fontId="2"/>
  </si>
  <si>
    <t>広域連合数</t>
    <rPh sb="0" eb="2">
      <t>コウイキ</t>
    </rPh>
    <rPh sb="2" eb="4">
      <t>レンゴウ</t>
    </rPh>
    <rPh sb="4" eb="5">
      <t>カズ</t>
    </rPh>
    <phoneticPr fontId="2"/>
  </si>
  <si>
    <t>　　広域連合から</t>
    <rPh sb="2" eb="4">
      <t>コウイキ</t>
    </rPh>
    <rPh sb="4" eb="6">
      <t>レンゴウ</t>
    </rPh>
    <phoneticPr fontId="2"/>
  </si>
  <si>
    <t>専任職員のうち現業職員数</t>
    <rPh sb="0" eb="2">
      <t>センニン</t>
    </rPh>
    <rPh sb="2" eb="4">
      <t>ショクイン</t>
    </rPh>
    <rPh sb="7" eb="9">
      <t>ゲンギョウ</t>
    </rPh>
    <rPh sb="9" eb="11">
      <t>ショクイン</t>
    </rPh>
    <rPh sb="11" eb="12">
      <t>スウ</t>
    </rPh>
    <phoneticPr fontId="21"/>
  </si>
  <si>
    <t>１～１０人</t>
    <rPh sb="4" eb="5">
      <t>ニン</t>
    </rPh>
    <phoneticPr fontId="2"/>
  </si>
  <si>
    <t>５１～１００人</t>
    <rPh sb="6" eb="7">
      <t>ニン</t>
    </rPh>
    <phoneticPr fontId="2"/>
  </si>
  <si>
    <t>４００人超</t>
    <rPh sb="3" eb="4">
      <t>ニン</t>
    </rPh>
    <rPh sb="4" eb="5">
      <t>チョウ</t>
    </rPh>
    <phoneticPr fontId="2"/>
  </si>
  <si>
    <t>都道府県</t>
  </si>
  <si>
    <t>一部事務組合の名称</t>
  </si>
  <si>
    <t>設置年月日</t>
  </si>
  <si>
    <t>構成団体</t>
    <rPh sb="2" eb="4">
      <t>ダンタイ</t>
    </rPh>
    <phoneticPr fontId="39"/>
  </si>
  <si>
    <t>市</t>
    <rPh sb="0" eb="1">
      <t>シ</t>
    </rPh>
    <phoneticPr fontId="19"/>
  </si>
  <si>
    <t>町</t>
    <rPh sb="0" eb="1">
      <t>マチ</t>
    </rPh>
    <phoneticPr fontId="19"/>
  </si>
  <si>
    <t>村</t>
    <rPh sb="0" eb="1">
      <t>ムラ</t>
    </rPh>
    <phoneticPr fontId="39"/>
  </si>
  <si>
    <t>組</t>
    <rPh sb="0" eb="1">
      <t>クミ</t>
    </rPh>
    <phoneticPr fontId="19"/>
  </si>
  <si>
    <t>連</t>
    <rPh sb="0" eb="1">
      <t>レン</t>
    </rPh>
    <phoneticPr fontId="19"/>
  </si>
  <si>
    <t>議決方法特例</t>
    <rPh sb="0" eb="2">
      <t>ギケツ</t>
    </rPh>
    <rPh sb="2" eb="4">
      <t>ホウホウ</t>
    </rPh>
    <rPh sb="4" eb="6">
      <t>トクレイ</t>
    </rPh>
    <phoneticPr fontId="19"/>
  </si>
  <si>
    <t>理事会制度</t>
    <rPh sb="0" eb="2">
      <t>リジ</t>
    </rPh>
    <rPh sb="2" eb="3">
      <t>カイ</t>
    </rPh>
    <rPh sb="3" eb="5">
      <t>セイド</t>
    </rPh>
    <phoneticPr fontId="19"/>
  </si>
  <si>
    <t>議員数</t>
  </si>
  <si>
    <t>共同処理事務の内容</t>
  </si>
  <si>
    <t>採否</t>
    <rPh sb="0" eb="2">
      <t>サイヒ</t>
    </rPh>
    <phoneticPr fontId="19"/>
  </si>
  <si>
    <t>北海道</t>
    <rPh sb="0" eb="3">
      <t>ホッカイドウ</t>
    </rPh>
    <phoneticPr fontId="39"/>
  </si>
  <si>
    <t>異</t>
    <rPh sb="0" eb="1">
      <t>イ</t>
    </rPh>
    <phoneticPr fontId="2"/>
  </si>
  <si>
    <t>異</t>
    <rPh sb="0" eb="1">
      <t>イ</t>
    </rPh>
    <phoneticPr fontId="19"/>
  </si>
  <si>
    <t>×</t>
  </si>
  <si>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2"/>
  </si>
  <si>
    <t>渡島西部広域事務組合</t>
    <rPh sb="0" eb="2">
      <t>オシマ</t>
    </rPh>
    <rPh sb="2" eb="4">
      <t>セイブ</t>
    </rPh>
    <rPh sb="4" eb="6">
      <t>コウイキ</t>
    </rPh>
    <rPh sb="6" eb="8">
      <t>ジム</t>
    </rPh>
    <rPh sb="8" eb="10">
      <t>クミアイ</t>
    </rPh>
    <phoneticPr fontId="19"/>
  </si>
  <si>
    <t>４町</t>
    <rPh sb="1" eb="2">
      <t>チョウ</t>
    </rPh>
    <phoneticPr fontId="19"/>
  </si>
  <si>
    <t>○</t>
  </si>
  <si>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19"/>
  </si>
  <si>
    <t>５町</t>
  </si>
  <si>
    <t>異</t>
  </si>
  <si>
    <t>ごみ処理、し尿処理、火葬場</t>
  </si>
  <si>
    <t>檜山広域行政組合</t>
  </si>
  <si>
    <t>７町</t>
  </si>
  <si>
    <t>同</t>
  </si>
  <si>
    <t>長</t>
  </si>
  <si>
    <t>消防、隔離病舎の設置</t>
  </si>
  <si>
    <t>砂川地区保健衛生組合</t>
    <rPh sb="0" eb="2">
      <t>スナガワ</t>
    </rPh>
    <rPh sb="2" eb="4">
      <t>チク</t>
    </rPh>
    <rPh sb="4" eb="6">
      <t>ホケン</t>
    </rPh>
    <rPh sb="6" eb="8">
      <t>エイセイ</t>
    </rPh>
    <rPh sb="8" eb="10">
      <t>クミアイ</t>
    </rPh>
    <phoneticPr fontId="19"/>
  </si>
  <si>
    <t>２市３町　　</t>
  </si>
  <si>
    <t>し尿処理、火葬場施設、ごみ処理</t>
    <rPh sb="0" eb="2">
      <t>シニョウ</t>
    </rPh>
    <rPh sb="2" eb="4">
      <t>ショリ</t>
    </rPh>
    <rPh sb="5" eb="8">
      <t>カソウバ</t>
    </rPh>
    <rPh sb="8" eb="10">
      <t>シセツ</t>
    </rPh>
    <rPh sb="13" eb="15">
      <t>ショリ</t>
    </rPh>
    <phoneticPr fontId="19"/>
  </si>
  <si>
    <t>中空知広域市町村圏組合</t>
    <rPh sb="0" eb="1">
      <t>ナカ</t>
    </rPh>
    <rPh sb="1" eb="3">
      <t>ソラチ</t>
    </rPh>
    <rPh sb="3" eb="5">
      <t>コウイキ</t>
    </rPh>
    <rPh sb="5" eb="8">
      <t>シチョウソン</t>
    </rPh>
    <rPh sb="8" eb="9">
      <t>ケン</t>
    </rPh>
    <rPh sb="9" eb="11">
      <t>クミアイ</t>
    </rPh>
    <phoneticPr fontId="19"/>
  </si>
  <si>
    <t>５市５町　　</t>
  </si>
  <si>
    <t>同</t>
    <rPh sb="0" eb="1">
      <t>ドウ</t>
    </rPh>
    <phoneticPr fontId="19"/>
  </si>
  <si>
    <t>長</t>
    <rPh sb="0" eb="1">
      <t>チョウ</t>
    </rPh>
    <phoneticPr fontId="2"/>
  </si>
  <si>
    <t>長</t>
    <rPh sb="0" eb="1">
      <t>チョウ</t>
    </rPh>
    <phoneticPr fontId="19"/>
  </si>
  <si>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19"/>
  </si>
  <si>
    <t>南空知ふるさと市町村圏組合</t>
    <rPh sb="0" eb="1">
      <t>ミナミ</t>
    </rPh>
    <rPh sb="1" eb="3">
      <t>ソラチ</t>
    </rPh>
    <rPh sb="7" eb="10">
      <t>シチョウソン</t>
    </rPh>
    <rPh sb="10" eb="11">
      <t>ケン</t>
    </rPh>
    <rPh sb="11" eb="13">
      <t>クミアイ</t>
    </rPh>
    <phoneticPr fontId="19"/>
  </si>
  <si>
    <t>４市５町　</t>
  </si>
  <si>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19"/>
  </si>
  <si>
    <t>日高中部衛生施設組合</t>
    <rPh sb="0" eb="2">
      <t>ヒダカ</t>
    </rPh>
    <rPh sb="2" eb="4">
      <t>チュウブ</t>
    </rPh>
    <rPh sb="4" eb="6">
      <t>エイセイ</t>
    </rPh>
    <rPh sb="6" eb="8">
      <t>シセツ</t>
    </rPh>
    <rPh sb="8" eb="10">
      <t>クミアイ</t>
    </rPh>
    <phoneticPr fontId="19"/>
  </si>
  <si>
    <t>２町</t>
    <rPh sb="1" eb="2">
      <t>チョウ</t>
    </rPh>
    <phoneticPr fontId="19"/>
  </si>
  <si>
    <t>ごみ処理、し尿処理</t>
    <rPh sb="2" eb="4">
      <t>ショリ</t>
    </rPh>
    <rPh sb="5" eb="7">
      <t>シニョウ</t>
    </rPh>
    <rPh sb="7" eb="9">
      <t>ショリ</t>
    </rPh>
    <phoneticPr fontId="19"/>
  </si>
  <si>
    <t>十勝環境複合事務組合</t>
    <rPh sb="0" eb="2">
      <t>トカチ</t>
    </rPh>
    <rPh sb="2" eb="4">
      <t>カンキョウ</t>
    </rPh>
    <rPh sb="4" eb="6">
      <t>フクゴウ</t>
    </rPh>
    <rPh sb="6" eb="8">
      <t>ジム</t>
    </rPh>
    <rPh sb="8" eb="10">
      <t>クミアイ</t>
    </rPh>
    <phoneticPr fontId="19"/>
  </si>
  <si>
    <t>下水道、ごみ処理、し尿処理</t>
    <rPh sb="0" eb="3">
      <t>ゲスイドウ</t>
    </rPh>
    <rPh sb="6" eb="8">
      <t>ショリ</t>
    </rPh>
    <rPh sb="9" eb="11">
      <t>シニョウ</t>
    </rPh>
    <rPh sb="11" eb="13">
      <t>ショリ</t>
    </rPh>
    <phoneticPr fontId="19"/>
  </si>
  <si>
    <t>南十勝複合事務組合</t>
    <rPh sb="0" eb="1">
      <t>ミナミ</t>
    </rPh>
    <rPh sb="1" eb="3">
      <t>トカチ</t>
    </rPh>
    <rPh sb="3" eb="5">
      <t>フクゴウ</t>
    </rPh>
    <rPh sb="5" eb="7">
      <t>ジム</t>
    </rPh>
    <rPh sb="7" eb="9">
      <t>クミアイ</t>
    </rPh>
    <phoneticPr fontId="19"/>
  </si>
  <si>
    <t>３町</t>
    <rPh sb="1" eb="2">
      <t>チョウ</t>
    </rPh>
    <phoneticPr fontId="2"/>
  </si>
  <si>
    <t>３町</t>
    <rPh sb="1" eb="2">
      <t>チョウ</t>
    </rPh>
    <phoneticPr fontId="19"/>
  </si>
  <si>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19"/>
  </si>
  <si>
    <t>北空知衛生センター組合</t>
  </si>
  <si>
    <t>ごみ処理、し尿処理</t>
    <rPh sb="2" eb="4">
      <t>ショリ</t>
    </rPh>
    <rPh sb="6" eb="7">
      <t>ニョウ</t>
    </rPh>
    <rPh sb="7" eb="9">
      <t>ショリ</t>
    </rPh>
    <phoneticPr fontId="2"/>
  </si>
  <si>
    <t>空知教育センター組合</t>
  </si>
  <si>
    <t>１０市１４町</t>
    <rPh sb="2" eb="3">
      <t>シ</t>
    </rPh>
    <rPh sb="5" eb="6">
      <t>マチ</t>
    </rPh>
    <phoneticPr fontId="2"/>
  </si>
  <si>
    <t>教育研修</t>
    <rPh sb="0" eb="2">
      <t>キョウイク</t>
    </rPh>
    <rPh sb="2" eb="4">
      <t>ケンシュウ</t>
    </rPh>
    <phoneticPr fontId="2"/>
  </si>
  <si>
    <t>中空知衛生施設組合</t>
  </si>
  <si>
    <t>３市２町</t>
    <rPh sb="1" eb="2">
      <t>シ</t>
    </rPh>
    <rPh sb="3" eb="4">
      <t>マチ</t>
    </rPh>
    <phoneticPr fontId="2"/>
  </si>
  <si>
    <t>石狩川流域下水道組合</t>
  </si>
  <si>
    <t>６市６町</t>
    <rPh sb="1" eb="2">
      <t>シ</t>
    </rPh>
    <rPh sb="3" eb="4">
      <t>マチ</t>
    </rPh>
    <phoneticPr fontId="2"/>
  </si>
  <si>
    <t>下水道、し尿処理</t>
    <rPh sb="0" eb="3">
      <t>ゲスイドウ</t>
    </rPh>
    <rPh sb="5" eb="6">
      <t>ニョウ</t>
    </rPh>
    <rPh sb="6" eb="8">
      <t>ショリ</t>
    </rPh>
    <phoneticPr fontId="2"/>
  </si>
  <si>
    <t>留萌南部衛生組合</t>
    <rPh sb="0" eb="2">
      <t>ルモイ</t>
    </rPh>
    <rPh sb="2" eb="3">
      <t>ナン</t>
    </rPh>
    <rPh sb="3" eb="4">
      <t>ブ</t>
    </rPh>
    <rPh sb="4" eb="6">
      <t>エイセイ</t>
    </rPh>
    <rPh sb="6" eb="8">
      <t>クミアイ</t>
    </rPh>
    <phoneticPr fontId="19"/>
  </si>
  <si>
    <t>１市２町</t>
    <rPh sb="1" eb="2">
      <t>シ</t>
    </rPh>
    <rPh sb="3" eb="4">
      <t>チョウ</t>
    </rPh>
    <phoneticPr fontId="19"/>
  </si>
  <si>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19"/>
  </si>
  <si>
    <t>根室北部衛生組合</t>
  </si>
  <si>
    <t>青森県</t>
    <rPh sb="0" eb="3">
      <t>アオモリケン</t>
    </rPh>
    <phoneticPr fontId="19"/>
  </si>
  <si>
    <t>上北地方教育・福祉事務組合</t>
    <rPh sb="0" eb="2">
      <t>カミキタ</t>
    </rPh>
    <rPh sb="2" eb="4">
      <t>チホウ</t>
    </rPh>
    <rPh sb="4" eb="6">
      <t>キョウイク</t>
    </rPh>
    <rPh sb="7" eb="9">
      <t>フクシ</t>
    </rPh>
    <rPh sb="9" eb="11">
      <t>ジム</t>
    </rPh>
    <rPh sb="11" eb="13">
      <t>クミアイ</t>
    </rPh>
    <phoneticPr fontId="19"/>
  </si>
  <si>
    <t>２市６町１村　</t>
  </si>
  <si>
    <t>異</t>
    <rPh sb="0" eb="1">
      <t>コト</t>
    </rPh>
    <phoneticPr fontId="2"/>
  </si>
  <si>
    <t>異</t>
    <rPh sb="0" eb="1">
      <t>コト</t>
    </rPh>
    <phoneticPr fontId="19"/>
  </si>
  <si>
    <t>障害児入所施設、障害福祉サービス事業所及び障害者支援施設、青年の家、視聴覚ライブラリー、障害者総合支援法に係る審査会運営、介護認定審査会運営</t>
    <rPh sb="0" eb="3">
      <t>ショウガイジ</t>
    </rPh>
    <rPh sb="3" eb="5">
      <t>ニュウショ</t>
    </rPh>
    <rPh sb="5" eb="7">
      <t>シセツ</t>
    </rPh>
    <rPh sb="8" eb="10">
      <t>ショウガイ</t>
    </rPh>
    <rPh sb="10" eb="12">
      <t>フクシ</t>
    </rPh>
    <rPh sb="16" eb="19">
      <t>ジギョウショ</t>
    </rPh>
    <rPh sb="19" eb="20">
      <t>オヨ</t>
    </rPh>
    <rPh sb="21" eb="24">
      <t>ショウガイシャ</t>
    </rPh>
    <rPh sb="24" eb="26">
      <t>シエン</t>
    </rPh>
    <rPh sb="26" eb="28">
      <t>シセツ</t>
    </rPh>
    <rPh sb="29" eb="31">
      <t>セイネン</t>
    </rPh>
    <rPh sb="32" eb="33">
      <t>イエ</t>
    </rPh>
    <rPh sb="34" eb="37">
      <t>シチョウカク</t>
    </rPh>
    <rPh sb="44" eb="47">
      <t>ショウガイシャ</t>
    </rPh>
    <rPh sb="47" eb="49">
      <t>ソウゴウ</t>
    </rPh>
    <rPh sb="49" eb="51">
      <t>シエン</t>
    </rPh>
    <rPh sb="51" eb="52">
      <t>ホウ</t>
    </rPh>
    <rPh sb="53" eb="54">
      <t>カカ</t>
    </rPh>
    <rPh sb="55" eb="58">
      <t>シンサカイ</t>
    </rPh>
    <rPh sb="58" eb="60">
      <t>ウンエイ</t>
    </rPh>
    <rPh sb="61" eb="63">
      <t>カイゴ</t>
    </rPh>
    <rPh sb="63" eb="65">
      <t>ニンテイ</t>
    </rPh>
    <rPh sb="65" eb="68">
      <t>シンサカイ</t>
    </rPh>
    <rPh sb="68" eb="70">
      <t>ウンエイ</t>
    </rPh>
    <phoneticPr fontId="19"/>
  </si>
  <si>
    <t>八戸地域広域市町村圏事務組合</t>
    <rPh sb="0" eb="2">
      <t>ハチノヘ</t>
    </rPh>
    <rPh sb="2" eb="4">
      <t>チイキ</t>
    </rPh>
    <rPh sb="4" eb="6">
      <t>コウイキ</t>
    </rPh>
    <rPh sb="6" eb="9">
      <t>シチョウソン</t>
    </rPh>
    <rPh sb="9" eb="12">
      <t>ケンジム</t>
    </rPh>
    <rPh sb="12" eb="14">
      <t>クミアイ</t>
    </rPh>
    <phoneticPr fontId="19"/>
  </si>
  <si>
    <t>１市６町１村　</t>
  </si>
  <si>
    <t>広域市町村圏計画、消防、救急、ごみ処理、し尿処理、リサイクルプラザ運営、介護認定審査会運営</t>
    <rPh sb="0" eb="2">
      <t>コウイキ</t>
    </rPh>
    <rPh sb="2" eb="5">
      <t>シチョウソン</t>
    </rPh>
    <rPh sb="5" eb="8">
      <t>ケンケイカク</t>
    </rPh>
    <rPh sb="9" eb="11">
      <t>ショウボウ</t>
    </rPh>
    <rPh sb="12" eb="14">
      <t>キュウキュウ</t>
    </rPh>
    <rPh sb="17" eb="19">
      <t>ショリ</t>
    </rPh>
    <rPh sb="20" eb="22">
      <t>シニョウ</t>
    </rPh>
    <rPh sb="22" eb="24">
      <t>ショリ</t>
    </rPh>
    <rPh sb="33" eb="35">
      <t>ウンエイ</t>
    </rPh>
    <rPh sb="36" eb="38">
      <t>カイゴ</t>
    </rPh>
    <rPh sb="38" eb="40">
      <t>ニンテイ</t>
    </rPh>
    <rPh sb="40" eb="43">
      <t>シンサカイ</t>
    </rPh>
    <rPh sb="43" eb="45">
      <t>ウンエイ</t>
    </rPh>
    <phoneticPr fontId="19"/>
  </si>
  <si>
    <t>下北地域広域行政事務組合</t>
    <rPh sb="0" eb="2">
      <t>シモキタ</t>
    </rPh>
    <rPh sb="2" eb="4">
      <t>チイキ</t>
    </rPh>
    <rPh sb="4" eb="6">
      <t>コウイキ</t>
    </rPh>
    <rPh sb="6" eb="8">
      <t>ギョウセイ</t>
    </rPh>
    <rPh sb="8" eb="10">
      <t>ジム</t>
    </rPh>
    <rPh sb="10" eb="12">
      <t>クミアイ</t>
    </rPh>
    <phoneticPr fontId="19"/>
  </si>
  <si>
    <t>１市３町４村　</t>
  </si>
  <si>
    <t>広域市町村圏計画、複合文化施設、障害児施設、消防、救急、し尿処理</t>
    <rPh sb="0" eb="2">
      <t>コウイキ</t>
    </rPh>
    <rPh sb="2" eb="5">
      <t>シチョウソン</t>
    </rPh>
    <rPh sb="5" eb="8">
      <t>ケンケイカク</t>
    </rPh>
    <rPh sb="9" eb="11">
      <t>フクゴウ</t>
    </rPh>
    <rPh sb="11" eb="13">
      <t>ブンカ</t>
    </rPh>
    <rPh sb="13" eb="15">
      <t>シセツ</t>
    </rPh>
    <rPh sb="16" eb="19">
      <t>ショウガイジ</t>
    </rPh>
    <rPh sb="19" eb="21">
      <t>シセツ</t>
    </rPh>
    <rPh sb="22" eb="24">
      <t>ショウボウ</t>
    </rPh>
    <rPh sb="25" eb="27">
      <t>キュウキュウ</t>
    </rPh>
    <rPh sb="28" eb="30">
      <t>シニョウ</t>
    </rPh>
    <rPh sb="30" eb="32">
      <t>ショリ</t>
    </rPh>
    <phoneticPr fontId="19"/>
  </si>
  <si>
    <t>十和田地域広域事務組合</t>
    <rPh sb="0" eb="3">
      <t>トワダ</t>
    </rPh>
    <rPh sb="3" eb="5">
      <t>チイキ</t>
    </rPh>
    <rPh sb="5" eb="7">
      <t>コウイキ</t>
    </rPh>
    <rPh sb="7" eb="9">
      <t>ジム</t>
    </rPh>
    <rPh sb="9" eb="11">
      <t>クミアイ</t>
    </rPh>
    <phoneticPr fontId="19"/>
  </si>
  <si>
    <t>１市３町１村　</t>
  </si>
  <si>
    <t>消防、救急、学校給食、ごみ処理、火葬場</t>
    <rPh sb="0" eb="2">
      <t>ショウボウ</t>
    </rPh>
    <rPh sb="3" eb="5">
      <t>キュウキュウ</t>
    </rPh>
    <rPh sb="6" eb="8">
      <t>ガッコウ</t>
    </rPh>
    <rPh sb="8" eb="10">
      <t>キュウショク</t>
    </rPh>
    <rPh sb="13" eb="15">
      <t>ショリ</t>
    </rPh>
    <rPh sb="16" eb="19">
      <t>カソウバ</t>
    </rPh>
    <phoneticPr fontId="19"/>
  </si>
  <si>
    <t>青森地域広域事務組合</t>
    <rPh sb="0" eb="2">
      <t>アオモリ</t>
    </rPh>
    <rPh sb="2" eb="4">
      <t>チイキ</t>
    </rPh>
    <rPh sb="4" eb="6">
      <t>コウイキ</t>
    </rPh>
    <rPh sb="6" eb="8">
      <t>ジム</t>
    </rPh>
    <rPh sb="8" eb="10">
      <t>クミアイ</t>
    </rPh>
    <phoneticPr fontId="19"/>
  </si>
  <si>
    <t>広域市町村圏計画、観光ＰＲ、観光地整備、ごみ処理、し尿処理、火葬場、介護認定審査会運営</t>
    <rPh sb="0" eb="2">
      <t>コウイキ</t>
    </rPh>
    <rPh sb="2" eb="5">
      <t>シチョウソン</t>
    </rPh>
    <rPh sb="5" eb="8">
      <t>ケンケイカク</t>
    </rPh>
    <rPh sb="9" eb="11">
      <t>カンコウ</t>
    </rPh>
    <rPh sb="14" eb="17">
      <t>カンコウチ</t>
    </rPh>
    <rPh sb="17" eb="19">
      <t>セイビ</t>
    </rPh>
    <rPh sb="22" eb="24">
      <t>ショリ</t>
    </rPh>
    <rPh sb="25" eb="27">
      <t>シニョウ</t>
    </rPh>
    <rPh sb="27" eb="29">
      <t>ショリ</t>
    </rPh>
    <rPh sb="30" eb="33">
      <t>カソウジョウ</t>
    </rPh>
    <rPh sb="34" eb="36">
      <t>カイゴ</t>
    </rPh>
    <rPh sb="36" eb="38">
      <t>ニンテイ</t>
    </rPh>
    <rPh sb="38" eb="41">
      <t>シンサカイ</t>
    </rPh>
    <rPh sb="41" eb="43">
      <t>ウンエイ</t>
    </rPh>
    <phoneticPr fontId="19"/>
  </si>
  <si>
    <t>津軽広域水道企業団</t>
    <rPh sb="0" eb="2">
      <t>ツガル</t>
    </rPh>
    <rPh sb="2" eb="4">
      <t>コウイキ</t>
    </rPh>
    <rPh sb="4" eb="6">
      <t>スイドウ</t>
    </rPh>
    <rPh sb="6" eb="8">
      <t>キギョウ</t>
    </rPh>
    <rPh sb="8" eb="9">
      <t>ダン</t>
    </rPh>
    <phoneticPr fontId="19"/>
  </si>
  <si>
    <t>６市３町１村　</t>
  </si>
  <si>
    <t>水道用水供給、水道事業</t>
    <rPh sb="0" eb="2">
      <t>スイドウ</t>
    </rPh>
    <rPh sb="2" eb="4">
      <t>ヨウスイ</t>
    </rPh>
    <rPh sb="4" eb="6">
      <t>キョウキュウ</t>
    </rPh>
    <rPh sb="7" eb="9">
      <t>スイドウ</t>
    </rPh>
    <rPh sb="9" eb="11">
      <t>ジギョウ</t>
    </rPh>
    <phoneticPr fontId="19"/>
  </si>
  <si>
    <t>北部上北広域事務組合</t>
    <rPh sb="0" eb="2">
      <t>ホクブ</t>
    </rPh>
    <rPh sb="2" eb="4">
      <t>カミキタ</t>
    </rPh>
    <rPh sb="4" eb="6">
      <t>コウイキ</t>
    </rPh>
    <rPh sb="6" eb="8">
      <t>ジム</t>
    </rPh>
    <rPh sb="8" eb="10">
      <t>クミアイ</t>
    </rPh>
    <phoneticPr fontId="19"/>
  </si>
  <si>
    <t>病院、消防、救急、ごみ処理、火葬場、福祉施設</t>
    <rPh sb="0" eb="2">
      <t>ビョウイン</t>
    </rPh>
    <rPh sb="3" eb="5">
      <t>ショウボウ</t>
    </rPh>
    <rPh sb="6" eb="8">
      <t>キュウキュウ</t>
    </rPh>
    <rPh sb="11" eb="13">
      <t>ショリ</t>
    </rPh>
    <rPh sb="14" eb="17">
      <t>カソウジョウ</t>
    </rPh>
    <rPh sb="18" eb="20">
      <t>フクシ</t>
    </rPh>
    <rPh sb="20" eb="22">
      <t>シセツ</t>
    </rPh>
    <phoneticPr fontId="19"/>
  </si>
  <si>
    <t>青森県市町村総合事務組合</t>
    <rPh sb="0" eb="3">
      <t>アオモリケン</t>
    </rPh>
    <rPh sb="3" eb="6">
      <t>シチョウソン</t>
    </rPh>
    <rPh sb="6" eb="8">
      <t>ソウゴウ</t>
    </rPh>
    <rPh sb="8" eb="10">
      <t>ジム</t>
    </rPh>
    <rPh sb="10" eb="12">
      <t>クミアイ</t>
    </rPh>
    <phoneticPr fontId="19"/>
  </si>
  <si>
    <t>消防災害補償、公務災害、税の滞納処分、会館の管理運営</t>
    <rPh sb="0" eb="2">
      <t>ショウボウ</t>
    </rPh>
    <rPh sb="2" eb="4">
      <t>サイガイ</t>
    </rPh>
    <rPh sb="4" eb="6">
      <t>ホショウ</t>
    </rPh>
    <rPh sb="7" eb="9">
      <t>コウム</t>
    </rPh>
    <rPh sb="9" eb="11">
      <t>サイガイ</t>
    </rPh>
    <rPh sb="12" eb="13">
      <t>ゼイ</t>
    </rPh>
    <rPh sb="14" eb="16">
      <t>タイノウ</t>
    </rPh>
    <rPh sb="16" eb="18">
      <t>ショブン</t>
    </rPh>
    <rPh sb="19" eb="21">
      <t>カイカン</t>
    </rPh>
    <rPh sb="22" eb="24">
      <t>カンリ</t>
    </rPh>
    <rPh sb="24" eb="26">
      <t>ウンエイ</t>
    </rPh>
    <phoneticPr fontId="19"/>
  </si>
  <si>
    <t>岩手県</t>
    <rPh sb="0" eb="3">
      <t>イワテケン</t>
    </rPh>
    <phoneticPr fontId="19"/>
  </si>
  <si>
    <t>北上地区広域行政組合</t>
    <rPh sb="0" eb="2">
      <t>キタカミ</t>
    </rPh>
    <rPh sb="2" eb="4">
      <t>チク</t>
    </rPh>
    <rPh sb="4" eb="6">
      <t>コウイキ</t>
    </rPh>
    <rPh sb="6" eb="8">
      <t>ギョウセイ</t>
    </rPh>
    <rPh sb="8" eb="10">
      <t>クミアイ</t>
    </rPh>
    <phoneticPr fontId="19"/>
  </si>
  <si>
    <t>２市１町</t>
  </si>
  <si>
    <t>し尿処理、火葬場</t>
    <rPh sb="0" eb="2">
      <t>シニョウ</t>
    </rPh>
    <rPh sb="2" eb="4">
      <t>ショリ</t>
    </rPh>
    <rPh sb="5" eb="8">
      <t>カソウバ</t>
    </rPh>
    <phoneticPr fontId="19"/>
  </si>
  <si>
    <t>岩手県市町村総合事務組合</t>
    <rPh sb="0" eb="3">
      <t>イワテケン</t>
    </rPh>
    <rPh sb="3" eb="6">
      <t>シチョウソン</t>
    </rPh>
    <rPh sb="6" eb="8">
      <t>ソウゴウ</t>
    </rPh>
    <rPh sb="8" eb="10">
      <t>ジム</t>
    </rPh>
    <rPh sb="10" eb="12">
      <t>クミアイ</t>
    </rPh>
    <phoneticPr fontId="19"/>
  </si>
  <si>
    <t>消防災害補償、退職手当、公務災害、交通災害共済、消防団員退職報償金</t>
    <rPh sb="0" eb="2">
      <t>ショウボウ</t>
    </rPh>
    <rPh sb="2" eb="4">
      <t>サイガイ</t>
    </rPh>
    <rPh sb="4" eb="6">
      <t>ホショウ</t>
    </rPh>
    <rPh sb="7" eb="9">
      <t>タイショク</t>
    </rPh>
    <rPh sb="9" eb="11">
      <t>テアテ</t>
    </rPh>
    <rPh sb="12" eb="14">
      <t>コウム</t>
    </rPh>
    <rPh sb="14" eb="16">
      <t>サイガイ</t>
    </rPh>
    <rPh sb="17" eb="19">
      <t>コウツウ</t>
    </rPh>
    <rPh sb="19" eb="21">
      <t>サイガイ</t>
    </rPh>
    <rPh sb="21" eb="23">
      <t>キョウサイ</t>
    </rPh>
    <rPh sb="24" eb="27">
      <t>ショウボウダン</t>
    </rPh>
    <rPh sb="27" eb="28">
      <t>イン</t>
    </rPh>
    <rPh sb="28" eb="30">
      <t>タイショク</t>
    </rPh>
    <rPh sb="30" eb="33">
      <t>ホウショウキン</t>
    </rPh>
    <phoneticPr fontId="19"/>
  </si>
  <si>
    <t>盛岡北部行政事務組合</t>
    <rPh sb="0" eb="2">
      <t>モリオカ</t>
    </rPh>
    <rPh sb="2" eb="4">
      <t>ホクブ</t>
    </rPh>
    <rPh sb="4" eb="6">
      <t>ギョウセイ</t>
    </rPh>
    <rPh sb="6" eb="8">
      <t>ジム</t>
    </rPh>
    <rPh sb="8" eb="10">
      <t>クミアイ</t>
    </rPh>
    <phoneticPr fontId="19"/>
  </si>
  <si>
    <t>２市２町</t>
    <rPh sb="1" eb="2">
      <t>シ</t>
    </rPh>
    <rPh sb="3" eb="4">
      <t>マチ</t>
    </rPh>
    <phoneticPr fontId="19"/>
  </si>
  <si>
    <t>し尿処理、介護保険</t>
    <rPh sb="1" eb="2">
      <t>ニョウ</t>
    </rPh>
    <rPh sb="2" eb="4">
      <t>ショリ</t>
    </rPh>
    <rPh sb="5" eb="7">
      <t>カイゴ</t>
    </rPh>
    <rPh sb="7" eb="9">
      <t>ホケン</t>
    </rPh>
    <phoneticPr fontId="19"/>
  </si>
  <si>
    <t>宮城県</t>
    <rPh sb="0" eb="3">
      <t>ミヤギケン</t>
    </rPh>
    <phoneticPr fontId="19"/>
  </si>
  <si>
    <t>仙南地域広域行政事務組合</t>
    <rPh sb="0" eb="2">
      <t>センナン</t>
    </rPh>
    <rPh sb="2" eb="4">
      <t>チイキ</t>
    </rPh>
    <rPh sb="4" eb="6">
      <t>コウイキ</t>
    </rPh>
    <rPh sb="6" eb="8">
      <t>ギョウセイ</t>
    </rPh>
    <rPh sb="8" eb="10">
      <t>ジム</t>
    </rPh>
    <rPh sb="10" eb="12">
      <t>クミアイ</t>
    </rPh>
    <phoneticPr fontId="19"/>
  </si>
  <si>
    <t>２市７町　　</t>
  </si>
  <si>
    <t>消防（消防団を除く。）、救急、視聴覚センター、ごみ処理、粗大ごみ処理、し尿処理、火葬場、文化交流広場、広域活性化プロジェクト施設、ふるさと市町村圏計画、介護認定審査会、ＬＰガス、火薬類、滞納整理、障害者自立支援審査会</t>
    <rPh sb="0" eb="2">
      <t>ショウボウ</t>
    </rPh>
    <rPh sb="3" eb="6">
      <t>ショウボウダン</t>
    </rPh>
    <rPh sb="7" eb="8">
      <t>ノゾ</t>
    </rPh>
    <rPh sb="12" eb="14">
      <t>キュウキュウ</t>
    </rPh>
    <rPh sb="15" eb="18">
      <t>シチョウカク</t>
    </rPh>
    <rPh sb="25" eb="27">
      <t>ショリ</t>
    </rPh>
    <rPh sb="28" eb="30">
      <t>ソダイ</t>
    </rPh>
    <rPh sb="32" eb="34">
      <t>ショリ</t>
    </rPh>
    <rPh sb="35" eb="37">
      <t>シニョウ</t>
    </rPh>
    <rPh sb="37" eb="39">
      <t>ショリ</t>
    </rPh>
    <rPh sb="40" eb="42">
      <t>カソウ</t>
    </rPh>
    <rPh sb="42" eb="43">
      <t>ジョウ</t>
    </rPh>
    <rPh sb="44" eb="46">
      <t>ブンカ</t>
    </rPh>
    <rPh sb="46" eb="48">
      <t>コウリュウ</t>
    </rPh>
    <rPh sb="48" eb="50">
      <t>ヒロバ</t>
    </rPh>
    <rPh sb="51" eb="53">
      <t>コウイキ</t>
    </rPh>
    <rPh sb="53" eb="56">
      <t>カッセイカ</t>
    </rPh>
    <rPh sb="62" eb="64">
      <t>シセツ</t>
    </rPh>
    <rPh sb="69" eb="72">
      <t>シチョウソン</t>
    </rPh>
    <rPh sb="72" eb="73">
      <t>ケン</t>
    </rPh>
    <rPh sb="73" eb="75">
      <t>ケイカク</t>
    </rPh>
    <rPh sb="76" eb="78">
      <t>カイゴ</t>
    </rPh>
    <rPh sb="78" eb="80">
      <t>ニンテイ</t>
    </rPh>
    <rPh sb="80" eb="83">
      <t>シンサカイ</t>
    </rPh>
    <rPh sb="89" eb="91">
      <t>カヤク</t>
    </rPh>
    <rPh sb="91" eb="92">
      <t>ルイ</t>
    </rPh>
    <rPh sb="93" eb="95">
      <t>タイノウ</t>
    </rPh>
    <rPh sb="95" eb="97">
      <t>セイリ</t>
    </rPh>
    <rPh sb="98" eb="101">
      <t>ショウガイシャ</t>
    </rPh>
    <rPh sb="101" eb="103">
      <t>ジリツ</t>
    </rPh>
    <rPh sb="103" eb="105">
      <t>シエン</t>
    </rPh>
    <rPh sb="105" eb="108">
      <t>シンサカイ</t>
    </rPh>
    <phoneticPr fontId="19"/>
  </si>
  <si>
    <t>黒川地域行政事務組合</t>
    <rPh sb="0" eb="2">
      <t>クロカワ</t>
    </rPh>
    <rPh sb="2" eb="4">
      <t>チイキ</t>
    </rPh>
    <rPh sb="4" eb="6">
      <t>ギョウセイ</t>
    </rPh>
    <rPh sb="6" eb="8">
      <t>ジム</t>
    </rPh>
    <rPh sb="8" eb="10">
      <t>クミアイ</t>
    </rPh>
    <phoneticPr fontId="19"/>
  </si>
  <si>
    <t>３町１村　</t>
  </si>
  <si>
    <t>石巻地区広域行政事務組合</t>
    <rPh sb="0" eb="2">
      <t>イシノマキ</t>
    </rPh>
    <rPh sb="2" eb="4">
      <t>チク</t>
    </rPh>
    <rPh sb="4" eb="6">
      <t>コウイキ</t>
    </rPh>
    <rPh sb="6" eb="8">
      <t>ギョウセイ</t>
    </rPh>
    <rPh sb="8" eb="10">
      <t>ジム</t>
    </rPh>
    <rPh sb="10" eb="12">
      <t>クミアイ</t>
    </rPh>
    <phoneticPr fontId="19"/>
  </si>
  <si>
    <t>２市１町　　</t>
  </si>
  <si>
    <t>みやぎ県南中核病院企業団</t>
    <rPh sb="3" eb="5">
      <t>ケンナン</t>
    </rPh>
    <rPh sb="5" eb="7">
      <t>チュウカク</t>
    </rPh>
    <rPh sb="7" eb="9">
      <t>ビョウイン</t>
    </rPh>
    <rPh sb="9" eb="11">
      <t>キギョウ</t>
    </rPh>
    <rPh sb="11" eb="12">
      <t>ダン</t>
    </rPh>
    <phoneticPr fontId="19"/>
  </si>
  <si>
    <t>１市３町　　</t>
    <rPh sb="1" eb="2">
      <t>シ</t>
    </rPh>
    <phoneticPr fontId="19"/>
  </si>
  <si>
    <t>病院、診療所</t>
    <rPh sb="0" eb="2">
      <t>ビョウイン</t>
    </rPh>
    <rPh sb="3" eb="6">
      <t>シンリョウジョ</t>
    </rPh>
    <phoneticPr fontId="19"/>
  </si>
  <si>
    <t>秋田県</t>
    <rPh sb="0" eb="3">
      <t>アキタケン</t>
    </rPh>
    <phoneticPr fontId="19"/>
  </si>
  <si>
    <t>能代山本広域市町村圏組合</t>
    <rPh sb="0" eb="2">
      <t>ノシロ</t>
    </rPh>
    <rPh sb="2" eb="4">
      <t>ヤマモト</t>
    </rPh>
    <rPh sb="4" eb="6">
      <t>コウイキ</t>
    </rPh>
    <rPh sb="6" eb="9">
      <t>シチョウソン</t>
    </rPh>
    <rPh sb="9" eb="10">
      <t>ケン</t>
    </rPh>
    <rPh sb="10" eb="12">
      <t>クミアイ</t>
    </rPh>
    <phoneticPr fontId="19"/>
  </si>
  <si>
    <t>１市３町　</t>
  </si>
  <si>
    <t>消防、救急、老人福祉、社会教育、救急医療対策、ごみ処理、し尿処理、体育施設、職員研修、介護保険等</t>
    <rPh sb="0" eb="2">
      <t>ショウボウ</t>
    </rPh>
    <rPh sb="3" eb="5">
      <t>キュウキュウ</t>
    </rPh>
    <rPh sb="6" eb="8">
      <t>ロウジン</t>
    </rPh>
    <rPh sb="8" eb="10">
      <t>フクシ</t>
    </rPh>
    <rPh sb="11" eb="13">
      <t>シャカイ</t>
    </rPh>
    <rPh sb="13" eb="15">
      <t>キョウイク</t>
    </rPh>
    <rPh sb="16" eb="18">
      <t>キュウキュウ</t>
    </rPh>
    <rPh sb="18" eb="20">
      <t>イリョウ</t>
    </rPh>
    <rPh sb="20" eb="22">
      <t>タイサク</t>
    </rPh>
    <rPh sb="25" eb="27">
      <t>ショリ</t>
    </rPh>
    <rPh sb="28" eb="30">
      <t>シニョウ</t>
    </rPh>
    <rPh sb="30" eb="32">
      <t>ショリ</t>
    </rPh>
    <rPh sb="33" eb="35">
      <t>タイイク</t>
    </rPh>
    <rPh sb="35" eb="37">
      <t>シセツ</t>
    </rPh>
    <rPh sb="38" eb="40">
      <t>ショクイン</t>
    </rPh>
    <rPh sb="40" eb="42">
      <t>ケンシュウ</t>
    </rPh>
    <rPh sb="43" eb="45">
      <t>カイゴ</t>
    </rPh>
    <rPh sb="45" eb="47">
      <t>ホケン</t>
    </rPh>
    <rPh sb="47" eb="48">
      <t>トウ</t>
    </rPh>
    <phoneticPr fontId="19"/>
  </si>
  <si>
    <t>秋田県市町村総合事務組合</t>
    <rPh sb="0" eb="3">
      <t>アキタケン</t>
    </rPh>
    <rPh sb="3" eb="6">
      <t>シチョウソン</t>
    </rPh>
    <rPh sb="6" eb="8">
      <t>ソウゴウ</t>
    </rPh>
    <rPh sb="8" eb="10">
      <t>ジム</t>
    </rPh>
    <rPh sb="10" eb="12">
      <t>クミアイ</t>
    </rPh>
    <phoneticPr fontId="19"/>
  </si>
  <si>
    <t>１３市９町３村
１６一部事務組合
１広域連合</t>
    <rPh sb="2" eb="3">
      <t>シ</t>
    </rPh>
    <rPh sb="4" eb="5">
      <t>チョウ</t>
    </rPh>
    <rPh sb="6" eb="7">
      <t>ソン</t>
    </rPh>
    <rPh sb="10" eb="12">
      <t>イチブ</t>
    </rPh>
    <rPh sb="12" eb="14">
      <t>ジム</t>
    </rPh>
    <rPh sb="14" eb="16">
      <t>クミアイ</t>
    </rPh>
    <rPh sb="18" eb="20">
      <t>コウイキ</t>
    </rPh>
    <rPh sb="20" eb="22">
      <t>レンゴウ</t>
    </rPh>
    <phoneticPr fontId="19"/>
  </si>
  <si>
    <t>退職手当支給事務、市町村議会議員・消防団員等公務災害補償事務、交通災害等共済事務</t>
    <rPh sb="9" eb="12">
      <t>シチョウソン</t>
    </rPh>
    <rPh sb="12" eb="14">
      <t>ギカイ</t>
    </rPh>
    <rPh sb="14" eb="16">
      <t>ギイン</t>
    </rPh>
    <rPh sb="31" eb="33">
      <t>コウツウ</t>
    </rPh>
    <rPh sb="33" eb="35">
      <t>サイガイ</t>
    </rPh>
    <rPh sb="35" eb="36">
      <t>トウ</t>
    </rPh>
    <rPh sb="36" eb="38">
      <t>キョウサイ</t>
    </rPh>
    <phoneticPr fontId="19"/>
  </si>
  <si>
    <t>山形県</t>
    <rPh sb="0" eb="3">
      <t>ヤマガタケン</t>
    </rPh>
    <phoneticPr fontId="39"/>
  </si>
  <si>
    <t>最上広域市町村圏事務組合</t>
    <rPh sb="0" eb="2">
      <t>モガミ</t>
    </rPh>
    <rPh sb="2" eb="4">
      <t>コウイキ</t>
    </rPh>
    <rPh sb="4" eb="7">
      <t>シチョウソン</t>
    </rPh>
    <rPh sb="7" eb="8">
      <t>ケン</t>
    </rPh>
    <rPh sb="8" eb="10">
      <t>ジム</t>
    </rPh>
    <rPh sb="10" eb="12">
      <t>クミアイ</t>
    </rPh>
    <phoneticPr fontId="19"/>
  </si>
  <si>
    <t>１市４町３村　</t>
  </si>
  <si>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19"/>
  </si>
  <si>
    <t>置賜広域行政事務組合</t>
    <rPh sb="0" eb="1">
      <t>オ</t>
    </rPh>
    <rPh sb="1" eb="2">
      <t>タマ</t>
    </rPh>
    <rPh sb="2" eb="4">
      <t>コウイキ</t>
    </rPh>
    <rPh sb="4" eb="6">
      <t>ギョウセイ</t>
    </rPh>
    <rPh sb="6" eb="8">
      <t>ジム</t>
    </rPh>
    <rPh sb="8" eb="10">
      <t>クミアイ</t>
    </rPh>
    <phoneticPr fontId="19"/>
  </si>
  <si>
    <t>３市５町　　</t>
  </si>
  <si>
    <t>地域開発計画、消防、救急、老人福祉、ごみ処理、し尿処理、計算事務、死亡獣畜保冷、広域交流拠点施設、し尿の収集運搬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33" eb="35">
      <t>シボウ</t>
    </rPh>
    <rPh sb="35" eb="36">
      <t>ジュウ</t>
    </rPh>
    <rPh sb="36" eb="37">
      <t>チク</t>
    </rPh>
    <rPh sb="37" eb="39">
      <t>ホレイ</t>
    </rPh>
    <rPh sb="49" eb="51">
      <t>シニョウ</t>
    </rPh>
    <rPh sb="52" eb="54">
      <t>シュウシュウ</t>
    </rPh>
    <rPh sb="54" eb="56">
      <t>ウンパン</t>
    </rPh>
    <phoneticPr fontId="19"/>
  </si>
  <si>
    <t>西村山広域行政事務組合</t>
    <rPh sb="0" eb="3">
      <t>ニシムラヤマ</t>
    </rPh>
    <rPh sb="3" eb="5">
      <t>コウイキ</t>
    </rPh>
    <rPh sb="5" eb="7">
      <t>ギョウセイ</t>
    </rPh>
    <rPh sb="7" eb="9">
      <t>ジム</t>
    </rPh>
    <rPh sb="9" eb="11">
      <t>クミアイ</t>
    </rPh>
    <phoneticPr fontId="19"/>
  </si>
  <si>
    <t>１市４町　　</t>
  </si>
  <si>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19"/>
  </si>
  <si>
    <t>庄内広域行政組合</t>
    <rPh sb="0" eb="2">
      <t>ショウナイ</t>
    </rPh>
    <rPh sb="2" eb="4">
      <t>コウイキ</t>
    </rPh>
    <rPh sb="4" eb="6">
      <t>ギョウセイ</t>
    </rPh>
    <rPh sb="6" eb="8">
      <t>クミアイ</t>
    </rPh>
    <phoneticPr fontId="19"/>
  </si>
  <si>
    <t>２市３町</t>
  </si>
  <si>
    <t>福島県</t>
    <rPh sb="0" eb="3">
      <t>フクシマケン</t>
    </rPh>
    <phoneticPr fontId="19"/>
  </si>
  <si>
    <t>福島県市町村総合事務組合</t>
    <rPh sb="0" eb="3">
      <t>フクシマケン</t>
    </rPh>
    <rPh sb="3" eb="6">
      <t>シチョウソン</t>
    </rPh>
    <rPh sb="6" eb="8">
      <t>ソウゴウ</t>
    </rPh>
    <rPh sb="8" eb="10">
      <t>ジム</t>
    </rPh>
    <rPh sb="10" eb="12">
      <t>クミアイ</t>
    </rPh>
    <phoneticPr fontId="19"/>
  </si>
  <si>
    <t>１３市３１町１５村
２７一部事務組合
１広域連合</t>
    <rPh sb="20" eb="22">
      <t>コウイキ</t>
    </rPh>
    <rPh sb="22" eb="24">
      <t>レンゴウ</t>
    </rPh>
    <phoneticPr fontId="19"/>
  </si>
  <si>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19"/>
  </si>
  <si>
    <t>伊達地方衛生処理組合</t>
    <rPh sb="0" eb="2">
      <t>ダテ</t>
    </rPh>
    <rPh sb="2" eb="4">
      <t>チホウ</t>
    </rPh>
    <rPh sb="4" eb="6">
      <t>エイセイ</t>
    </rPh>
    <rPh sb="6" eb="8">
      <t>ショリ</t>
    </rPh>
    <rPh sb="8" eb="10">
      <t>クミアイ</t>
    </rPh>
    <phoneticPr fontId="19"/>
  </si>
  <si>
    <t>し尿、ごみ処理等</t>
    <rPh sb="0" eb="2">
      <t>シニョウ</t>
    </rPh>
    <rPh sb="5" eb="7">
      <t>ショリ</t>
    </rPh>
    <rPh sb="7" eb="8">
      <t>トウ</t>
    </rPh>
    <phoneticPr fontId="19"/>
  </si>
  <si>
    <t>喜多方地方広域市町村圏組合</t>
    <rPh sb="0" eb="3">
      <t>キタカタ</t>
    </rPh>
    <rPh sb="3" eb="5">
      <t>チホウ</t>
    </rPh>
    <rPh sb="5" eb="7">
      <t>コウイキ</t>
    </rPh>
    <rPh sb="7" eb="10">
      <t>シチョウソン</t>
    </rPh>
    <rPh sb="10" eb="11">
      <t>ケン</t>
    </rPh>
    <rPh sb="11" eb="13">
      <t>クミアイ</t>
    </rPh>
    <phoneticPr fontId="19"/>
  </si>
  <si>
    <t>１市１町１村　</t>
  </si>
  <si>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19"/>
  </si>
  <si>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19"/>
  </si>
  <si>
    <t>１市７町２村　</t>
  </si>
  <si>
    <t>組合市町村内の地域振興事業の実施、消防、ごみ処理、し尿処理、職員研修、介護認定審査会、水道用水供給</t>
    <rPh sb="0" eb="2">
      <t>クミアイ</t>
    </rPh>
    <rPh sb="2" eb="5">
      <t>シチョウソン</t>
    </rPh>
    <rPh sb="5" eb="6">
      <t>ナイ</t>
    </rPh>
    <rPh sb="7" eb="9">
      <t>チイキ</t>
    </rPh>
    <rPh sb="9" eb="11">
      <t>シンコウ</t>
    </rPh>
    <rPh sb="11" eb="13">
      <t>ジギョウ</t>
    </rPh>
    <rPh sb="14" eb="16">
      <t>ジッシ</t>
    </rPh>
    <rPh sb="17" eb="19">
      <t>ショウボウ</t>
    </rPh>
    <rPh sb="22" eb="24">
      <t>ショリ</t>
    </rPh>
    <rPh sb="26" eb="27">
      <t>ニョウ</t>
    </rPh>
    <rPh sb="27" eb="29">
      <t>ショリ</t>
    </rPh>
    <rPh sb="30" eb="32">
      <t>ショクイン</t>
    </rPh>
    <rPh sb="32" eb="34">
      <t>ケンシュウ</t>
    </rPh>
    <rPh sb="35" eb="37">
      <t>カイゴ</t>
    </rPh>
    <rPh sb="37" eb="39">
      <t>ニンテイ</t>
    </rPh>
    <rPh sb="39" eb="42">
      <t>シンサカイ</t>
    </rPh>
    <rPh sb="43" eb="45">
      <t>スイドウ</t>
    </rPh>
    <rPh sb="45" eb="47">
      <t>ヨウスイ</t>
    </rPh>
    <rPh sb="47" eb="49">
      <t>キョウキュウ</t>
    </rPh>
    <phoneticPr fontId="19"/>
  </si>
  <si>
    <t>双葉地方広域市町村圏組合</t>
    <rPh sb="0" eb="2">
      <t>フタバ</t>
    </rPh>
    <rPh sb="2" eb="4">
      <t>チホウ</t>
    </rPh>
    <rPh sb="4" eb="6">
      <t>コウイキ</t>
    </rPh>
    <rPh sb="6" eb="9">
      <t>シチョウソン</t>
    </rPh>
    <rPh sb="9" eb="10">
      <t>ケン</t>
    </rPh>
    <rPh sb="10" eb="12">
      <t>クミアイ</t>
    </rPh>
    <phoneticPr fontId="19"/>
  </si>
  <si>
    <t>６町２村</t>
    <rPh sb="1" eb="2">
      <t>チョウ</t>
    </rPh>
    <rPh sb="3" eb="4">
      <t>ソン</t>
    </rPh>
    <phoneticPr fontId="19"/>
  </si>
  <si>
    <t>田村広域行政組合</t>
    <rPh sb="0" eb="2">
      <t>タムラ</t>
    </rPh>
    <rPh sb="2" eb="4">
      <t>コウイキ</t>
    </rPh>
    <rPh sb="4" eb="6">
      <t>ギョウセイ</t>
    </rPh>
    <rPh sb="6" eb="8">
      <t>クミアイ</t>
    </rPh>
    <phoneticPr fontId="19"/>
  </si>
  <si>
    <t>長</t>
    <rPh sb="0" eb="1">
      <t>オサ</t>
    </rPh>
    <phoneticPr fontId="19"/>
  </si>
  <si>
    <t>し尿処理、ごみ処理、情報センターの設置運営</t>
    <rPh sb="1" eb="2">
      <t>ニョウ</t>
    </rPh>
    <rPh sb="2" eb="4">
      <t>ショリ</t>
    </rPh>
    <rPh sb="10" eb="12">
      <t>ジョウホウ</t>
    </rPh>
    <rPh sb="17" eb="19">
      <t>セッチ</t>
    </rPh>
    <rPh sb="19" eb="21">
      <t>ウンエイ</t>
    </rPh>
    <phoneticPr fontId="19"/>
  </si>
  <si>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19"/>
  </si>
  <si>
    <t>１市４町４村</t>
    <rPh sb="1" eb="2">
      <t>シ</t>
    </rPh>
    <rPh sb="3" eb="4">
      <t>チョウ</t>
    </rPh>
    <rPh sb="5" eb="6">
      <t>ソン</t>
    </rPh>
    <phoneticPr fontId="19"/>
  </si>
  <si>
    <t>茨城県</t>
    <rPh sb="0" eb="3">
      <t>イバラキケン</t>
    </rPh>
    <phoneticPr fontId="2"/>
  </si>
  <si>
    <t>茨城県</t>
    <rPh sb="0" eb="3">
      <t>イバラキケン</t>
    </rPh>
    <phoneticPr fontId="19"/>
  </si>
  <si>
    <t>茨城西南地方広域市町村圏事務組合</t>
    <rPh sb="0" eb="2">
      <t>イバラギ</t>
    </rPh>
    <rPh sb="2" eb="4">
      <t>セイナン</t>
    </rPh>
    <rPh sb="4" eb="6">
      <t>チホウ</t>
    </rPh>
    <rPh sb="6" eb="8">
      <t>コウイキ</t>
    </rPh>
    <rPh sb="8" eb="11">
      <t>シチョウソン</t>
    </rPh>
    <rPh sb="11" eb="12">
      <t>ケン</t>
    </rPh>
    <rPh sb="12" eb="14">
      <t>ジム</t>
    </rPh>
    <rPh sb="14" eb="16">
      <t>クミアイ</t>
    </rPh>
    <phoneticPr fontId="19"/>
  </si>
  <si>
    <t>４市３町</t>
    <rPh sb="1" eb="2">
      <t>シ</t>
    </rPh>
    <rPh sb="3" eb="4">
      <t>マチ</t>
    </rPh>
    <phoneticPr fontId="19"/>
  </si>
  <si>
    <t>農業用水、老人福祉施設、消防、救急</t>
    <rPh sb="0" eb="2">
      <t>ノウギョウ</t>
    </rPh>
    <rPh sb="2" eb="4">
      <t>ヨウスイ</t>
    </rPh>
    <rPh sb="5" eb="7">
      <t>ロウジン</t>
    </rPh>
    <rPh sb="7" eb="9">
      <t>フクシ</t>
    </rPh>
    <rPh sb="9" eb="11">
      <t>シセツ</t>
    </rPh>
    <rPh sb="12" eb="14">
      <t>ショウボウ</t>
    </rPh>
    <rPh sb="15" eb="17">
      <t>キュウキュウ</t>
    </rPh>
    <phoneticPr fontId="19"/>
  </si>
  <si>
    <t>筑西広域市町村圏事務組合</t>
    <rPh sb="0" eb="1">
      <t>チク</t>
    </rPh>
    <rPh sb="1" eb="2">
      <t>セイ</t>
    </rPh>
    <rPh sb="2" eb="4">
      <t>コウイキ</t>
    </rPh>
    <rPh sb="4" eb="7">
      <t>シチョウソン</t>
    </rPh>
    <rPh sb="7" eb="8">
      <t>ケン</t>
    </rPh>
    <rPh sb="8" eb="10">
      <t>ジム</t>
    </rPh>
    <rPh sb="10" eb="12">
      <t>クミアイ</t>
    </rPh>
    <phoneticPr fontId="19"/>
  </si>
  <si>
    <t>３市</t>
    <rPh sb="1" eb="2">
      <t>シ</t>
    </rPh>
    <phoneticPr fontId="19"/>
  </si>
  <si>
    <t>広域市町村計画の策定、消防、火葬場、し尿処理、ごみ処理、職業訓練センター、総合公園、ふるさと市町村圏計画の策定・実施</t>
    <rPh sb="0" eb="2">
      <t>コウイキ</t>
    </rPh>
    <rPh sb="2" eb="5">
      <t>シチョウソン</t>
    </rPh>
    <rPh sb="5" eb="7">
      <t>ケイカク</t>
    </rPh>
    <rPh sb="8" eb="10">
      <t>サクテイ</t>
    </rPh>
    <rPh sb="11" eb="13">
      <t>ショウボウ</t>
    </rPh>
    <rPh sb="14" eb="17">
      <t>カソウバ</t>
    </rPh>
    <rPh sb="18" eb="20">
      <t>シニョウ</t>
    </rPh>
    <rPh sb="20" eb="22">
      <t>ショリ</t>
    </rPh>
    <rPh sb="25" eb="27">
      <t>ショリ</t>
    </rPh>
    <rPh sb="28" eb="30">
      <t>ショクギョウ</t>
    </rPh>
    <rPh sb="30" eb="32">
      <t>クンレン</t>
    </rPh>
    <rPh sb="37" eb="39">
      <t>ソウゴウ</t>
    </rPh>
    <rPh sb="39" eb="41">
      <t>コウエン</t>
    </rPh>
    <rPh sb="46" eb="49">
      <t>シチョウソン</t>
    </rPh>
    <rPh sb="49" eb="50">
      <t>ケン</t>
    </rPh>
    <rPh sb="50" eb="52">
      <t>ケイカク</t>
    </rPh>
    <rPh sb="53" eb="55">
      <t>サクテイ</t>
    </rPh>
    <rPh sb="56" eb="58">
      <t>ジッシ</t>
    </rPh>
    <phoneticPr fontId="19"/>
  </si>
  <si>
    <t>常総地方広域市町村圏事務組合</t>
    <rPh sb="0" eb="2">
      <t>ジョウソウ</t>
    </rPh>
    <rPh sb="2" eb="4">
      <t>チホウ</t>
    </rPh>
    <rPh sb="4" eb="6">
      <t>コウイキ</t>
    </rPh>
    <rPh sb="6" eb="9">
      <t>シチョウソン</t>
    </rPh>
    <rPh sb="9" eb="10">
      <t>ケン</t>
    </rPh>
    <rPh sb="10" eb="12">
      <t>ジム</t>
    </rPh>
    <rPh sb="12" eb="14">
      <t>クミアイ</t>
    </rPh>
    <phoneticPr fontId="19"/>
  </si>
  <si>
    <t>４市</t>
    <rPh sb="1" eb="2">
      <t>シ</t>
    </rPh>
    <phoneticPr fontId="19"/>
  </si>
  <si>
    <t>広域市町村計画の策定、運動公園、ごみ処理、消防、職員研修、防災センター、障害者支援施設、地域交流センター</t>
    <rPh sb="0" eb="2">
      <t>コウイキ</t>
    </rPh>
    <rPh sb="2" eb="5">
      <t>シチョウソン</t>
    </rPh>
    <rPh sb="5" eb="7">
      <t>ケイカク</t>
    </rPh>
    <rPh sb="8" eb="10">
      <t>サクテイ</t>
    </rPh>
    <rPh sb="11" eb="15">
      <t>ウンドウコウエン</t>
    </rPh>
    <rPh sb="18" eb="20">
      <t>ショリ</t>
    </rPh>
    <rPh sb="21" eb="23">
      <t>ショウボウ</t>
    </rPh>
    <rPh sb="24" eb="26">
      <t>ショクイン</t>
    </rPh>
    <rPh sb="26" eb="28">
      <t>ケンシュウ</t>
    </rPh>
    <rPh sb="29" eb="31">
      <t>ボウサイ</t>
    </rPh>
    <rPh sb="36" eb="39">
      <t>ショウガイシャ</t>
    </rPh>
    <rPh sb="39" eb="41">
      <t>シエン</t>
    </rPh>
    <rPh sb="41" eb="43">
      <t>シセツ</t>
    </rPh>
    <rPh sb="44" eb="46">
      <t>チイキ</t>
    </rPh>
    <rPh sb="46" eb="48">
      <t>コウリュウ</t>
    </rPh>
    <phoneticPr fontId="19"/>
  </si>
  <si>
    <t>鹿行広域事務組合</t>
    <rPh sb="0" eb="1">
      <t>シカ</t>
    </rPh>
    <rPh sb="1" eb="2">
      <t>イ</t>
    </rPh>
    <rPh sb="2" eb="4">
      <t>コウイキ</t>
    </rPh>
    <rPh sb="4" eb="6">
      <t>ジム</t>
    </rPh>
    <rPh sb="6" eb="8">
      <t>クミアイ</t>
    </rPh>
    <phoneticPr fontId="19"/>
  </si>
  <si>
    <t>５市</t>
    <rPh sb="1" eb="2">
      <t>シ</t>
    </rPh>
    <phoneticPr fontId="19"/>
  </si>
  <si>
    <t>稲敷地方広域市町村圏事務組合</t>
    <rPh sb="0" eb="1">
      <t>イナ</t>
    </rPh>
    <rPh sb="1" eb="2">
      <t>シキ</t>
    </rPh>
    <rPh sb="2" eb="4">
      <t>チホウ</t>
    </rPh>
    <rPh sb="4" eb="6">
      <t>コウイキ</t>
    </rPh>
    <rPh sb="6" eb="9">
      <t>シチョウソン</t>
    </rPh>
    <rPh sb="9" eb="10">
      <t>ケン</t>
    </rPh>
    <rPh sb="10" eb="12">
      <t>ジム</t>
    </rPh>
    <rPh sb="12" eb="14">
      <t>クミアイ</t>
    </rPh>
    <phoneticPr fontId="19"/>
  </si>
  <si>
    <t>広域市町村計画の策定、消防、養護老人ホーム、福祉センター、水防、職員共同研修</t>
    <rPh sb="0" eb="2">
      <t>コウイキ</t>
    </rPh>
    <rPh sb="2" eb="5">
      <t>シチョウソン</t>
    </rPh>
    <rPh sb="5" eb="7">
      <t>ケイカク</t>
    </rPh>
    <rPh sb="8" eb="10">
      <t>サクテイ</t>
    </rPh>
    <rPh sb="14" eb="16">
      <t>ヨウゴ</t>
    </rPh>
    <rPh sb="16" eb="18">
      <t>ロウジン</t>
    </rPh>
    <rPh sb="22" eb="24">
      <t>フクシ</t>
    </rPh>
    <rPh sb="29" eb="31">
      <t>スイボウ</t>
    </rPh>
    <rPh sb="32" eb="34">
      <t>ショクイン</t>
    </rPh>
    <rPh sb="34" eb="36">
      <t>キョウドウ</t>
    </rPh>
    <rPh sb="36" eb="38">
      <t>ケンシュウ</t>
    </rPh>
    <phoneticPr fontId="19"/>
  </si>
  <si>
    <t>茨城県市町村総合事務組合</t>
    <rPh sb="0" eb="3">
      <t>イバラギケン</t>
    </rPh>
    <rPh sb="3" eb="6">
      <t>シチョウソン</t>
    </rPh>
    <rPh sb="6" eb="8">
      <t>ソウゴウ</t>
    </rPh>
    <rPh sb="8" eb="10">
      <t>ジム</t>
    </rPh>
    <rPh sb="10" eb="12">
      <t>クミアイ</t>
    </rPh>
    <phoneticPr fontId="19"/>
  </si>
  <si>
    <t>３２市１０町２村</t>
    <rPh sb="2" eb="3">
      <t>シ</t>
    </rPh>
    <rPh sb="5" eb="6">
      <t>チョウ</t>
    </rPh>
    <rPh sb="7" eb="8">
      <t>ムラ</t>
    </rPh>
    <phoneticPr fontId="19"/>
  </si>
  <si>
    <t>退職手当、消防賞じゅつ金、交通共済、消防災害補償、非常勤公務災害補償、会館の維持・管理</t>
    <rPh sb="0" eb="2">
      <t>タイショク</t>
    </rPh>
    <rPh sb="2" eb="4">
      <t>テアテ</t>
    </rPh>
    <rPh sb="5" eb="7">
      <t>ショウボウ</t>
    </rPh>
    <rPh sb="7" eb="8">
      <t>ショウ</t>
    </rPh>
    <rPh sb="11" eb="12">
      <t>キン</t>
    </rPh>
    <rPh sb="13" eb="15">
      <t>コウツウ</t>
    </rPh>
    <rPh sb="15" eb="17">
      <t>キョウサイ</t>
    </rPh>
    <rPh sb="18" eb="20">
      <t>ショウボウ</t>
    </rPh>
    <rPh sb="20" eb="22">
      <t>サイガイ</t>
    </rPh>
    <rPh sb="22" eb="24">
      <t>ホショウ</t>
    </rPh>
    <rPh sb="25" eb="28">
      <t>ヒジョウキン</t>
    </rPh>
    <rPh sb="28" eb="30">
      <t>コウム</t>
    </rPh>
    <rPh sb="30" eb="32">
      <t>サイガイ</t>
    </rPh>
    <rPh sb="32" eb="34">
      <t>ホショウ</t>
    </rPh>
    <rPh sb="35" eb="37">
      <t>カイカン</t>
    </rPh>
    <rPh sb="38" eb="40">
      <t>イジ</t>
    </rPh>
    <rPh sb="41" eb="43">
      <t>カンリ</t>
    </rPh>
    <phoneticPr fontId="19"/>
  </si>
  <si>
    <t>下妻地方広域事務組合</t>
    <rPh sb="0" eb="2">
      <t>シモヅマ</t>
    </rPh>
    <rPh sb="2" eb="4">
      <t>チホウ</t>
    </rPh>
    <rPh sb="4" eb="6">
      <t>コウイキ</t>
    </rPh>
    <rPh sb="6" eb="8">
      <t>ジム</t>
    </rPh>
    <rPh sb="8" eb="10">
      <t>クミアイ</t>
    </rPh>
    <phoneticPr fontId="19"/>
  </si>
  <si>
    <t>３市１町</t>
    <rPh sb="1" eb="2">
      <t>シ</t>
    </rPh>
    <rPh sb="3" eb="4">
      <t>チョウ</t>
    </rPh>
    <phoneticPr fontId="19"/>
  </si>
  <si>
    <t>栃木県</t>
    <rPh sb="0" eb="3">
      <t>トチギケン</t>
    </rPh>
    <phoneticPr fontId="39"/>
  </si>
  <si>
    <t>小山広域保健衛生組合</t>
    <rPh sb="0" eb="2">
      <t>オヤマ</t>
    </rPh>
    <rPh sb="2" eb="4">
      <t>コウイキ</t>
    </rPh>
    <rPh sb="4" eb="6">
      <t>ホケン</t>
    </rPh>
    <rPh sb="6" eb="8">
      <t>エイセイ</t>
    </rPh>
    <rPh sb="8" eb="10">
      <t>クミアイ</t>
    </rPh>
    <phoneticPr fontId="19"/>
  </si>
  <si>
    <t>２市２町　　</t>
  </si>
  <si>
    <t>ごみ処理、し尿処理、火葬場、感染予防、救急・土日医療</t>
    <rPh sb="2" eb="4">
      <t>ショリ</t>
    </rPh>
    <rPh sb="5" eb="7">
      <t>シニョウ</t>
    </rPh>
    <rPh sb="7" eb="9">
      <t>ショリ</t>
    </rPh>
    <rPh sb="10" eb="13">
      <t>カソウジョウ</t>
    </rPh>
    <rPh sb="14" eb="16">
      <t>カンセン</t>
    </rPh>
    <rPh sb="16" eb="18">
      <t>ヨボウ</t>
    </rPh>
    <phoneticPr fontId="19"/>
  </si>
  <si>
    <t>那須地区広域行政事務組合</t>
    <rPh sb="0" eb="2">
      <t>ナス</t>
    </rPh>
    <rPh sb="2" eb="4">
      <t>チク</t>
    </rPh>
    <rPh sb="4" eb="6">
      <t>コウイキ</t>
    </rPh>
    <rPh sb="6" eb="8">
      <t>ギョウセイ</t>
    </rPh>
    <rPh sb="8" eb="10">
      <t>ジム</t>
    </rPh>
    <rPh sb="10" eb="12">
      <t>クミアイ</t>
    </rPh>
    <phoneticPr fontId="19"/>
  </si>
  <si>
    <t>２市１町　</t>
  </si>
  <si>
    <t>栃木県市町村総合事務組合</t>
    <rPh sb="0" eb="3">
      <t>トチギケン</t>
    </rPh>
    <rPh sb="3" eb="6">
      <t>シチョウソン</t>
    </rPh>
    <rPh sb="6" eb="8">
      <t>ソウゴウ</t>
    </rPh>
    <rPh sb="8" eb="10">
      <t>ジム</t>
    </rPh>
    <rPh sb="10" eb="12">
      <t>クミアイ</t>
    </rPh>
    <phoneticPr fontId="19"/>
  </si>
  <si>
    <t>消防災害補償、消防団員退職金、退職手当、公務災害、会館の維持管理、消防救急無線設備の整備及び管理</t>
    <rPh sb="0" eb="2">
      <t>ショウボウ</t>
    </rPh>
    <rPh sb="2" eb="4">
      <t>サイガイ</t>
    </rPh>
    <rPh sb="4" eb="6">
      <t>ホショウ</t>
    </rPh>
    <rPh sb="7" eb="10">
      <t>ショウボウダン</t>
    </rPh>
    <rPh sb="10" eb="11">
      <t>イン</t>
    </rPh>
    <rPh sb="11" eb="14">
      <t>タイショクキン</t>
    </rPh>
    <rPh sb="15" eb="17">
      <t>タイショク</t>
    </rPh>
    <rPh sb="17" eb="19">
      <t>テアテ</t>
    </rPh>
    <rPh sb="20" eb="22">
      <t>コウム</t>
    </rPh>
    <rPh sb="22" eb="24">
      <t>サイガイ</t>
    </rPh>
    <rPh sb="25" eb="27">
      <t>カイカン</t>
    </rPh>
    <rPh sb="28" eb="30">
      <t>イジ</t>
    </rPh>
    <rPh sb="30" eb="32">
      <t>カンリ</t>
    </rPh>
    <phoneticPr fontId="19"/>
  </si>
  <si>
    <t>群馬県</t>
    <rPh sb="0" eb="3">
      <t>グンマケン</t>
    </rPh>
    <phoneticPr fontId="19"/>
  </si>
  <si>
    <t>利根沼田広域市町村圏振興整備組合</t>
    <rPh sb="0" eb="2">
      <t>トネ</t>
    </rPh>
    <rPh sb="2" eb="4">
      <t>ヌマタ</t>
    </rPh>
    <rPh sb="4" eb="6">
      <t>コウイキ</t>
    </rPh>
    <rPh sb="6" eb="9">
      <t>シチョウソン</t>
    </rPh>
    <rPh sb="9" eb="10">
      <t>ケン</t>
    </rPh>
    <rPh sb="10" eb="12">
      <t>シンコウ</t>
    </rPh>
    <rPh sb="12" eb="14">
      <t>セイビ</t>
    </rPh>
    <rPh sb="14" eb="16">
      <t>クミアイ</t>
    </rPh>
    <phoneticPr fontId="19"/>
  </si>
  <si>
    <t>１市１町３村　</t>
  </si>
  <si>
    <t>ふるさと市町村圏計画、巡回診療、交通センター、養護老人ホーム設置・管理、文化会館、消防、救急医療、観光センター、視聴覚ライブラリー、火葬場・斎場、看護師修学資金、農業共済、介護認定審査会、障害程度区分認定審査会</t>
    <rPh sb="4" eb="7">
      <t>シチョウソン</t>
    </rPh>
    <rPh sb="7" eb="8">
      <t>ケン</t>
    </rPh>
    <rPh sb="8" eb="10">
      <t>ケイカク</t>
    </rPh>
    <rPh sb="11" eb="13">
      <t>ジュンカイ</t>
    </rPh>
    <rPh sb="13" eb="15">
      <t>シンリョウ</t>
    </rPh>
    <rPh sb="16" eb="18">
      <t>コウツウ</t>
    </rPh>
    <rPh sb="23" eb="25">
      <t>ヨウゴ</t>
    </rPh>
    <rPh sb="25" eb="27">
      <t>ロウジン</t>
    </rPh>
    <rPh sb="30" eb="32">
      <t>セッチ</t>
    </rPh>
    <rPh sb="33" eb="35">
      <t>カンリ</t>
    </rPh>
    <rPh sb="36" eb="38">
      <t>ブンカ</t>
    </rPh>
    <rPh sb="38" eb="40">
      <t>カイカン</t>
    </rPh>
    <rPh sb="41" eb="43">
      <t>ショウボウ</t>
    </rPh>
    <rPh sb="44" eb="46">
      <t>キュウキュウ</t>
    </rPh>
    <rPh sb="46" eb="48">
      <t>イリョウ</t>
    </rPh>
    <rPh sb="49" eb="51">
      <t>カンコウ</t>
    </rPh>
    <rPh sb="56" eb="59">
      <t>シチョウカク</t>
    </rPh>
    <rPh sb="66" eb="69">
      <t>カソウバ</t>
    </rPh>
    <rPh sb="70" eb="72">
      <t>サイジョウ</t>
    </rPh>
    <rPh sb="76" eb="78">
      <t>シュウガク</t>
    </rPh>
    <rPh sb="78" eb="80">
      <t>シキン</t>
    </rPh>
    <rPh sb="81" eb="83">
      <t>ノウギョウ</t>
    </rPh>
    <rPh sb="83" eb="85">
      <t>キョウサイ</t>
    </rPh>
    <rPh sb="86" eb="88">
      <t>カイゴ</t>
    </rPh>
    <rPh sb="88" eb="90">
      <t>ニンテイ</t>
    </rPh>
    <rPh sb="90" eb="93">
      <t>シンサカイ</t>
    </rPh>
    <rPh sb="94" eb="96">
      <t>ショウガイ</t>
    </rPh>
    <rPh sb="96" eb="98">
      <t>テイド</t>
    </rPh>
    <rPh sb="98" eb="100">
      <t>クブン</t>
    </rPh>
    <rPh sb="100" eb="102">
      <t>ニンテイ</t>
    </rPh>
    <rPh sb="102" eb="105">
      <t>シンサカイ</t>
    </rPh>
    <phoneticPr fontId="19"/>
  </si>
  <si>
    <t>吾妻広域町村圏振興整備組合</t>
    <rPh sb="0" eb="2">
      <t>アガツマ</t>
    </rPh>
    <rPh sb="2" eb="4">
      <t>コウイキ</t>
    </rPh>
    <rPh sb="4" eb="6">
      <t>チョウソン</t>
    </rPh>
    <rPh sb="6" eb="7">
      <t>ケン</t>
    </rPh>
    <rPh sb="7" eb="9">
      <t>シンコウ</t>
    </rPh>
    <rPh sb="9" eb="11">
      <t>セイビ</t>
    </rPh>
    <rPh sb="11" eb="13">
      <t>クミアイ</t>
    </rPh>
    <phoneticPr fontId="19"/>
  </si>
  <si>
    <t>４町２村</t>
    <rPh sb="1" eb="2">
      <t>チョウ</t>
    </rPh>
    <rPh sb="3" eb="4">
      <t>ソン</t>
    </rPh>
    <phoneticPr fontId="19"/>
  </si>
  <si>
    <t>多野藤岡広域市町村圏振興整備組合</t>
    <rPh sb="0" eb="2">
      <t>タノ</t>
    </rPh>
    <rPh sb="2" eb="4">
      <t>フジオカ</t>
    </rPh>
    <rPh sb="4" eb="6">
      <t>コウイキ</t>
    </rPh>
    <rPh sb="6" eb="9">
      <t>シチョウソン</t>
    </rPh>
    <rPh sb="9" eb="10">
      <t>ケン</t>
    </rPh>
    <rPh sb="10" eb="12">
      <t>シンコウ</t>
    </rPh>
    <rPh sb="12" eb="14">
      <t>セイビ</t>
    </rPh>
    <rPh sb="14" eb="16">
      <t>クミアイ</t>
    </rPh>
    <phoneticPr fontId="19"/>
  </si>
  <si>
    <t>２市１町１村　</t>
  </si>
  <si>
    <t>広域市町村圏計画、消防、一般廃棄物最終処分場、臨海学校、広域観光、代替バス、し尿処理、公園</t>
    <rPh sb="0" eb="2">
      <t>コウイキ</t>
    </rPh>
    <rPh sb="2" eb="5">
      <t>シチョウソン</t>
    </rPh>
    <rPh sb="5" eb="6">
      <t>ケン</t>
    </rPh>
    <rPh sb="6" eb="8">
      <t>ケイカク</t>
    </rPh>
    <rPh sb="9" eb="11">
      <t>ショウボウ</t>
    </rPh>
    <rPh sb="12" eb="14">
      <t>イッパン</t>
    </rPh>
    <rPh sb="14" eb="17">
      <t>ハイキブツ</t>
    </rPh>
    <rPh sb="17" eb="19">
      <t>サイシュウ</t>
    </rPh>
    <rPh sb="19" eb="22">
      <t>ショブンジョウ</t>
    </rPh>
    <rPh sb="23" eb="25">
      <t>リンカイ</t>
    </rPh>
    <rPh sb="25" eb="27">
      <t>ガッコウ</t>
    </rPh>
    <rPh sb="28" eb="30">
      <t>コウイキ</t>
    </rPh>
    <rPh sb="30" eb="32">
      <t>カンコウ</t>
    </rPh>
    <rPh sb="33" eb="35">
      <t>ダイタイ</t>
    </rPh>
    <rPh sb="39" eb="40">
      <t>ニョウ</t>
    </rPh>
    <rPh sb="40" eb="42">
      <t>ショリ</t>
    </rPh>
    <rPh sb="43" eb="45">
      <t>コウエン</t>
    </rPh>
    <phoneticPr fontId="19"/>
  </si>
  <si>
    <t>大泉町外二町環境衛生施設組合</t>
    <rPh sb="0" eb="3">
      <t>オオイズミチョウ</t>
    </rPh>
    <rPh sb="3" eb="4">
      <t>ホカ</t>
    </rPh>
    <rPh sb="4" eb="5">
      <t>ニ</t>
    </rPh>
    <rPh sb="5" eb="6">
      <t>チョウ</t>
    </rPh>
    <rPh sb="6" eb="8">
      <t>カンキョウ</t>
    </rPh>
    <rPh sb="8" eb="10">
      <t>エイセイ</t>
    </rPh>
    <rPh sb="10" eb="12">
      <t>シセツ</t>
    </rPh>
    <rPh sb="12" eb="14">
      <t>クミアイ</t>
    </rPh>
    <phoneticPr fontId="19"/>
  </si>
  <si>
    <t>ごみ処理、ごみ収集・運搬、斎場</t>
    <rPh sb="2" eb="4">
      <t>ショリ</t>
    </rPh>
    <rPh sb="7" eb="9">
      <t>シュウシュウ</t>
    </rPh>
    <rPh sb="10" eb="12">
      <t>ウンパン</t>
    </rPh>
    <rPh sb="13" eb="15">
      <t>サイジョウ</t>
    </rPh>
    <phoneticPr fontId="19"/>
  </si>
  <si>
    <t>群馬県市町村総合事務組合</t>
    <rPh sb="0" eb="3">
      <t>グンマケン</t>
    </rPh>
    <rPh sb="3" eb="6">
      <t>シチョウソン</t>
    </rPh>
    <rPh sb="6" eb="8">
      <t>ソウゴウ</t>
    </rPh>
    <rPh sb="8" eb="10">
      <t>ジム</t>
    </rPh>
    <rPh sb="10" eb="12">
      <t>クミアイ</t>
    </rPh>
    <phoneticPr fontId="19"/>
  </si>
  <si>
    <t>１１市１５町８村
２４一部事務組合
１広域連合</t>
    <rPh sb="19" eb="21">
      <t>コウイキ</t>
    </rPh>
    <rPh sb="21" eb="23">
      <t>レンゴウ</t>
    </rPh>
    <phoneticPr fontId="19"/>
  </si>
  <si>
    <t>退職手当、消防賞じゅつ金、非常勤消防団員損害補償・退職報償金、災害弔慰金、公務災害補償</t>
    <rPh sb="0" eb="2">
      <t>タイショク</t>
    </rPh>
    <rPh sb="2" eb="4">
      <t>テアテ</t>
    </rPh>
    <rPh sb="5" eb="7">
      <t>ショウボウ</t>
    </rPh>
    <rPh sb="7" eb="8">
      <t>ショウ</t>
    </rPh>
    <rPh sb="11" eb="12">
      <t>キン</t>
    </rPh>
    <rPh sb="16" eb="18">
      <t>ショウボウ</t>
    </rPh>
    <rPh sb="18" eb="20">
      <t>ダンイン</t>
    </rPh>
    <rPh sb="20" eb="22">
      <t>ソンガイ</t>
    </rPh>
    <rPh sb="22" eb="24">
      <t>ホショウ</t>
    </rPh>
    <rPh sb="25" eb="27">
      <t>タイショク</t>
    </rPh>
    <rPh sb="27" eb="30">
      <t>ホウショウキン</t>
    </rPh>
    <rPh sb="31" eb="33">
      <t>サイガイ</t>
    </rPh>
    <rPh sb="33" eb="36">
      <t>チョウイキン</t>
    </rPh>
    <rPh sb="37" eb="39">
      <t>コウム</t>
    </rPh>
    <rPh sb="39" eb="41">
      <t>サイガイ</t>
    </rPh>
    <rPh sb="41" eb="43">
      <t>ホショウ</t>
    </rPh>
    <phoneticPr fontId="19"/>
  </si>
  <si>
    <t>富岡甘楽広域市町村圏振興整備組合</t>
    <rPh sb="0" eb="2">
      <t>トミオカ</t>
    </rPh>
    <rPh sb="2" eb="4">
      <t>カンラ</t>
    </rPh>
    <rPh sb="4" eb="6">
      <t>コウイキ</t>
    </rPh>
    <rPh sb="6" eb="9">
      <t>シチョウソン</t>
    </rPh>
    <rPh sb="9" eb="10">
      <t>ケン</t>
    </rPh>
    <rPh sb="10" eb="12">
      <t>シンコウ</t>
    </rPh>
    <rPh sb="12" eb="14">
      <t>セイビ</t>
    </rPh>
    <rPh sb="14" eb="16">
      <t>クミアイ</t>
    </rPh>
    <phoneticPr fontId="19"/>
  </si>
  <si>
    <t>１市２町１村　</t>
  </si>
  <si>
    <t>利根沼田学校組合</t>
    <rPh sb="0" eb="2">
      <t>トネ</t>
    </rPh>
    <rPh sb="2" eb="4">
      <t>ヌマタ</t>
    </rPh>
    <rPh sb="4" eb="6">
      <t>ガッコウ</t>
    </rPh>
    <rPh sb="6" eb="8">
      <t>クミアイ</t>
    </rPh>
    <phoneticPr fontId="19"/>
  </si>
  <si>
    <t>１市１町３村</t>
  </si>
  <si>
    <t>長及び指名者</t>
    <rPh sb="0" eb="1">
      <t>チョウ</t>
    </rPh>
    <rPh sb="1" eb="2">
      <t>オヨ</t>
    </rPh>
    <rPh sb="3" eb="5">
      <t>シメイ</t>
    </rPh>
    <rPh sb="5" eb="6">
      <t>シャ</t>
    </rPh>
    <phoneticPr fontId="19"/>
  </si>
  <si>
    <t>商業高等学校</t>
    <rPh sb="0" eb="2">
      <t>ショウギョウ</t>
    </rPh>
    <rPh sb="2" eb="4">
      <t>コウトウ</t>
    </rPh>
    <rPh sb="4" eb="6">
      <t>ガッコウ</t>
    </rPh>
    <phoneticPr fontId="19"/>
  </si>
  <si>
    <t>館林衛生施設組合</t>
    <rPh sb="0" eb="8">
      <t>タテ</t>
    </rPh>
    <phoneticPr fontId="19"/>
  </si>
  <si>
    <t>１市３町</t>
  </si>
  <si>
    <t>し尿収集・運搬処理、ごみ処理施設の設置</t>
    <rPh sb="7" eb="9">
      <t>ショリ</t>
    </rPh>
    <rPh sb="14" eb="16">
      <t>シセツ</t>
    </rPh>
    <rPh sb="17" eb="19">
      <t>セッチ</t>
    </rPh>
    <phoneticPr fontId="19"/>
  </si>
  <si>
    <t>埼玉県</t>
    <rPh sb="0" eb="3">
      <t>サイタマケン</t>
    </rPh>
    <phoneticPr fontId="19"/>
  </si>
  <si>
    <t>比企広域市町村圏組合</t>
    <rPh sb="0" eb="2">
      <t>ヒキ</t>
    </rPh>
    <rPh sb="2" eb="4">
      <t>コウイキ</t>
    </rPh>
    <rPh sb="4" eb="7">
      <t>シチョウソン</t>
    </rPh>
    <rPh sb="7" eb="8">
      <t>ケン</t>
    </rPh>
    <rPh sb="8" eb="10">
      <t>クミアイ</t>
    </rPh>
    <phoneticPr fontId="2"/>
  </si>
  <si>
    <t>介護認定審査会、障害程度区分審査会、火葬、霊きゅう自動車の設置及び管理運営、消防、救急、火薬類取締りに関する事務等</t>
    <rPh sb="8" eb="10">
      <t>ショウガイ</t>
    </rPh>
    <rPh sb="10" eb="12">
      <t>テイド</t>
    </rPh>
    <rPh sb="12" eb="14">
      <t>クブン</t>
    </rPh>
    <rPh sb="14" eb="17">
      <t>シンサカイ</t>
    </rPh>
    <rPh sb="18" eb="20">
      <t>カソウ</t>
    </rPh>
    <rPh sb="21" eb="22">
      <t>レイ</t>
    </rPh>
    <rPh sb="25" eb="28">
      <t>ジドウシャ</t>
    </rPh>
    <rPh sb="29" eb="31">
      <t>セッチ</t>
    </rPh>
    <rPh sb="31" eb="32">
      <t>オヨ</t>
    </rPh>
    <rPh sb="33" eb="35">
      <t>カンリ</t>
    </rPh>
    <rPh sb="35" eb="37">
      <t>ウンエイ</t>
    </rPh>
    <rPh sb="38" eb="40">
      <t>ショウボウ</t>
    </rPh>
    <rPh sb="41" eb="43">
      <t>キュウキュウ</t>
    </rPh>
    <rPh sb="44" eb="47">
      <t>カヤクルイ</t>
    </rPh>
    <rPh sb="47" eb="49">
      <t>トリシマ</t>
    </rPh>
    <rPh sb="51" eb="52">
      <t>カン</t>
    </rPh>
    <rPh sb="54" eb="56">
      <t>ジム</t>
    </rPh>
    <rPh sb="56" eb="57">
      <t>トウ</t>
    </rPh>
    <phoneticPr fontId="2"/>
  </si>
  <si>
    <t>埼玉県市町村総合事務組合</t>
    <rPh sb="0" eb="3">
      <t>サイタマケン</t>
    </rPh>
    <rPh sb="3" eb="6">
      <t>シチョウソン</t>
    </rPh>
    <rPh sb="6" eb="8">
      <t>ソウゴウ</t>
    </rPh>
    <rPh sb="8" eb="10">
      <t>ジム</t>
    </rPh>
    <rPh sb="10" eb="12">
      <t>クミアイ</t>
    </rPh>
    <phoneticPr fontId="19"/>
  </si>
  <si>
    <t>②「２３」と「４３」（議会の同意要）</t>
    <rPh sb="11" eb="13">
      <t>ギカイ</t>
    </rPh>
    <rPh sb="14" eb="16">
      <t>ドウイ</t>
    </rPh>
    <rPh sb="16" eb="17">
      <t>ヨウ</t>
    </rPh>
    <phoneticPr fontId="2"/>
  </si>
  <si>
    <t>１　会計管理者の設置・非設置</t>
    <rPh sb="2" eb="4">
      <t>カイケイ</t>
    </rPh>
    <rPh sb="4" eb="7">
      <t>カンリシャ</t>
    </rPh>
    <rPh sb="8" eb="10">
      <t>セッチ</t>
    </rPh>
    <rPh sb="11" eb="12">
      <t>ヒ</t>
    </rPh>
    <rPh sb="12" eb="14">
      <t>セッチ</t>
    </rPh>
    <phoneticPr fontId="2"/>
  </si>
  <si>
    <t>組合数</t>
    <rPh sb="0" eb="2">
      <t>クミアイ</t>
    </rPh>
    <rPh sb="2" eb="3">
      <t>カズ</t>
    </rPh>
    <phoneticPr fontId="2"/>
  </si>
  <si>
    <t>　　設置している組合の数</t>
    <rPh sb="2" eb="4">
      <t>セッチ</t>
    </rPh>
    <rPh sb="8" eb="9">
      <t>クミ</t>
    </rPh>
    <rPh sb="9" eb="10">
      <t>ゴウ</t>
    </rPh>
    <rPh sb="11" eb="12">
      <t>カズ</t>
    </rPh>
    <phoneticPr fontId="2"/>
  </si>
  <si>
    <t>　　設置していない組合の数</t>
    <rPh sb="9" eb="10">
      <t>クミ</t>
    </rPh>
    <rPh sb="10" eb="11">
      <t>ゴウ</t>
    </rPh>
    <phoneticPr fontId="2"/>
  </si>
  <si>
    <t>２　設置している一部事務組合について設置の根拠</t>
    <rPh sb="2" eb="4">
      <t>セッチ</t>
    </rPh>
    <rPh sb="8" eb="10">
      <t>イチブ</t>
    </rPh>
    <rPh sb="10" eb="12">
      <t>ジム</t>
    </rPh>
    <rPh sb="12" eb="14">
      <t>クミアイ</t>
    </rPh>
    <rPh sb="18" eb="20">
      <t>セッチ</t>
    </rPh>
    <rPh sb="21" eb="23">
      <t>コンキョ</t>
    </rPh>
    <phoneticPr fontId="2"/>
  </si>
  <si>
    <t>３　会計管理者の選任の方法</t>
    <rPh sb="2" eb="4">
      <t>カイケイ</t>
    </rPh>
    <rPh sb="4" eb="7">
      <t>カンリシャ</t>
    </rPh>
    <rPh sb="8" eb="10">
      <t>センニン</t>
    </rPh>
    <rPh sb="11" eb="13">
      <t>ホウホウ</t>
    </rPh>
    <phoneticPr fontId="2"/>
  </si>
  <si>
    <t>１４</t>
  </si>
  <si>
    <t>構成団体の会計管理者の中から</t>
    <rPh sb="0" eb="2">
      <t>コウセイ</t>
    </rPh>
    <rPh sb="2" eb="4">
      <t>ダンタイ</t>
    </rPh>
    <rPh sb="5" eb="7">
      <t>カイケイ</t>
    </rPh>
    <rPh sb="7" eb="10">
      <t>カンリシャ</t>
    </rPh>
    <rPh sb="11" eb="12">
      <t>ナカ</t>
    </rPh>
    <phoneticPr fontId="2"/>
  </si>
  <si>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</si>
  <si>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</si>
  <si>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</si>
  <si>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2"/>
  </si>
  <si>
    <t>構成団体の一般職たる職員の中から</t>
    <rPh sb="0" eb="2">
      <t>コウセイ</t>
    </rPh>
    <rPh sb="2" eb="4">
      <t>ダンタイ</t>
    </rPh>
    <rPh sb="5" eb="8">
      <t>イッパンショク</t>
    </rPh>
    <rPh sb="10" eb="12">
      <t>ショクイン</t>
    </rPh>
    <rPh sb="13" eb="14">
      <t>ナカ</t>
    </rPh>
    <phoneticPr fontId="2"/>
  </si>
  <si>
    <t>１　事務局長の設置・非設置</t>
    <rPh sb="2" eb="4">
      <t>ジム</t>
    </rPh>
    <rPh sb="4" eb="6">
      <t>キョクチョウ</t>
    </rPh>
    <rPh sb="7" eb="9">
      <t>セッチ</t>
    </rPh>
    <rPh sb="10" eb="11">
      <t>ヒ</t>
    </rPh>
    <rPh sb="11" eb="13">
      <t>セッチ</t>
    </rPh>
    <phoneticPr fontId="2"/>
  </si>
  <si>
    <t>３　事務局長の選任の方法</t>
    <rPh sb="2" eb="4">
      <t>ジム</t>
    </rPh>
    <rPh sb="4" eb="6">
      <t>キョクチョウ</t>
    </rPh>
    <rPh sb="7" eb="9">
      <t>センニン</t>
    </rPh>
    <rPh sb="10" eb="12">
      <t>ホウホウ</t>
    </rPh>
    <phoneticPr fontId="2"/>
  </si>
  <si>
    <t>一部事務組合の専任の職員の中から</t>
    <rPh sb="0" eb="2">
      <t>イチブ</t>
    </rPh>
    <rPh sb="2" eb="4">
      <t>ジム</t>
    </rPh>
    <rPh sb="4" eb="6">
      <t>クミアイ</t>
    </rPh>
    <rPh sb="7" eb="9">
      <t>センニン</t>
    </rPh>
    <rPh sb="10" eb="12">
      <t>ショクイン</t>
    </rPh>
    <rPh sb="13" eb="14">
      <t>ナカ</t>
    </rPh>
    <phoneticPr fontId="2"/>
  </si>
  <si>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2"/>
  </si>
  <si>
    <t>４　事務局長の主な権限</t>
    <rPh sb="2" eb="4">
      <t>ジム</t>
    </rPh>
    <rPh sb="4" eb="6">
      <t>キョクチョウ</t>
    </rPh>
    <rPh sb="7" eb="8">
      <t>オモ</t>
    </rPh>
    <rPh sb="9" eb="11">
      <t>ケンゲン</t>
    </rPh>
    <phoneticPr fontId="2"/>
  </si>
  <si>
    <t>　　管理者に事故あるときの代理</t>
    <rPh sb="2" eb="5">
      <t>カンリシャ</t>
    </rPh>
    <rPh sb="6" eb="8">
      <t>ジコ</t>
    </rPh>
    <rPh sb="13" eb="15">
      <t>ダイリ</t>
    </rPh>
    <phoneticPr fontId="2"/>
  </si>
  <si>
    <t>※主な権限の組み合わせで多いものは、次のとおり。</t>
    <rPh sb="1" eb="2">
      <t>オモ</t>
    </rPh>
    <rPh sb="3" eb="5">
      <t>ケンゲン</t>
    </rPh>
    <rPh sb="6" eb="7">
      <t>ク</t>
    </rPh>
    <rPh sb="8" eb="9">
      <t>ア</t>
    </rPh>
    <rPh sb="12" eb="13">
      <t>オオ</t>
    </rPh>
    <rPh sb="18" eb="19">
      <t>ツギ</t>
    </rPh>
    <phoneticPr fontId="2"/>
  </si>
  <si>
    <t>５　事務局長の専任・兼任</t>
    <rPh sb="2" eb="4">
      <t>ジム</t>
    </rPh>
    <rPh sb="4" eb="6">
      <t>キョクチョウ</t>
    </rPh>
    <rPh sb="7" eb="9">
      <t>センニン</t>
    </rPh>
    <rPh sb="10" eb="12">
      <t>ケンニン</t>
    </rPh>
    <phoneticPr fontId="2"/>
  </si>
  <si>
    <t>　　専任</t>
    <rPh sb="2" eb="4">
      <t>センニン</t>
    </rPh>
    <phoneticPr fontId="2"/>
  </si>
  <si>
    <t>　　兼任</t>
    <rPh sb="2" eb="4">
      <t>ケンニン</t>
    </rPh>
    <phoneticPr fontId="2"/>
  </si>
  <si>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2"/>
  </si>
  <si>
    <t>　　有</t>
    <rPh sb="2" eb="3">
      <t>ユウ</t>
    </rPh>
    <phoneticPr fontId="2"/>
  </si>
  <si>
    <t>　　無</t>
    <rPh sb="2" eb="3">
      <t>ム</t>
    </rPh>
    <phoneticPr fontId="2"/>
  </si>
  <si>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2"/>
  </si>
  <si>
    <t>　　構成団体から</t>
    <rPh sb="2" eb="4">
      <t>コウセイ</t>
    </rPh>
    <rPh sb="4" eb="6">
      <t>ダンタイ</t>
    </rPh>
    <phoneticPr fontId="2"/>
  </si>
  <si>
    <t>　　一部事務組合から</t>
    <rPh sb="2" eb="4">
      <t>イチブ</t>
    </rPh>
    <rPh sb="4" eb="6">
      <t>ジム</t>
    </rPh>
    <rPh sb="6" eb="8">
      <t>クミアイ</t>
    </rPh>
    <phoneticPr fontId="2"/>
  </si>
  <si>
    <t>８　職員の数</t>
    <rPh sb="2" eb="4">
      <t>ショクイン</t>
    </rPh>
    <rPh sb="5" eb="6">
      <t>カズ</t>
    </rPh>
    <phoneticPr fontId="2"/>
  </si>
  <si>
    <t>組合数</t>
    <rPh sb="0" eb="1">
      <t>クミ</t>
    </rPh>
    <rPh sb="1" eb="2">
      <t>アワス</t>
    </rPh>
    <rPh sb="2" eb="3">
      <t>カズ</t>
    </rPh>
    <phoneticPr fontId="2"/>
  </si>
  <si>
    <t>職員数</t>
    <rPh sb="0" eb="3">
      <t>ショクインスウ</t>
    </rPh>
    <phoneticPr fontId="2"/>
  </si>
  <si>
    <t>専任職員数</t>
    <rPh sb="0" eb="2">
      <t>センニン</t>
    </rPh>
    <rPh sb="2" eb="5">
      <t>ショクインスウ</t>
    </rPh>
    <phoneticPr fontId="2"/>
  </si>
  <si>
    <t>専任職員のうち構成団体職員の身分あり</t>
    <rPh sb="0" eb="2">
      <t>センニン</t>
    </rPh>
    <rPh sb="2" eb="4">
      <t>ショクイン</t>
    </rPh>
    <rPh sb="7" eb="9">
      <t>コウセイ</t>
    </rPh>
    <rPh sb="9" eb="11">
      <t>ダンタイ</t>
    </rPh>
    <rPh sb="11" eb="13">
      <t>ショクイン</t>
    </rPh>
    <rPh sb="14" eb="16">
      <t>ミブン</t>
    </rPh>
    <phoneticPr fontId="2"/>
  </si>
  <si>
    <t>専任職員のうち構成団体職員の身分なし</t>
    <rPh sb="0" eb="2">
      <t>センニン</t>
    </rPh>
    <rPh sb="2" eb="4">
      <t>ショクイン</t>
    </rPh>
    <rPh sb="7" eb="9">
      <t>コウセイ</t>
    </rPh>
    <rPh sb="9" eb="11">
      <t>ダンタイ</t>
    </rPh>
    <rPh sb="11" eb="13">
      <t>ショクイン</t>
    </rPh>
    <rPh sb="14" eb="16">
      <t>ミブン</t>
    </rPh>
    <phoneticPr fontId="2"/>
  </si>
  <si>
    <t>専任職員のうち現業職員数</t>
    <rPh sb="0" eb="2">
      <t>センニン</t>
    </rPh>
    <rPh sb="2" eb="4">
      <t>ショクイン</t>
    </rPh>
    <rPh sb="7" eb="9">
      <t>ゲンギョウ</t>
    </rPh>
    <rPh sb="9" eb="11">
      <t>ショクイン</t>
    </rPh>
    <rPh sb="11" eb="12">
      <t>スウ</t>
    </rPh>
    <phoneticPr fontId="2"/>
  </si>
  <si>
    <t xml:space="preserve">   ～１０人</t>
    <rPh sb="6" eb="7">
      <t>ニン</t>
    </rPh>
    <phoneticPr fontId="2"/>
  </si>
  <si>
    <t>１１～２０人</t>
    <rPh sb="5" eb="6">
      <t>ニン</t>
    </rPh>
    <phoneticPr fontId="2"/>
  </si>
  <si>
    <t>２１～５０人</t>
    <rPh sb="5" eb="6">
      <t>ニン</t>
    </rPh>
    <phoneticPr fontId="2"/>
  </si>
  <si>
    <t>　５１～１００人</t>
    <rPh sb="7" eb="8">
      <t>ニン</t>
    </rPh>
    <phoneticPr fontId="2"/>
  </si>
  <si>
    <t>１０１～２００人</t>
    <rPh sb="7" eb="8">
      <t>ニン</t>
    </rPh>
    <phoneticPr fontId="2"/>
  </si>
  <si>
    <t>２０１～３００人</t>
    <rPh sb="7" eb="8">
      <t>ニン</t>
    </rPh>
    <phoneticPr fontId="2"/>
  </si>
  <si>
    <t>３０１～４００人</t>
    <rPh sb="7" eb="8">
      <t>ニン</t>
    </rPh>
    <phoneticPr fontId="2"/>
  </si>
  <si>
    <t>広域連合の名称</t>
    <rPh sb="0" eb="2">
      <t>コウイキ</t>
    </rPh>
    <rPh sb="2" eb="4">
      <t>レンゴウ</t>
    </rPh>
    <rPh sb="5" eb="7">
      <t>メイショウ</t>
    </rPh>
    <phoneticPr fontId="2"/>
  </si>
  <si>
    <t>関西広域連合</t>
    <rPh sb="0" eb="2">
      <t>カンサイ</t>
    </rPh>
    <rPh sb="2" eb="4">
      <t>コウイキ</t>
    </rPh>
    <rPh sb="4" eb="6">
      <t>レンゴウ</t>
    </rPh>
    <phoneticPr fontId="2"/>
  </si>
  <si>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2"/>
  </si>
  <si>
    <t>彩の国さいたま人づくり広域連合</t>
    <rPh sb="0" eb="3">
      <t>サイノクニ</t>
    </rPh>
    <rPh sb="7" eb="8">
      <t>ヒト</t>
    </rPh>
    <rPh sb="11" eb="13">
      <t>コウイキ</t>
    </rPh>
    <rPh sb="13" eb="15">
      <t>レンゴウ</t>
    </rPh>
    <phoneticPr fontId="2"/>
  </si>
  <si>
    <t>職員研修</t>
    <rPh sb="0" eb="2">
      <t>ショクイン</t>
    </rPh>
    <rPh sb="2" eb="4">
      <t>ケンシュウ</t>
    </rPh>
    <phoneticPr fontId="2"/>
  </si>
  <si>
    <t>埼玉県、県内全市町村</t>
  </si>
  <si>
    <t>税の滞納整理処分</t>
    <rPh sb="0" eb="1">
      <t>ゼイ</t>
    </rPh>
    <rPh sb="2" eb="4">
      <t>タイノウ</t>
    </rPh>
    <rPh sb="4" eb="6">
      <t>セイリ</t>
    </rPh>
    <rPh sb="6" eb="8">
      <t>ショブン</t>
    </rPh>
    <phoneticPr fontId="2"/>
  </si>
  <si>
    <t>長野県、県内全市町村</t>
    <rPh sb="0" eb="3">
      <t>ナガノケン</t>
    </rPh>
    <rPh sb="4" eb="5">
      <t>ケン</t>
    </rPh>
    <rPh sb="5" eb="6">
      <t>ナイ</t>
    </rPh>
    <rPh sb="6" eb="7">
      <t>ゼン</t>
    </rPh>
    <rPh sb="7" eb="10">
      <t>シチョウソン</t>
    </rPh>
    <phoneticPr fontId="2"/>
  </si>
  <si>
    <t>静岡地方税滞納整理機構</t>
    <rPh sb="0" eb="2">
      <t>シズオカ</t>
    </rPh>
    <phoneticPr fontId="2"/>
  </si>
  <si>
    <t>税の滞納整理処分、職員研修</t>
    <rPh sb="0" eb="1">
      <t>ゼイ</t>
    </rPh>
    <rPh sb="2" eb="4">
      <t>タイノウ</t>
    </rPh>
    <rPh sb="4" eb="6">
      <t>セイリ</t>
    </rPh>
    <rPh sb="6" eb="8">
      <t>ショブン</t>
    </rPh>
    <rPh sb="9" eb="11">
      <t>ショクイン</t>
    </rPh>
    <rPh sb="11" eb="13">
      <t>ケンシュウ</t>
    </rPh>
    <phoneticPr fontId="2"/>
  </si>
  <si>
    <t>静岡県、県内全市町</t>
    <rPh sb="0" eb="3">
      <t>シズオカケン</t>
    </rPh>
    <phoneticPr fontId="2"/>
  </si>
  <si>
    <t>京都地方税機構</t>
    <rPh sb="0" eb="2">
      <t>キョウト</t>
    </rPh>
    <rPh sb="2" eb="5">
      <t>チホウゼイ</t>
    </rPh>
    <phoneticPr fontId="2"/>
  </si>
  <si>
    <t>京都府、京都市を除く府内全市町村</t>
    <rPh sb="0" eb="3">
      <t>キョウトフ</t>
    </rPh>
    <rPh sb="4" eb="7">
      <t>キョウトシ</t>
    </rPh>
    <rPh sb="8" eb="9">
      <t>ノゾ</t>
    </rPh>
    <rPh sb="10" eb="12">
      <t>フナイ</t>
    </rPh>
    <rPh sb="12" eb="16">
      <t>ゼンシチョウソン</t>
    </rPh>
    <phoneticPr fontId="2"/>
  </si>
  <si>
    <t>隠岐広域連合</t>
    <rPh sb="0" eb="4">
      <t>オキコウイキ</t>
    </rPh>
    <rPh sb="4" eb="6">
      <t>レンゴウ</t>
    </rPh>
    <phoneticPr fontId="2"/>
  </si>
  <si>
    <t>島根県、海士町、西ノ島町、知夫村、隠岐の島町</t>
  </si>
  <si>
    <t>①　都道府県内のもの</t>
    <rPh sb="2" eb="6">
      <t>トドウフケン</t>
    </rPh>
    <rPh sb="6" eb="7">
      <t>ナイ</t>
    </rPh>
    <phoneticPr fontId="2"/>
  </si>
  <si>
    <t>日高中部広域連合</t>
    <rPh sb="0" eb="8">
      <t>ヒダカ</t>
    </rPh>
    <phoneticPr fontId="2"/>
  </si>
  <si>
    <t>介護保険</t>
    <rPh sb="0" eb="2">
      <t>カイゴ</t>
    </rPh>
    <rPh sb="2" eb="4">
      <t>ホケン</t>
    </rPh>
    <phoneticPr fontId="2"/>
  </si>
  <si>
    <t>新冠町、新ひだか町</t>
  </si>
  <si>
    <t>空知中部広域連合</t>
    <rPh sb="0" eb="2">
      <t>ソラチ</t>
    </rPh>
    <rPh sb="2" eb="4">
      <t>チュウブ</t>
    </rPh>
    <rPh sb="4" eb="6">
      <t>コウイキ</t>
    </rPh>
    <rPh sb="6" eb="8">
      <t>レンゴウ</t>
    </rPh>
    <phoneticPr fontId="2"/>
  </si>
  <si>
    <t>介護保険、障害者福祉、国民健康保険</t>
    <rPh sb="5" eb="8">
      <t>ショウガイシャ</t>
    </rPh>
    <rPh sb="8" eb="10">
      <t>フクシ</t>
    </rPh>
    <rPh sb="11" eb="13">
      <t>コクミン</t>
    </rPh>
    <rPh sb="13" eb="15">
      <t>ケンコウ</t>
    </rPh>
    <rPh sb="15" eb="17">
      <t>ホケン</t>
    </rPh>
    <phoneticPr fontId="2"/>
  </si>
  <si>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2"/>
  </si>
  <si>
    <t>根室北部廃棄物処理広域連合</t>
    <rPh sb="0" eb="2">
      <t>ネムロ</t>
    </rPh>
    <rPh sb="2" eb="4">
      <t>ホクブ</t>
    </rPh>
    <rPh sb="4" eb="7">
      <t>ハイキブツ</t>
    </rPh>
    <rPh sb="7" eb="9">
      <t>ショリ</t>
    </rPh>
    <rPh sb="9" eb="11">
      <t>コウイキ</t>
    </rPh>
    <rPh sb="11" eb="13">
      <t>レンゴウ</t>
    </rPh>
    <phoneticPr fontId="2"/>
  </si>
  <si>
    <t>別海町、中標津町、標津町、羅臼町</t>
    <rPh sb="0" eb="3">
      <t>ベッカイチョウ</t>
    </rPh>
    <rPh sb="4" eb="7">
      <t>ナカシベツ</t>
    </rPh>
    <rPh sb="7" eb="8">
      <t>チョウ</t>
    </rPh>
    <rPh sb="9" eb="12">
      <t>シベツチョウ</t>
    </rPh>
    <rPh sb="13" eb="16">
      <t>ラウスチョウ</t>
    </rPh>
    <phoneticPr fontId="2"/>
  </si>
  <si>
    <t>後志広域連合</t>
    <rPh sb="0" eb="2">
      <t>シリベシ</t>
    </rPh>
    <rPh sb="2" eb="4">
      <t>コウイキ</t>
    </rPh>
    <rPh sb="4" eb="6">
      <t>レンゴウ</t>
    </rPh>
    <phoneticPr fontId="2"/>
  </si>
  <si>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2"/>
  </si>
  <si>
    <t>富良野広域連合</t>
    <rPh sb="0" eb="3">
      <t>フラノ</t>
    </rPh>
    <rPh sb="3" eb="7">
      <t>コウイキ</t>
    </rPh>
    <phoneticPr fontId="2"/>
  </si>
  <si>
    <t>牧場、ごみ処理、し尿処理、学校給食、消防・救急</t>
    <rPh sb="5" eb="7">
      <t>ショリ</t>
    </rPh>
    <rPh sb="13" eb="15">
      <t>ガッコウ</t>
    </rPh>
    <rPh sb="15" eb="17">
      <t>キュウショク</t>
    </rPh>
    <rPh sb="18" eb="20">
      <t>ショウボウ</t>
    </rPh>
    <rPh sb="21" eb="23">
      <t>キュウキュウ</t>
    </rPh>
    <phoneticPr fontId="2"/>
  </si>
  <si>
    <t>富良野市、上富良野町、中富良野町、南富良野町、占冠村</t>
  </si>
  <si>
    <t>大雪地区広域連合</t>
    <rPh sb="0" eb="2">
      <t>タイセツ</t>
    </rPh>
    <rPh sb="2" eb="4">
      <t>チク</t>
    </rPh>
    <rPh sb="4" eb="6">
      <t>コウイキ</t>
    </rPh>
    <rPh sb="6" eb="8">
      <t>レンゴウ</t>
    </rPh>
    <phoneticPr fontId="2"/>
  </si>
  <si>
    <t>東川町、美瑛町、東神楽町</t>
    <rPh sb="0" eb="3">
      <t>ヒガシカワチョウ</t>
    </rPh>
    <rPh sb="4" eb="7">
      <t>ビエイチョウ</t>
    </rPh>
    <rPh sb="8" eb="12">
      <t>ヒガシカグラチョウ</t>
    </rPh>
    <phoneticPr fontId="2"/>
  </si>
  <si>
    <t>北しりべし廃棄物処理広域連合</t>
    <rPh sb="0" eb="1">
      <t>キタ</t>
    </rPh>
    <rPh sb="5" eb="8">
      <t>ハイキブツ</t>
    </rPh>
    <rPh sb="8" eb="10">
      <t>ショリ</t>
    </rPh>
    <rPh sb="10" eb="12">
      <t>コウイキ</t>
    </rPh>
    <rPh sb="12" eb="14">
      <t>レンゴウ</t>
    </rPh>
    <phoneticPr fontId="2"/>
  </si>
  <si>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2"/>
  </si>
  <si>
    <t>北海道後期高齢者医療広域連合</t>
    <rPh sb="0" eb="3">
      <t>ホッカイドウ</t>
    </rPh>
    <rPh sb="3" eb="5">
      <t>コウキ</t>
    </rPh>
    <rPh sb="5" eb="8">
      <t>コウレイシャ</t>
    </rPh>
    <rPh sb="8" eb="10">
      <t>イリョウ</t>
    </rPh>
    <rPh sb="10" eb="12">
      <t>コウイキ</t>
    </rPh>
    <rPh sb="12" eb="14">
      <t>レンゴウ</t>
    </rPh>
    <phoneticPr fontId="2"/>
  </si>
  <si>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</si>
  <si>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2"/>
  </si>
  <si>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2"/>
  </si>
  <si>
    <t>函館圏公立大学広域連合</t>
    <rPh sb="0" eb="2">
      <t>ハコダテ</t>
    </rPh>
    <rPh sb="2" eb="3">
      <t>ケン</t>
    </rPh>
    <rPh sb="3" eb="5">
      <t>コウリツ</t>
    </rPh>
    <rPh sb="5" eb="7">
      <t>ダイガク</t>
    </rPh>
    <rPh sb="7" eb="9">
      <t>コウイキ</t>
    </rPh>
    <rPh sb="9" eb="11">
      <t>レンゴウ</t>
    </rPh>
    <phoneticPr fontId="2"/>
  </si>
  <si>
    <t>公立大学の設置・管理・運営</t>
    <rPh sb="0" eb="2">
      <t>コウリツ</t>
    </rPh>
    <rPh sb="2" eb="4">
      <t>ダイガク</t>
    </rPh>
    <rPh sb="5" eb="7">
      <t>セッチ</t>
    </rPh>
    <rPh sb="8" eb="10">
      <t>カンリ</t>
    </rPh>
    <rPh sb="11" eb="13">
      <t>ウンエイ</t>
    </rPh>
    <phoneticPr fontId="2"/>
  </si>
  <si>
    <t>函館市、北斗市、七飯町</t>
  </si>
  <si>
    <t>西いぶり広域連合</t>
    <rPh sb="0" eb="1">
      <t>ニシ</t>
    </rPh>
    <rPh sb="4" eb="6">
      <t>コウイキ</t>
    </rPh>
    <rPh sb="6" eb="8">
      <t>レンゴウ</t>
    </rPh>
    <phoneticPr fontId="2"/>
  </si>
  <si>
    <t>室蘭市、登別市、伊達市、豊浦町、壮瞥町、洞爺湖町</t>
  </si>
  <si>
    <t>渡島廃棄物処理広域連合</t>
    <rPh sb="0" eb="2">
      <t>オシマ</t>
    </rPh>
    <rPh sb="2" eb="5">
      <t>ハイキブツ</t>
    </rPh>
    <rPh sb="5" eb="7">
      <t>ショリ</t>
    </rPh>
    <rPh sb="7" eb="9">
      <t>コウイキ</t>
    </rPh>
    <rPh sb="9" eb="11">
      <t>レンゴウ</t>
    </rPh>
    <phoneticPr fontId="2"/>
  </si>
  <si>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2"/>
  </si>
  <si>
    <t>釧路広域連合</t>
    <rPh sb="0" eb="2">
      <t>クシロ</t>
    </rPh>
    <rPh sb="2" eb="4">
      <t>コウイキ</t>
    </rPh>
    <rPh sb="4" eb="6">
      <t>レンゴウ</t>
    </rPh>
    <phoneticPr fontId="2"/>
  </si>
  <si>
    <t>釧路市、釧路町、弟子屈町、鶴居村、白糠町</t>
    <rPh sb="0" eb="3">
      <t>クシロシ</t>
    </rPh>
    <rPh sb="4" eb="6">
      <t>クシロ</t>
    </rPh>
    <rPh sb="6" eb="7">
      <t>チョウ</t>
    </rPh>
    <rPh sb="13" eb="15">
      <t>ツルイ</t>
    </rPh>
    <rPh sb="15" eb="16">
      <t>ムラ</t>
    </rPh>
    <rPh sb="17" eb="19">
      <t>シラヌカ</t>
    </rPh>
    <rPh sb="19" eb="20">
      <t>チョウ</t>
    </rPh>
    <phoneticPr fontId="2"/>
  </si>
  <si>
    <t>津軽広域連合</t>
  </si>
  <si>
    <t>地域開発計画、介護保険、障害者福祉</t>
    <rPh sb="0" eb="2">
      <t>チイキ</t>
    </rPh>
    <rPh sb="2" eb="4">
      <t>カイハツ</t>
    </rPh>
    <rPh sb="4" eb="6">
      <t>ケイカク</t>
    </rPh>
    <phoneticPr fontId="2"/>
  </si>
  <si>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2"/>
  </si>
  <si>
    <t>つがる西北五広域連合</t>
  </si>
  <si>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2"/>
  </si>
  <si>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</si>
  <si>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</si>
  <si>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</si>
  <si>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</si>
  <si>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2"/>
  </si>
  <si>
    <t>大船渡市､陸前高田市､住田町</t>
  </si>
  <si>
    <t>久慈広域連合</t>
  </si>
  <si>
    <t>構  成
団体数</t>
    <rPh sb="0" eb="1">
      <t>カマエ</t>
    </rPh>
    <rPh sb="3" eb="4">
      <t>シゲル</t>
    </rPh>
    <rPh sb="5" eb="8">
      <t>ダンタイスウ</t>
    </rPh>
    <phoneticPr fontId="19"/>
  </si>
  <si>
    <t>委  託
団体数</t>
    <rPh sb="0" eb="1">
      <t>イ</t>
    </rPh>
    <rPh sb="3" eb="4">
      <t>コトヅケ</t>
    </rPh>
    <rPh sb="5" eb="8">
      <t>ダンタイスウ</t>
    </rPh>
    <phoneticPr fontId="19"/>
  </si>
  <si>
    <t>ごみ処理、し尿処理、火葬場</t>
    <rPh sb="2" eb="4">
      <t>ショリ</t>
    </rPh>
    <rPh sb="5" eb="7">
      <t>シニョウ</t>
    </rPh>
    <rPh sb="7" eb="9">
      <t>ショリ</t>
    </rPh>
    <rPh sb="10" eb="13">
      <t>カソウバ</t>
    </rPh>
    <phoneticPr fontId="19"/>
  </si>
  <si>
    <t>岳北広域行政組合</t>
    <rPh sb="0" eb="1">
      <t>ガク</t>
    </rPh>
    <rPh sb="1" eb="2">
      <t>キタ</t>
    </rPh>
    <rPh sb="2" eb="4">
      <t>コウイキ</t>
    </rPh>
    <rPh sb="4" eb="6">
      <t>ギョウセイ</t>
    </rPh>
    <rPh sb="6" eb="8">
      <t>クミアイ</t>
    </rPh>
    <phoneticPr fontId="19"/>
  </si>
  <si>
    <t>１市３村　</t>
  </si>
  <si>
    <t>消防、ごみ処理、し尿処理、火葬場</t>
    <rPh sb="0" eb="2">
      <t>ショウボウ</t>
    </rPh>
    <rPh sb="5" eb="7">
      <t>ショリ</t>
    </rPh>
    <rPh sb="8" eb="10">
      <t>シニョウ</t>
    </rPh>
    <rPh sb="10" eb="12">
      <t>ショリ</t>
    </rPh>
    <rPh sb="13" eb="16">
      <t>カソウバ</t>
    </rPh>
    <phoneticPr fontId="19"/>
  </si>
  <si>
    <t>下伊那南部総合事務組合</t>
    <rPh sb="0" eb="3">
      <t>シモイナ</t>
    </rPh>
    <rPh sb="3" eb="5">
      <t>ナンブ</t>
    </rPh>
    <rPh sb="5" eb="7">
      <t>ソウゴウ</t>
    </rPh>
    <rPh sb="7" eb="9">
      <t>ジム</t>
    </rPh>
    <rPh sb="9" eb="11">
      <t>クミアイ</t>
    </rPh>
    <phoneticPr fontId="19"/>
  </si>
  <si>
    <t>１町４村</t>
    <rPh sb="1" eb="2">
      <t>マチ</t>
    </rPh>
    <rPh sb="3" eb="4">
      <t>ムラ</t>
    </rPh>
    <phoneticPr fontId="19"/>
  </si>
  <si>
    <t>ごみ処理、し尿処理、火葬場、職員研修</t>
    <rPh sb="2" eb="4">
      <t>ショリ</t>
    </rPh>
    <rPh sb="5" eb="7">
      <t>シニョウ</t>
    </rPh>
    <rPh sb="7" eb="9">
      <t>ショリ</t>
    </rPh>
    <rPh sb="10" eb="13">
      <t>カソウバ</t>
    </rPh>
    <rPh sb="14" eb="16">
      <t>ショクイン</t>
    </rPh>
    <rPh sb="16" eb="18">
      <t>ケンシュウ</t>
    </rPh>
    <phoneticPr fontId="19"/>
  </si>
  <si>
    <t>穂高広域施設組合</t>
    <rPh sb="0" eb="2">
      <t>ホタカ</t>
    </rPh>
    <rPh sb="2" eb="4">
      <t>コウイキ</t>
    </rPh>
    <rPh sb="4" eb="6">
      <t>シセツ</t>
    </rPh>
    <rPh sb="6" eb="8">
      <t>クミアイ</t>
    </rPh>
    <phoneticPr fontId="19"/>
  </si>
  <si>
    <t>１市１町４村　</t>
  </si>
  <si>
    <t>ごみ処理、余熱利用施設、し尿処理</t>
    <rPh sb="2" eb="4">
      <t>ショリ</t>
    </rPh>
    <rPh sb="5" eb="7">
      <t>ヨネツ</t>
    </rPh>
    <rPh sb="7" eb="9">
      <t>リヨウ</t>
    </rPh>
    <rPh sb="9" eb="11">
      <t>シセツ</t>
    </rPh>
    <rPh sb="12" eb="14">
      <t>シニョウ</t>
    </rPh>
    <rPh sb="14" eb="16">
      <t>ショリ</t>
    </rPh>
    <phoneticPr fontId="19"/>
  </si>
  <si>
    <t>松塩地区広域施設組合</t>
    <rPh sb="0" eb="1">
      <t>ショウ</t>
    </rPh>
    <rPh sb="1" eb="2">
      <t>エン</t>
    </rPh>
    <rPh sb="2" eb="4">
      <t>チク</t>
    </rPh>
    <rPh sb="4" eb="6">
      <t>コウイキ</t>
    </rPh>
    <rPh sb="6" eb="8">
      <t>シセツ</t>
    </rPh>
    <rPh sb="8" eb="10">
      <t>クミアイ</t>
    </rPh>
    <phoneticPr fontId="2"/>
  </si>
  <si>
    <t>２市２村　</t>
  </si>
  <si>
    <t>ごみ処理、リサイクル施設、し尿処理、社会教育（余熱利用施設、運動施設）</t>
    <rPh sb="2" eb="4">
      <t>ショリ</t>
    </rPh>
    <rPh sb="10" eb="12">
      <t>シセツ</t>
    </rPh>
    <rPh sb="14" eb="15">
      <t>ニョウ</t>
    </rPh>
    <rPh sb="15" eb="17">
      <t>ショリ</t>
    </rPh>
    <rPh sb="18" eb="20">
      <t>シャカイ</t>
    </rPh>
    <rPh sb="20" eb="22">
      <t>キョウイク</t>
    </rPh>
    <rPh sb="23" eb="25">
      <t>ヨネツ</t>
    </rPh>
    <rPh sb="25" eb="27">
      <t>リヨウ</t>
    </rPh>
    <rPh sb="27" eb="29">
      <t>シセツ</t>
    </rPh>
    <rPh sb="30" eb="32">
      <t>ウンドウ</t>
    </rPh>
    <rPh sb="32" eb="34">
      <t>シセツ</t>
    </rPh>
    <phoneticPr fontId="2"/>
  </si>
  <si>
    <t>松塩安筑老人福祉施設組合</t>
    <rPh sb="0" eb="1">
      <t>マツ</t>
    </rPh>
    <rPh sb="1" eb="2">
      <t>シオ</t>
    </rPh>
    <rPh sb="2" eb="3">
      <t>アン</t>
    </rPh>
    <rPh sb="3" eb="4">
      <t>チク</t>
    </rPh>
    <rPh sb="4" eb="6">
      <t>ロウジン</t>
    </rPh>
    <rPh sb="6" eb="8">
      <t>フクシ</t>
    </rPh>
    <rPh sb="8" eb="10">
      <t>シセツ</t>
    </rPh>
    <rPh sb="10" eb="12">
      <t>クミアイ</t>
    </rPh>
    <phoneticPr fontId="2"/>
  </si>
  <si>
    <t>３市５村</t>
    <rPh sb="1" eb="2">
      <t>シ</t>
    </rPh>
    <rPh sb="3" eb="4">
      <t>ムラ</t>
    </rPh>
    <phoneticPr fontId="2"/>
  </si>
  <si>
    <t>老人福祉施設、介護保険（その他）、老人ホーム入所判定委員会</t>
    <rPh sb="0" eb="2">
      <t>ロウジン</t>
    </rPh>
    <rPh sb="2" eb="4">
      <t>フクシ</t>
    </rPh>
    <rPh sb="4" eb="6">
      <t>シセツ</t>
    </rPh>
    <rPh sb="7" eb="9">
      <t>カイゴ</t>
    </rPh>
    <rPh sb="9" eb="11">
      <t>ホケン</t>
    </rPh>
    <rPh sb="14" eb="15">
      <t>タ</t>
    </rPh>
    <rPh sb="17" eb="19">
      <t>ロウジン</t>
    </rPh>
    <rPh sb="22" eb="24">
      <t>ニュウショ</t>
    </rPh>
    <rPh sb="24" eb="26">
      <t>ハンテイ</t>
    </rPh>
    <rPh sb="26" eb="29">
      <t>イインカイ</t>
    </rPh>
    <phoneticPr fontId="2"/>
  </si>
  <si>
    <t>岐阜県</t>
    <rPh sb="0" eb="3">
      <t>ギフケン</t>
    </rPh>
    <phoneticPr fontId="19"/>
  </si>
  <si>
    <t>中濃地域広域行政事務組合</t>
    <rPh sb="0" eb="2">
      <t>チュウノウ</t>
    </rPh>
    <rPh sb="2" eb="4">
      <t>チイキ</t>
    </rPh>
    <rPh sb="4" eb="6">
      <t>コウイキ</t>
    </rPh>
    <rPh sb="6" eb="8">
      <t>ギョウセイ</t>
    </rPh>
    <rPh sb="8" eb="10">
      <t>ジム</t>
    </rPh>
    <rPh sb="10" eb="12">
      <t>クミアイ</t>
    </rPh>
    <phoneticPr fontId="19"/>
  </si>
  <si>
    <t>２市
１一部事務組合</t>
    <rPh sb="4" eb="6">
      <t>イチブ</t>
    </rPh>
    <rPh sb="6" eb="8">
      <t>ジム</t>
    </rPh>
    <rPh sb="8" eb="10">
      <t>クミアイ</t>
    </rPh>
    <phoneticPr fontId="19"/>
  </si>
  <si>
    <t>可茂衛生施設利用組合</t>
    <rPh sb="0" eb="1">
      <t>カ</t>
    </rPh>
    <rPh sb="1" eb="2">
      <t>モ</t>
    </rPh>
    <rPh sb="2" eb="4">
      <t>エイセイ</t>
    </rPh>
    <rPh sb="4" eb="6">
      <t>シセツ</t>
    </rPh>
    <rPh sb="6" eb="8">
      <t>リヨウ</t>
    </rPh>
    <rPh sb="8" eb="10">
      <t>クミアイ</t>
    </rPh>
    <phoneticPr fontId="19"/>
  </si>
  <si>
    <t>可茂広域行政事務組合</t>
    <rPh sb="0" eb="2">
      <t>カモ</t>
    </rPh>
    <rPh sb="2" eb="4">
      <t>コウイキ</t>
    </rPh>
    <rPh sb="4" eb="6">
      <t>ギョウセイ</t>
    </rPh>
    <rPh sb="6" eb="8">
      <t>ジム</t>
    </rPh>
    <rPh sb="8" eb="10">
      <t>クミアイ</t>
    </rPh>
    <phoneticPr fontId="19"/>
  </si>
  <si>
    <t>２市７町１村
５一部事務組合</t>
    <rPh sb="8" eb="10">
      <t>イチブ</t>
    </rPh>
    <rPh sb="10" eb="12">
      <t>ジム</t>
    </rPh>
    <rPh sb="12" eb="14">
      <t>クミアイ</t>
    </rPh>
    <phoneticPr fontId="19"/>
  </si>
  <si>
    <t>岐阜羽島衛生施設組合</t>
    <rPh sb="0" eb="2">
      <t>ギフ</t>
    </rPh>
    <rPh sb="2" eb="4">
      <t>ハシマ</t>
    </rPh>
    <rPh sb="4" eb="6">
      <t>エイセイ</t>
    </rPh>
    <rPh sb="6" eb="8">
      <t>シセツ</t>
    </rPh>
    <rPh sb="8" eb="10">
      <t>クミアイ</t>
    </rPh>
    <phoneticPr fontId="19"/>
  </si>
  <si>
    <t>　</t>
  </si>
  <si>
    <t>ごみ処理、し尿処理</t>
    <rPh sb="2" eb="4">
      <t>ショリ</t>
    </rPh>
    <rPh sb="6" eb="7">
      <t>ニョウ</t>
    </rPh>
    <rPh sb="7" eb="9">
      <t>ショリ</t>
    </rPh>
    <phoneticPr fontId="19"/>
  </si>
  <si>
    <t>南濃衛生施設利用事務組合</t>
    <rPh sb="0" eb="2">
      <t>ナンノウ</t>
    </rPh>
    <rPh sb="2" eb="4">
      <t>エイセイ</t>
    </rPh>
    <rPh sb="4" eb="6">
      <t>シセツ</t>
    </rPh>
    <rPh sb="6" eb="8">
      <t>リヨウ</t>
    </rPh>
    <rPh sb="8" eb="10">
      <t>ジム</t>
    </rPh>
    <rPh sb="10" eb="12">
      <t>クミアイ</t>
    </rPh>
    <phoneticPr fontId="19"/>
  </si>
  <si>
    <t>１市２町　</t>
  </si>
  <si>
    <t>静岡県</t>
    <rPh sb="0" eb="2">
      <t>シズオカ</t>
    </rPh>
    <rPh sb="2" eb="3">
      <t>ケン</t>
    </rPh>
    <phoneticPr fontId="2"/>
  </si>
  <si>
    <t>静岡県市町総合事務組合</t>
    <rPh sb="0" eb="3">
      <t>シズオカケン</t>
    </rPh>
    <rPh sb="3" eb="5">
      <t>シチョウ</t>
    </rPh>
    <rPh sb="5" eb="7">
      <t>ソウゴウ</t>
    </rPh>
    <rPh sb="7" eb="9">
      <t>ジム</t>
    </rPh>
    <rPh sb="9" eb="11">
      <t>クミアイ</t>
    </rPh>
    <phoneticPr fontId="19"/>
  </si>
  <si>
    <t>退職手当、公務災害</t>
    <rPh sb="0" eb="2">
      <t>タイショク</t>
    </rPh>
    <rPh sb="2" eb="4">
      <t>テアテ</t>
    </rPh>
    <rPh sb="5" eb="7">
      <t>コウム</t>
    </rPh>
    <rPh sb="7" eb="9">
      <t>サイガイ</t>
    </rPh>
    <phoneticPr fontId="19"/>
  </si>
  <si>
    <t>愛知県</t>
    <rPh sb="0" eb="3">
      <t>アイチケン</t>
    </rPh>
    <phoneticPr fontId="39"/>
  </si>
  <si>
    <t>知多中部広域事務組合</t>
    <rPh sb="0" eb="2">
      <t>チタ</t>
    </rPh>
    <rPh sb="2" eb="4">
      <t>チュウブ</t>
    </rPh>
    <rPh sb="4" eb="6">
      <t>コウイキ</t>
    </rPh>
    <rPh sb="6" eb="8">
      <t>ジム</t>
    </rPh>
    <rPh sb="8" eb="10">
      <t>クミアイ</t>
    </rPh>
    <phoneticPr fontId="39"/>
  </si>
  <si>
    <t>１市３町</t>
    <rPh sb="1" eb="2">
      <t>シ</t>
    </rPh>
    <rPh sb="3" eb="4">
      <t>チョウ</t>
    </rPh>
    <phoneticPr fontId="39"/>
  </si>
  <si>
    <t>異</t>
    <rPh sb="0" eb="1">
      <t>イ</t>
    </rPh>
    <phoneticPr fontId="39"/>
  </si>
  <si>
    <t>消防、火葬場</t>
    <rPh sb="0" eb="2">
      <t>ショウボウ</t>
    </rPh>
    <rPh sb="3" eb="6">
      <t>カソウバ</t>
    </rPh>
    <phoneticPr fontId="39"/>
  </si>
  <si>
    <t>北設広域事務組合</t>
    <rPh sb="0" eb="1">
      <t>キタ</t>
    </rPh>
    <rPh sb="1" eb="2">
      <t>セツ</t>
    </rPh>
    <rPh sb="2" eb="4">
      <t>コウイキ</t>
    </rPh>
    <rPh sb="4" eb="6">
      <t>ジム</t>
    </rPh>
    <rPh sb="6" eb="8">
      <t>クミアイ</t>
    </rPh>
    <phoneticPr fontId="39"/>
  </si>
  <si>
    <t>２町２村</t>
    <rPh sb="1" eb="2">
      <t>チョウ</t>
    </rPh>
    <rPh sb="3" eb="4">
      <t>ムラ</t>
    </rPh>
    <phoneticPr fontId="19"/>
  </si>
  <si>
    <t>２市１村</t>
    <rPh sb="1" eb="2">
      <t>シ</t>
    </rPh>
    <rPh sb="3" eb="4">
      <t>ソン</t>
    </rPh>
    <phoneticPr fontId="2"/>
  </si>
  <si>
    <t>上水道、下水道</t>
    <rPh sb="0" eb="1">
      <t>ジョウ</t>
    </rPh>
    <rPh sb="4" eb="5">
      <t>シタ</t>
    </rPh>
    <rPh sb="5" eb="7">
      <t>スイドウ</t>
    </rPh>
    <phoneticPr fontId="2"/>
  </si>
  <si>
    <t>三重県</t>
    <rPh sb="0" eb="3">
      <t>ミエケン</t>
    </rPh>
    <phoneticPr fontId="19"/>
  </si>
  <si>
    <t>志摩広域行政組合</t>
  </si>
  <si>
    <t>老人福祉施設、日中一時支援事業、介護保険施設</t>
  </si>
  <si>
    <t>伊勢広域環境組合</t>
  </si>
  <si>
    <t>ごみ処理、し尿処理、火葬場、リサイクルプラザ</t>
  </si>
  <si>
    <t>三重県市町総合事務組合</t>
  </si>
  <si>
    <t>会館設置・管理・処分、職員・議員研修、共有デジタル地図共同化に関する事務、入札参加資格申請・受付・審査に関する事務、退職手当支給事務、消防救急無線設備の整備・管理に関する事務</t>
  </si>
  <si>
    <t>滋賀県</t>
    <rPh sb="0" eb="3">
      <t>シガケン</t>
    </rPh>
    <phoneticPr fontId="19"/>
  </si>
  <si>
    <t>湖北広域行政事務センター</t>
    <rPh sb="0" eb="2">
      <t>コホク</t>
    </rPh>
    <rPh sb="2" eb="4">
      <t>コウイキ</t>
    </rPh>
    <rPh sb="4" eb="6">
      <t>ギョウセイ</t>
    </rPh>
    <rPh sb="6" eb="8">
      <t>ジム</t>
    </rPh>
    <phoneticPr fontId="19"/>
  </si>
  <si>
    <t>２市　　</t>
  </si>
  <si>
    <t>八日市布引ライフ組合</t>
    <rPh sb="0" eb="3">
      <t>ヨウカイチ</t>
    </rPh>
    <rPh sb="3" eb="5">
      <t>ヌノビキ</t>
    </rPh>
    <rPh sb="8" eb="10">
      <t>クミアイ</t>
    </rPh>
    <phoneticPr fontId="2"/>
  </si>
  <si>
    <t>し尿・汚泥処理、火葬場、新火葬場整備</t>
    <rPh sb="1" eb="2">
      <t>ニョウ</t>
    </rPh>
    <rPh sb="3" eb="5">
      <t>オデイ</t>
    </rPh>
    <rPh sb="5" eb="7">
      <t>ショリ</t>
    </rPh>
    <rPh sb="8" eb="10">
      <t>カソウ</t>
    </rPh>
    <rPh sb="10" eb="11">
      <t>ジョウ</t>
    </rPh>
    <rPh sb="12" eb="13">
      <t>シン</t>
    </rPh>
    <rPh sb="13" eb="15">
      <t>カソウ</t>
    </rPh>
    <rPh sb="15" eb="16">
      <t>ジョウ</t>
    </rPh>
    <rPh sb="16" eb="18">
      <t>セイビ</t>
    </rPh>
    <phoneticPr fontId="2"/>
  </si>
  <si>
    <t>東近江行政組合</t>
    <rPh sb="0" eb="1">
      <t>ヒガシ</t>
    </rPh>
    <rPh sb="1" eb="3">
      <t>オウミ</t>
    </rPh>
    <rPh sb="3" eb="5">
      <t>ギョウセイ</t>
    </rPh>
    <rPh sb="5" eb="7">
      <t>クミアイ</t>
    </rPh>
    <phoneticPr fontId="2"/>
  </si>
  <si>
    <t>２市３町</t>
    <rPh sb="1" eb="2">
      <t>シ</t>
    </rPh>
    <rPh sb="3" eb="4">
      <t>マチ</t>
    </rPh>
    <phoneticPr fontId="19"/>
  </si>
  <si>
    <t>ふるさと市町村圏計画の策定・連絡調整、地方拠点都市地域整備、消防、休日急患診療、地域医療支援センター、火薬類取締</t>
    <rPh sb="14" eb="16">
      <t>レンラク</t>
    </rPh>
    <rPh sb="16" eb="18">
      <t>チョウセイ</t>
    </rPh>
    <rPh sb="19" eb="20">
      <t>チ</t>
    </rPh>
    <rPh sb="20" eb="21">
      <t>ホウ</t>
    </rPh>
    <rPh sb="21" eb="23">
      <t>キョテン</t>
    </rPh>
    <rPh sb="23" eb="25">
      <t>トシ</t>
    </rPh>
    <rPh sb="25" eb="27">
      <t>チイキ</t>
    </rPh>
    <rPh sb="27" eb="29">
      <t>セイビ</t>
    </rPh>
    <rPh sb="30" eb="32">
      <t>ショウボウ</t>
    </rPh>
    <rPh sb="33" eb="35">
      <t>キュウジツ</t>
    </rPh>
    <rPh sb="35" eb="37">
      <t>キュウカン</t>
    </rPh>
    <rPh sb="37" eb="39">
      <t>シンリョウ</t>
    </rPh>
    <rPh sb="40" eb="42">
      <t>チイキ</t>
    </rPh>
    <rPh sb="42" eb="44">
      <t>イリョウ</t>
    </rPh>
    <rPh sb="44" eb="46">
      <t>シエン</t>
    </rPh>
    <rPh sb="51" eb="53">
      <t>カヤク</t>
    </rPh>
    <rPh sb="53" eb="54">
      <t>ルイ</t>
    </rPh>
    <rPh sb="54" eb="56">
      <t>トリシマ</t>
    </rPh>
    <phoneticPr fontId="2"/>
  </si>
  <si>
    <t>湖東広域衛生管理組合</t>
    <rPh sb="0" eb="2">
      <t>コトウ</t>
    </rPh>
    <rPh sb="2" eb="4">
      <t>コウイキ</t>
    </rPh>
    <rPh sb="4" eb="6">
      <t>エイセイ</t>
    </rPh>
    <rPh sb="6" eb="8">
      <t>カンリ</t>
    </rPh>
    <rPh sb="8" eb="10">
      <t>クミアイ</t>
    </rPh>
    <phoneticPr fontId="2"/>
  </si>
  <si>
    <t>１市４町</t>
    <rPh sb="1" eb="2">
      <t>シ</t>
    </rPh>
    <rPh sb="3" eb="4">
      <t>マチ</t>
    </rPh>
    <phoneticPr fontId="2"/>
  </si>
  <si>
    <t>し尿処理・ごみ処理、心身障害児通園事業、乳幼児発達相談指導事業、障害者自立支援法市町村審査会</t>
    <rPh sb="1" eb="2">
      <t>ニョウ</t>
    </rPh>
    <rPh sb="2" eb="4">
      <t>ショリ</t>
    </rPh>
    <rPh sb="7" eb="9">
      <t>ショリ</t>
    </rPh>
    <rPh sb="10" eb="12">
      <t>シンシン</t>
    </rPh>
    <rPh sb="12" eb="15">
      <t>ショウガイジ</t>
    </rPh>
    <rPh sb="15" eb="17">
      <t>ツウエン</t>
    </rPh>
    <rPh sb="17" eb="19">
      <t>ジギョウ</t>
    </rPh>
    <rPh sb="20" eb="23">
      <t>ニュウヨウジ</t>
    </rPh>
    <rPh sb="23" eb="25">
      <t>ハッタツ</t>
    </rPh>
    <rPh sb="25" eb="27">
      <t>ソウダン</t>
    </rPh>
    <rPh sb="27" eb="29">
      <t>シドウ</t>
    </rPh>
    <rPh sb="29" eb="31">
      <t>ジギョウ</t>
    </rPh>
    <rPh sb="32" eb="35">
      <t>ショウガイシャ</t>
    </rPh>
    <rPh sb="35" eb="37">
      <t>ジリツ</t>
    </rPh>
    <rPh sb="37" eb="39">
      <t>シエン</t>
    </rPh>
    <rPh sb="39" eb="40">
      <t>ホウ</t>
    </rPh>
    <rPh sb="40" eb="43">
      <t>シチョウソン</t>
    </rPh>
    <rPh sb="43" eb="46">
      <t>シンサカイ</t>
    </rPh>
    <phoneticPr fontId="2"/>
  </si>
  <si>
    <t>彦根愛知犬上広域行政組合</t>
    <rPh sb="0" eb="2">
      <t>ヒコネ</t>
    </rPh>
    <rPh sb="2" eb="4">
      <t>アイチ</t>
    </rPh>
    <rPh sb="4" eb="6">
      <t>イヌカミ</t>
    </rPh>
    <rPh sb="6" eb="8">
      <t>コウイキ</t>
    </rPh>
    <rPh sb="8" eb="10">
      <t>ギョウセイ</t>
    </rPh>
    <rPh sb="10" eb="12">
      <t>クミアイ</t>
    </rPh>
    <phoneticPr fontId="19"/>
  </si>
  <si>
    <t>１市４町　　</t>
    <rPh sb="1" eb="2">
      <t>シ</t>
    </rPh>
    <rPh sb="3" eb="4">
      <t>マチ</t>
    </rPh>
    <phoneticPr fontId="19"/>
  </si>
  <si>
    <t>京都府</t>
    <rPh sb="0" eb="2">
      <t>キョウト</t>
    </rPh>
    <rPh sb="2" eb="3">
      <t>フ</t>
    </rPh>
    <phoneticPr fontId="19"/>
  </si>
  <si>
    <t>相楽郡広域事務組合</t>
    <rPh sb="0" eb="1">
      <t>ソウゴ</t>
    </rPh>
    <rPh sb="1" eb="2">
      <t>タノ</t>
    </rPh>
    <rPh sb="2" eb="3">
      <t>グン</t>
    </rPh>
    <rPh sb="3" eb="5">
      <t>コウイキ</t>
    </rPh>
    <rPh sb="5" eb="7">
      <t>ジム</t>
    </rPh>
    <rPh sb="7" eb="9">
      <t>クミアイ</t>
    </rPh>
    <phoneticPr fontId="19"/>
  </si>
  <si>
    <t>１市３町１村</t>
    <rPh sb="1" eb="2">
      <t>シ</t>
    </rPh>
    <rPh sb="3" eb="4">
      <t>マチ</t>
    </rPh>
    <rPh sb="5" eb="6">
      <t>ソン</t>
    </rPh>
    <phoneticPr fontId="19"/>
  </si>
  <si>
    <t>ふるさと市町村圏計画の策定・実施、会館管理、し尿処理、浄化槽汚泥の収集・運搬・清掃に係る許可、消費生活センターの設置及び管理運営、休日応急診療所の設置及び管理運営</t>
    <rPh sb="4" eb="7">
      <t>シチョウソン</t>
    </rPh>
    <rPh sb="7" eb="8">
      <t>ケン</t>
    </rPh>
    <rPh sb="8" eb="10">
      <t>ケイカク</t>
    </rPh>
    <rPh sb="11" eb="13">
      <t>サクテイ</t>
    </rPh>
    <rPh sb="14" eb="16">
      <t>ジッシ</t>
    </rPh>
    <rPh sb="17" eb="19">
      <t>カイカン</t>
    </rPh>
    <rPh sb="19" eb="21">
      <t>カンリ</t>
    </rPh>
    <rPh sb="22" eb="24">
      <t>シニョウ</t>
    </rPh>
    <rPh sb="24" eb="26">
      <t>ショリ</t>
    </rPh>
    <rPh sb="27" eb="30">
      <t>ジョウカソウ</t>
    </rPh>
    <rPh sb="30" eb="32">
      <t>オデイ</t>
    </rPh>
    <rPh sb="33" eb="35">
      <t>シュウシュウ</t>
    </rPh>
    <rPh sb="36" eb="38">
      <t>ウンパン</t>
    </rPh>
    <rPh sb="39" eb="41">
      <t>セイソウ</t>
    </rPh>
    <rPh sb="42" eb="43">
      <t>カカ</t>
    </rPh>
    <rPh sb="44" eb="46">
      <t>キョカ</t>
    </rPh>
    <rPh sb="47" eb="49">
      <t>ショウヒ</t>
    </rPh>
    <rPh sb="49" eb="51">
      <t>セイカツ</t>
    </rPh>
    <rPh sb="56" eb="58">
      <t>セッチ</t>
    </rPh>
    <rPh sb="58" eb="59">
      <t>オヨ</t>
    </rPh>
    <rPh sb="60" eb="62">
      <t>カンリ</t>
    </rPh>
    <rPh sb="62" eb="64">
      <t>ウンエイ</t>
    </rPh>
    <phoneticPr fontId="19"/>
  </si>
  <si>
    <t>南河内環境事業組合</t>
  </si>
  <si>
    <t>３市２町１村　</t>
  </si>
  <si>
    <t>ごみ、し尿</t>
    <rPh sb="4" eb="5">
      <t>ニョウ</t>
    </rPh>
    <phoneticPr fontId="2"/>
  </si>
  <si>
    <t>兵庫県</t>
    <rPh sb="0" eb="2">
      <t>ヒョウゴ</t>
    </rPh>
    <rPh sb="2" eb="3">
      <t>ケン</t>
    </rPh>
    <phoneticPr fontId="19"/>
  </si>
  <si>
    <t>播磨高原広域事務組合</t>
    <rPh sb="0" eb="2">
      <t>ハリマ</t>
    </rPh>
    <rPh sb="2" eb="4">
      <t>コウゲン</t>
    </rPh>
    <rPh sb="4" eb="6">
      <t>コウイキ</t>
    </rPh>
    <rPh sb="6" eb="8">
      <t>ジム</t>
    </rPh>
    <rPh sb="8" eb="10">
      <t>クミアイ</t>
    </rPh>
    <phoneticPr fontId="19"/>
  </si>
  <si>
    <t xml:space="preserve"> １市２町</t>
    <rPh sb="2" eb="3">
      <t>シ</t>
    </rPh>
    <rPh sb="4" eb="5">
      <t>チョウ</t>
    </rPh>
    <phoneticPr fontId="19"/>
  </si>
  <si>
    <t>上水道、下水道、火葬場、小学校、中学校、サッカー場、公園</t>
    <rPh sb="0" eb="3">
      <t>ジョウスイドウ</t>
    </rPh>
    <rPh sb="4" eb="7">
      <t>ゲスイドウ</t>
    </rPh>
    <rPh sb="8" eb="11">
      <t>カソウバ</t>
    </rPh>
    <rPh sb="12" eb="15">
      <t>ショウガッコウ</t>
    </rPh>
    <rPh sb="16" eb="19">
      <t>チュウガッコウ</t>
    </rPh>
    <rPh sb="24" eb="25">
      <t>ジョウ</t>
    </rPh>
    <rPh sb="26" eb="28">
      <t>コウエン</t>
    </rPh>
    <phoneticPr fontId="19"/>
  </si>
  <si>
    <t>淡路広域行政事務組合</t>
    <rPh sb="0" eb="2">
      <t>アワジ</t>
    </rPh>
    <rPh sb="2" eb="4">
      <t>コウイキ</t>
    </rPh>
    <rPh sb="4" eb="6">
      <t>ギョウセイ</t>
    </rPh>
    <rPh sb="6" eb="8">
      <t>ジム</t>
    </rPh>
    <rPh sb="8" eb="10">
      <t>クミアイ</t>
    </rPh>
    <phoneticPr fontId="19"/>
  </si>
  <si>
    <r>
      <t>ごみ処理、障害児施設、食肉センター、</t>
    </r>
    <r>
      <rPr>
        <sz val="16"/>
        <rFont val="ＭＳ ゴシック"/>
        <family val="3"/>
        <charset val="128"/>
      </rPr>
      <t>職員研修、地域振興整備事業、農業共済事業、広域行政推進</t>
    </r>
    <rPh sb="2" eb="4">
      <t>ショリ</t>
    </rPh>
    <rPh sb="5" eb="8">
      <t>ショウガイジ</t>
    </rPh>
    <rPh sb="8" eb="10">
      <t>シセツ</t>
    </rPh>
    <rPh sb="11" eb="13">
      <t>ショクニク</t>
    </rPh>
    <rPh sb="18" eb="20">
      <t>ショクイン</t>
    </rPh>
    <rPh sb="20" eb="22">
      <t>ケンシュウ</t>
    </rPh>
    <rPh sb="23" eb="25">
      <t>チイキ</t>
    </rPh>
    <rPh sb="25" eb="27">
      <t>シンコウ</t>
    </rPh>
    <rPh sb="27" eb="29">
      <t>セイビ</t>
    </rPh>
    <rPh sb="29" eb="31">
      <t>ジギョウ</t>
    </rPh>
    <rPh sb="32" eb="34">
      <t>ノウギョウ</t>
    </rPh>
    <rPh sb="34" eb="36">
      <t>キョウサイ</t>
    </rPh>
    <rPh sb="36" eb="38">
      <t>ジギョウ</t>
    </rPh>
    <rPh sb="39" eb="41">
      <t>コウイキ</t>
    </rPh>
    <rPh sb="41" eb="43">
      <t>ギョウセイ</t>
    </rPh>
    <rPh sb="43" eb="45">
      <t>スイシン</t>
    </rPh>
    <phoneticPr fontId="19"/>
  </si>
  <si>
    <t>奈良県</t>
    <rPh sb="0" eb="3">
      <t>ナラケン</t>
    </rPh>
    <phoneticPr fontId="19"/>
  </si>
  <si>
    <t>葛城広域行政事務組合</t>
    <rPh sb="0" eb="1">
      <t>クズ</t>
    </rPh>
    <rPh sb="1" eb="2">
      <t>シロ</t>
    </rPh>
    <rPh sb="2" eb="4">
      <t>コウイキ</t>
    </rPh>
    <rPh sb="4" eb="6">
      <t>ギョウセイ</t>
    </rPh>
    <rPh sb="6" eb="8">
      <t>ジム</t>
    </rPh>
    <rPh sb="8" eb="10">
      <t>クミアイ</t>
    </rPh>
    <phoneticPr fontId="19"/>
  </si>
  <si>
    <t>４市１町　　</t>
  </si>
  <si>
    <t>広域行政計画の策定及び実施に係る連絡調整、ふるさと市町村圏計画の策定及び事業の実施、休日診療所の設置・管理運営</t>
    <rPh sb="0" eb="2">
      <t>コウイキ</t>
    </rPh>
    <rPh sb="2" eb="4">
      <t>ギョウセイ</t>
    </rPh>
    <rPh sb="4" eb="6">
      <t>ケイカク</t>
    </rPh>
    <rPh sb="7" eb="9">
      <t>サクテイ</t>
    </rPh>
    <rPh sb="9" eb="10">
      <t>オヨ</t>
    </rPh>
    <rPh sb="11" eb="13">
      <t>ジッシ</t>
    </rPh>
    <rPh sb="14" eb="15">
      <t>カカ</t>
    </rPh>
    <rPh sb="16" eb="18">
      <t>レンラク</t>
    </rPh>
    <rPh sb="18" eb="20">
      <t>チョウセイ</t>
    </rPh>
    <rPh sb="25" eb="29">
      <t>シチョウソンケン</t>
    </rPh>
    <rPh sb="29" eb="31">
      <t>ケイカク</t>
    </rPh>
    <rPh sb="32" eb="34">
      <t>サクテイ</t>
    </rPh>
    <rPh sb="34" eb="35">
      <t>オヨ</t>
    </rPh>
    <rPh sb="36" eb="38">
      <t>ジギョウ</t>
    </rPh>
    <rPh sb="39" eb="41">
      <t>ジッシ</t>
    </rPh>
    <rPh sb="42" eb="44">
      <t>キュウジツ</t>
    </rPh>
    <rPh sb="44" eb="47">
      <t>シンリョウジョ</t>
    </rPh>
    <rPh sb="48" eb="50">
      <t>セッチ</t>
    </rPh>
    <rPh sb="51" eb="53">
      <t>カンリ</t>
    </rPh>
    <rPh sb="53" eb="55">
      <t>ウンエイ</t>
    </rPh>
    <phoneticPr fontId="19"/>
  </si>
  <si>
    <t>南和広域衛生組合</t>
    <rPh sb="0" eb="2">
      <t>ナンワ</t>
    </rPh>
    <rPh sb="2" eb="4">
      <t>コウイキ</t>
    </rPh>
    <rPh sb="4" eb="6">
      <t>エイセイ</t>
    </rPh>
    <rPh sb="6" eb="8">
      <t>クミアイ</t>
    </rPh>
    <phoneticPr fontId="19"/>
  </si>
  <si>
    <t>３町２村</t>
    <rPh sb="1" eb="2">
      <t>チョウ</t>
    </rPh>
    <rPh sb="3" eb="4">
      <t>ムラ</t>
    </rPh>
    <phoneticPr fontId="19"/>
  </si>
  <si>
    <t>ごみ処理（一部団体については収集・運搬を含む）</t>
    <rPh sb="2" eb="4">
      <t>ショリ</t>
    </rPh>
    <rPh sb="5" eb="7">
      <t>イチブ</t>
    </rPh>
    <rPh sb="7" eb="9">
      <t>ダンタイ</t>
    </rPh>
    <rPh sb="14" eb="16">
      <t>シュウシュウ</t>
    </rPh>
    <rPh sb="17" eb="19">
      <t>ウンパン</t>
    </rPh>
    <rPh sb="20" eb="21">
      <t>フク</t>
    </rPh>
    <phoneticPr fontId="19"/>
  </si>
  <si>
    <t>奈良県市町村総合事務組合</t>
    <rPh sb="0" eb="3">
      <t>ナラケン</t>
    </rPh>
    <rPh sb="3" eb="6">
      <t>シチョウソン</t>
    </rPh>
    <rPh sb="6" eb="8">
      <t>ソウゴウ</t>
    </rPh>
    <rPh sb="8" eb="10">
      <t>ジム</t>
    </rPh>
    <rPh sb="10" eb="12">
      <t>クミアイ</t>
    </rPh>
    <phoneticPr fontId="19"/>
  </si>
  <si>
    <t>１２市１５町１２村
１７一部事務組合　　</t>
    <rPh sb="12" eb="14">
      <t>イチブ</t>
    </rPh>
    <rPh sb="14" eb="16">
      <t>ジム</t>
    </rPh>
    <rPh sb="16" eb="18">
      <t>クミアイ</t>
    </rPh>
    <phoneticPr fontId="19"/>
  </si>
  <si>
    <t>市町村職員の退職手当、非常勤職員公務災害補償、市町村会館の管理、市町村職員の研修</t>
    <rPh sb="0" eb="3">
      <t>シチョウソン</t>
    </rPh>
    <rPh sb="3" eb="5">
      <t>ショクイン</t>
    </rPh>
    <rPh sb="6" eb="8">
      <t>タイショク</t>
    </rPh>
    <rPh sb="8" eb="10">
      <t>テアテ</t>
    </rPh>
    <rPh sb="11" eb="14">
      <t>ヒジョウキン</t>
    </rPh>
    <rPh sb="14" eb="16">
      <t>ショクイン</t>
    </rPh>
    <rPh sb="16" eb="18">
      <t>コウム</t>
    </rPh>
    <rPh sb="18" eb="20">
      <t>サイガイ</t>
    </rPh>
    <rPh sb="20" eb="22">
      <t>ホショウ</t>
    </rPh>
    <rPh sb="23" eb="26">
      <t>シチョウソン</t>
    </rPh>
    <rPh sb="26" eb="28">
      <t>カイカン</t>
    </rPh>
    <rPh sb="29" eb="31">
      <t>カンリ</t>
    </rPh>
    <rPh sb="32" eb="35">
      <t>シチョウソン</t>
    </rPh>
    <rPh sb="35" eb="37">
      <t>ショクイン</t>
    </rPh>
    <rPh sb="38" eb="40">
      <t>ケンシュウ</t>
    </rPh>
    <phoneticPr fontId="19"/>
  </si>
  <si>
    <t>和歌山県</t>
    <rPh sb="0" eb="4">
      <t>ワカヤマケン</t>
    </rPh>
    <phoneticPr fontId="19"/>
  </si>
  <si>
    <t>有田周辺広域圏事務組合</t>
    <rPh sb="0" eb="2">
      <t>アリタ</t>
    </rPh>
    <rPh sb="2" eb="4">
      <t>シュウヘン</t>
    </rPh>
    <rPh sb="4" eb="7">
      <t>コウイキケン</t>
    </rPh>
    <rPh sb="7" eb="9">
      <t>ジム</t>
    </rPh>
    <rPh sb="9" eb="11">
      <t>クミアイ</t>
    </rPh>
    <phoneticPr fontId="19"/>
  </si>
  <si>
    <t>１市３町　　</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</si>
  <si>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rPh sb="0" eb="2">
      <t>トクベツ</t>
    </rPh>
    <rPh sb="2" eb="4">
      <t>ヨウゴ</t>
    </rPh>
    <rPh sb="4" eb="6">
      <t>ロウジン</t>
    </rPh>
    <rPh sb="10" eb="12">
      <t>キュウジツ</t>
    </rPh>
    <rPh sb="12" eb="14">
      <t>キュウカン</t>
    </rPh>
    <rPh sb="14" eb="17">
      <t>シンリョウジョ</t>
    </rPh>
    <rPh sb="20" eb="22">
      <t>ショリ</t>
    </rPh>
    <rPh sb="23" eb="25">
      <t>シニョウ</t>
    </rPh>
    <rPh sb="25" eb="27">
      <t>ショリ</t>
    </rPh>
    <rPh sb="37" eb="39">
      <t>リョクチ</t>
    </rPh>
    <rPh sb="39" eb="41">
      <t>ジドウ</t>
    </rPh>
    <rPh sb="41" eb="43">
      <t>コウエン</t>
    </rPh>
    <rPh sb="44" eb="46">
      <t>ビョウイン</t>
    </rPh>
    <rPh sb="46" eb="47">
      <t>グン</t>
    </rPh>
    <rPh sb="47" eb="50">
      <t>リンバンセイ</t>
    </rPh>
    <rPh sb="50" eb="52">
      <t>ビョウイン</t>
    </rPh>
    <rPh sb="52" eb="53">
      <t>トウ</t>
    </rPh>
    <rPh sb="54" eb="56">
      <t>カイゴ</t>
    </rPh>
    <rPh sb="56" eb="58">
      <t>ニンテイ</t>
    </rPh>
    <rPh sb="58" eb="61">
      <t>シンサカイ</t>
    </rPh>
    <rPh sb="62" eb="64">
      <t>セッチ</t>
    </rPh>
    <rPh sb="64" eb="65">
      <t>オヨ</t>
    </rPh>
    <rPh sb="66" eb="68">
      <t>ウンエイ</t>
    </rPh>
    <rPh sb="69" eb="72">
      <t>ショウガイシャ</t>
    </rPh>
    <rPh sb="72" eb="74">
      <t>ジリツ</t>
    </rPh>
    <rPh sb="74" eb="77">
      <t>シエンホウ</t>
    </rPh>
    <rPh sb="78" eb="80">
      <t>キテイ</t>
    </rPh>
    <rPh sb="82" eb="85">
      <t>シンサカイ</t>
    </rPh>
    <rPh sb="86" eb="88">
      <t>セッチ</t>
    </rPh>
    <rPh sb="88" eb="89">
      <t>オヨ</t>
    </rPh>
    <rPh sb="90" eb="92">
      <t>ウンエイ</t>
    </rPh>
    <rPh sb="93" eb="96">
      <t>ソノタ</t>
    </rPh>
    <rPh sb="96" eb="99">
      <t>コウイキテキ</t>
    </rPh>
    <rPh sb="99" eb="101">
      <t>キョウドウ</t>
    </rPh>
    <rPh sb="101" eb="103">
      <t>ショリ</t>
    </rPh>
    <rPh sb="103" eb="105">
      <t>ジギョウ</t>
    </rPh>
    <phoneticPr fontId="19"/>
  </si>
  <si>
    <t>紀南環境衛生施設事務組合</t>
    <rPh sb="0" eb="1">
      <t>キシュウ</t>
    </rPh>
    <rPh sb="1" eb="2">
      <t>ミナミ</t>
    </rPh>
    <rPh sb="2" eb="4">
      <t>カンキョウ</t>
    </rPh>
    <rPh sb="4" eb="6">
      <t>エイセイ</t>
    </rPh>
    <rPh sb="6" eb="8">
      <t>シセツ</t>
    </rPh>
    <rPh sb="8" eb="10">
      <t>ジム</t>
    </rPh>
    <rPh sb="10" eb="12">
      <t>クミアイ</t>
    </rPh>
    <phoneticPr fontId="19"/>
  </si>
  <si>
    <t>し尿処理施設、火葬場</t>
    <rPh sb="0" eb="2">
      <t>シニョウ</t>
    </rPh>
    <rPh sb="2" eb="4">
      <t>ショリ</t>
    </rPh>
    <rPh sb="4" eb="6">
      <t>シセツ</t>
    </rPh>
    <rPh sb="7" eb="10">
      <t>カソウバ</t>
    </rPh>
    <phoneticPr fontId="19"/>
  </si>
  <si>
    <t>和歌山県市町村総合事務組合</t>
    <rPh sb="0" eb="4">
      <t>ワカヤマケン</t>
    </rPh>
    <rPh sb="4" eb="7">
      <t>シチョウソン</t>
    </rPh>
    <rPh sb="7" eb="9">
      <t>ソウゴウ</t>
    </rPh>
    <rPh sb="9" eb="11">
      <t>ジム</t>
    </rPh>
    <rPh sb="11" eb="13">
      <t>クミアイ</t>
    </rPh>
    <phoneticPr fontId="2"/>
  </si>
  <si>
    <t>退職手当支給事務、議会の議員その他の非常勤職員の職員に係る公務上の災害又は通勤による災害に対する補償事務、公立学校医、学校歯科医及び学校薬剤師に係る公務災害補償事務</t>
    <rPh sb="0" eb="2">
      <t>タイショク</t>
    </rPh>
    <rPh sb="2" eb="4">
      <t>テアテ</t>
    </rPh>
    <rPh sb="4" eb="6">
      <t>シキュウ</t>
    </rPh>
    <rPh sb="6" eb="8">
      <t>ジム</t>
    </rPh>
    <rPh sb="9" eb="11">
      <t>ギカイ</t>
    </rPh>
    <rPh sb="12" eb="14">
      <t>ギイン</t>
    </rPh>
    <rPh sb="16" eb="17">
      <t>ホカ</t>
    </rPh>
    <rPh sb="18" eb="21">
      <t>ヒジョウキン</t>
    </rPh>
    <rPh sb="21" eb="23">
      <t>ショクイン</t>
    </rPh>
    <rPh sb="24" eb="26">
      <t>ショクイン</t>
    </rPh>
    <rPh sb="27" eb="28">
      <t>カカ</t>
    </rPh>
    <rPh sb="29" eb="32">
      <t>コウムジョウ</t>
    </rPh>
    <rPh sb="33" eb="35">
      <t>サイガイ</t>
    </rPh>
    <rPh sb="35" eb="36">
      <t>マタ</t>
    </rPh>
    <rPh sb="37" eb="39">
      <t>ツウキン</t>
    </rPh>
    <rPh sb="42" eb="44">
      <t>サイガイ</t>
    </rPh>
    <rPh sb="45" eb="46">
      <t>タイ</t>
    </rPh>
    <rPh sb="48" eb="50">
      <t>ホショウ</t>
    </rPh>
    <rPh sb="50" eb="52">
      <t>ジム</t>
    </rPh>
    <rPh sb="53" eb="55">
      <t>コウリツ</t>
    </rPh>
    <rPh sb="55" eb="58">
      <t>ガッコウイ</t>
    </rPh>
    <rPh sb="59" eb="61">
      <t>ガッコウ</t>
    </rPh>
    <rPh sb="61" eb="64">
      <t>シカイ</t>
    </rPh>
    <rPh sb="64" eb="65">
      <t>オヨ</t>
    </rPh>
    <rPh sb="66" eb="68">
      <t>ガッコウ</t>
    </rPh>
    <rPh sb="68" eb="71">
      <t>ヤクザイシ</t>
    </rPh>
    <rPh sb="72" eb="73">
      <t>カカ</t>
    </rPh>
    <rPh sb="74" eb="76">
      <t>コウム</t>
    </rPh>
    <rPh sb="76" eb="78">
      <t>サイガイ</t>
    </rPh>
    <rPh sb="78" eb="80">
      <t>ホショウ</t>
    </rPh>
    <rPh sb="80" eb="82">
      <t>ジム</t>
    </rPh>
    <phoneticPr fontId="2"/>
  </si>
  <si>
    <t>鳥取県</t>
    <rPh sb="0" eb="3">
      <t>トットリケン</t>
    </rPh>
    <phoneticPr fontId="19"/>
  </si>
  <si>
    <t>鳥取県東部広域行政管理組合</t>
    <rPh sb="0" eb="3">
      <t>トットリケン</t>
    </rPh>
    <rPh sb="3" eb="5">
      <t>トウブ</t>
    </rPh>
    <rPh sb="5" eb="7">
      <t>コウイキ</t>
    </rPh>
    <rPh sb="7" eb="9">
      <t>ギョウセイ</t>
    </rPh>
    <rPh sb="9" eb="11">
      <t>カンリ</t>
    </rPh>
    <rPh sb="11" eb="13">
      <t>クミアイ</t>
    </rPh>
    <phoneticPr fontId="19"/>
  </si>
  <si>
    <t>１市４町　</t>
  </si>
  <si>
    <t>鳥取県西部広域行政管理組合</t>
    <rPh sb="0" eb="3">
      <t>トットリケン</t>
    </rPh>
    <rPh sb="3" eb="5">
      <t>セイブ</t>
    </rPh>
    <rPh sb="5" eb="7">
      <t>コウイキ</t>
    </rPh>
    <rPh sb="7" eb="9">
      <t>ギョウセイ</t>
    </rPh>
    <rPh sb="9" eb="11">
      <t>カンリ</t>
    </rPh>
    <rPh sb="11" eb="13">
      <t>クミアイ</t>
    </rPh>
    <phoneticPr fontId="19"/>
  </si>
  <si>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2"/>
  </si>
  <si>
    <t>総務省自治行政局市町村課</t>
    <rPh sb="0" eb="3">
      <t>ソウムショウ</t>
    </rPh>
    <rPh sb="3" eb="5">
      <t>ジチ</t>
    </rPh>
    <rPh sb="5" eb="7">
      <t>ギョウセイ</t>
    </rPh>
    <rPh sb="7" eb="8">
      <t>キョク</t>
    </rPh>
    <rPh sb="8" eb="11">
      <t>シチョウソン</t>
    </rPh>
    <rPh sb="11" eb="12">
      <t>カ</t>
    </rPh>
    <phoneticPr fontId="2"/>
  </si>
  <si>
    <t>第１表　共同処理別構成団体の状況</t>
    <rPh sb="8" eb="9">
      <t>ベツ</t>
    </rPh>
    <rPh sb="9" eb="11">
      <t>コウセイ</t>
    </rPh>
    <rPh sb="11" eb="13">
      <t>ダンタイ</t>
    </rPh>
    <rPh sb="14" eb="16">
      <t>ジョウキョウ</t>
    </rPh>
    <phoneticPr fontId="2"/>
  </si>
  <si>
    <t>（設置数）</t>
    <rPh sb="1" eb="3">
      <t>セッチ</t>
    </rPh>
    <rPh sb="3" eb="4">
      <t>スウ</t>
    </rPh>
    <phoneticPr fontId="2"/>
  </si>
  <si>
    <t>構成団体別</t>
    <rPh sb="0" eb="2">
      <t>コウセイ</t>
    </rPh>
    <rPh sb="2" eb="4">
      <t>ダンタイ</t>
    </rPh>
    <rPh sb="4" eb="5">
      <t>ベツ</t>
    </rPh>
    <phoneticPr fontId="2"/>
  </si>
  <si>
    <t>都道府県相互間</t>
    <rPh sb="0" eb="4">
      <t>トドウフケン</t>
    </rPh>
    <rPh sb="4" eb="6">
      <t>ソウゴ</t>
    </rPh>
    <rPh sb="6" eb="7">
      <t>アイダ</t>
    </rPh>
    <phoneticPr fontId="2"/>
  </si>
  <si>
    <t>２以上の都道府県にわたるもの</t>
    <rPh sb="1" eb="3">
      <t>イジョウ</t>
    </rPh>
    <rPh sb="4" eb="6">
      <t>トドウ</t>
    </rPh>
    <rPh sb="6" eb="8">
      <t>フケン</t>
    </rPh>
    <phoneticPr fontId="2"/>
  </si>
  <si>
    <t>１都道府県内のもの</t>
    <rPh sb="1" eb="5">
      <t>トドウフケン</t>
    </rPh>
    <rPh sb="5" eb="6">
      <t>ナイ</t>
    </rPh>
    <phoneticPr fontId="2"/>
  </si>
  <si>
    <t>都道府県</t>
    <rPh sb="0" eb="4">
      <t>トドウフケン</t>
    </rPh>
    <phoneticPr fontId="2"/>
  </si>
  <si>
    <t>市町村相互間</t>
    <rPh sb="0" eb="3">
      <t>シチョウソン</t>
    </rPh>
    <rPh sb="3" eb="5">
      <t>ソウゴ</t>
    </rPh>
    <rPh sb="5" eb="6">
      <t>アイダ</t>
    </rPh>
    <phoneticPr fontId="2"/>
  </si>
  <si>
    <t>計</t>
    <rPh sb="0" eb="1">
      <t>ケイ</t>
    </rPh>
    <phoneticPr fontId="2"/>
  </si>
  <si>
    <t>都道府県
・
市町村相互間</t>
    <rPh sb="0" eb="4">
      <t>トドウフケン</t>
    </rPh>
    <rPh sb="7" eb="10">
      <t>シチョウソン</t>
    </rPh>
    <rPh sb="10" eb="13">
      <t>ソウゴカン</t>
    </rPh>
    <phoneticPr fontId="2"/>
  </si>
  <si>
    <t>増　　　減</t>
    <rPh sb="0" eb="5">
      <t>ゾウゲン</t>
    </rPh>
    <phoneticPr fontId="2"/>
  </si>
  <si>
    <t>共同処理方式</t>
    <rPh sb="0" eb="2">
      <t>キョウドウ</t>
    </rPh>
    <rPh sb="2" eb="4">
      <t>ショリ</t>
    </rPh>
    <rPh sb="4" eb="6">
      <t>ホウシキ</t>
    </rPh>
    <phoneticPr fontId="2"/>
  </si>
  <si>
    <t>市町村相互間</t>
    <rPh sb="0" eb="3">
      <t>シチョウソン</t>
    </rPh>
    <rPh sb="3" eb="5">
      <t>ソウゴ</t>
    </rPh>
    <rPh sb="5" eb="6">
      <t>カン</t>
    </rPh>
    <phoneticPr fontId="2"/>
  </si>
  <si>
    <t>調査結果</t>
    <rPh sb="0" eb="2">
      <t>チョウサ</t>
    </rPh>
    <rPh sb="2" eb="4">
      <t>ケッカ</t>
    </rPh>
    <phoneticPr fontId="2"/>
  </si>
  <si>
    <t>構成比(%)</t>
    <rPh sb="0" eb="3">
      <t>コウセイヒ</t>
    </rPh>
    <phoneticPr fontId="2"/>
  </si>
  <si>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2"/>
  </si>
  <si>
    <t>（参考）
市区町村数</t>
    <rPh sb="1" eb="3">
      <t>サンコウ</t>
    </rPh>
    <rPh sb="5" eb="7">
      <t>シク</t>
    </rPh>
    <rPh sb="7" eb="9">
      <t>チョウソン</t>
    </rPh>
    <rPh sb="9" eb="10">
      <t>スウ</t>
    </rPh>
    <phoneticPr fontId="2"/>
  </si>
  <si>
    <t>設置数</t>
    <rPh sb="0" eb="2">
      <t>セッチ</t>
    </rPh>
    <rPh sb="2" eb="3">
      <t>カズ</t>
    </rPh>
    <phoneticPr fontId="2"/>
  </si>
  <si>
    <t>件　数</t>
    <rPh sb="0" eb="1">
      <t>ケン</t>
    </rPh>
    <rPh sb="2" eb="3">
      <t>カズ</t>
    </rPh>
    <phoneticPr fontId="2"/>
  </si>
  <si>
    <t>委  託 団体数</t>
    <rPh sb="0" eb="1">
      <t>イ</t>
    </rPh>
    <rPh sb="3" eb="4">
      <t>コトヅケ</t>
    </rPh>
    <rPh sb="5" eb="8">
      <t>ダンタイスウ</t>
    </rPh>
    <phoneticPr fontId="19"/>
  </si>
  <si>
    <t>構　成
団体数</t>
    <rPh sb="0" eb="1">
      <t>カマエ</t>
    </rPh>
    <rPh sb="2" eb="3">
      <t>シゲル</t>
    </rPh>
    <rPh sb="4" eb="7">
      <t>ダンタイスウ</t>
    </rPh>
    <phoneticPr fontId="19"/>
  </si>
  <si>
    <t>北海道</t>
    <rPh sb="0" eb="3">
      <t>ホッカイドウ</t>
    </rPh>
    <phoneticPr fontId="2"/>
  </si>
  <si>
    <t>青森県</t>
    <rPh sb="0" eb="2">
      <t>アオモリ</t>
    </rPh>
    <rPh sb="2" eb="3">
      <t>ケン</t>
    </rPh>
    <phoneticPr fontId="2"/>
  </si>
  <si>
    <t>宮城県</t>
    <rPh sb="0" eb="3">
      <t>ミヤギケン</t>
    </rPh>
    <phoneticPr fontId="2"/>
  </si>
  <si>
    <t>秋田県</t>
    <rPh sb="0" eb="3">
      <t>アキタケン</t>
    </rPh>
    <phoneticPr fontId="2"/>
  </si>
  <si>
    <t>福島県</t>
    <rPh sb="0" eb="3">
      <t>フクシマケン</t>
    </rPh>
    <phoneticPr fontId="2"/>
  </si>
  <si>
    <t>茨城県</t>
    <rPh sb="0" eb="3">
      <t>イバラギケン</t>
    </rPh>
    <phoneticPr fontId="2"/>
  </si>
  <si>
    <t>栃木県</t>
    <rPh sb="0" eb="3">
      <t>トチギケン</t>
    </rPh>
    <phoneticPr fontId="2"/>
  </si>
  <si>
    <t>千葉県</t>
    <rPh sb="0" eb="3">
      <t>チバケン</t>
    </rPh>
    <phoneticPr fontId="2"/>
  </si>
  <si>
    <t>東京都</t>
    <rPh sb="0" eb="3">
      <t>トウキョウト</t>
    </rPh>
    <phoneticPr fontId="2"/>
  </si>
  <si>
    <t>神奈川県</t>
    <rPh sb="0" eb="4">
      <t>カナガワケン</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</si>
  <si>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</si>
  <si>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</si>
  <si>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</si>
  <si>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</si>
  <si>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</si>
  <si>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</si>
  <si>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3">
      <t>ギフケン</t>
    </rPh>
    <phoneticPr fontId="2"/>
  </si>
  <si>
    <t>静岡県</t>
    <rPh sb="0" eb="3">
      <t>シズオカケン</t>
    </rPh>
    <phoneticPr fontId="2"/>
  </si>
  <si>
    <t>愛知県</t>
    <rPh sb="0" eb="3">
      <t>アイチケン</t>
    </rPh>
    <phoneticPr fontId="2"/>
  </si>
  <si>
    <t>三重県</t>
    <rPh sb="0" eb="3">
      <t>ミエケン</t>
    </rPh>
    <phoneticPr fontId="2"/>
  </si>
  <si>
    <t>滋賀県</t>
    <rPh sb="0" eb="3">
      <t>シガケン</t>
    </rPh>
    <phoneticPr fontId="2"/>
  </si>
  <si>
    <t>京都府</t>
    <rPh sb="0" eb="3">
      <t>キョウトフ</t>
    </rPh>
    <phoneticPr fontId="2"/>
  </si>
  <si>
    <t>大阪府</t>
    <rPh sb="0" eb="3">
      <t>オオサカフ</t>
    </rPh>
    <phoneticPr fontId="2"/>
  </si>
  <si>
    <t>兵庫県</t>
    <rPh sb="0" eb="3">
      <t>ヒョウゴケン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</si>
  <si>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</si>
  <si>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</si>
  <si>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</si>
  <si>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</si>
  <si>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</si>
  <si>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</si>
  <si>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</si>
  <si>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</si>
  <si>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</si>
  <si>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</si>
  <si>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</si>
  <si>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</si>
  <si>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</si>
  <si>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</si>
  <si>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</si>
  <si>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</si>
  <si>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</si>
  <si>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</si>
  <si>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</si>
  <si>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合　計</t>
    <rPh sb="0" eb="1">
      <t>ゴウ</t>
    </rPh>
    <rPh sb="2" eb="3">
      <t>ケイ</t>
    </rPh>
    <phoneticPr fontId="2"/>
  </si>
  <si>
    <t>第２表　事務の種類別共同処理の状況（分野別）</t>
    <rPh sb="18" eb="20">
      <t>ブンヤ</t>
    </rPh>
    <rPh sb="20" eb="21">
      <t>ベツ</t>
    </rPh>
    <phoneticPr fontId="2"/>
  </si>
  <si>
    <t>(事務件数)</t>
    <rPh sb="1" eb="3">
      <t>ジム</t>
    </rPh>
    <rPh sb="3" eb="5">
      <t>ケンスウ</t>
    </rPh>
    <phoneticPr fontId="2"/>
  </si>
  <si>
    <t>共同処理方法</t>
  </si>
  <si>
    <t>事務の種類</t>
  </si>
  <si>
    <t>26年度</t>
    <rPh sb="2" eb="4">
      <t>ネンド</t>
    </rPh>
    <phoneticPr fontId="2"/>
  </si>
  <si>
    <t>増　減</t>
    <rPh sb="0" eb="3">
      <t>ゾウゲン</t>
    </rPh>
    <phoneticPr fontId="2"/>
  </si>
  <si>
    <t>１　地域開発計画</t>
  </si>
  <si>
    <t>２　第１次産業振興</t>
    <phoneticPr fontId="2"/>
  </si>
  <si>
    <t>割合</t>
    <rPh sb="0" eb="2">
      <t>ワリアイ</t>
    </rPh>
    <phoneticPr fontId="2"/>
  </si>
  <si>
    <t>行番号</t>
  </si>
  <si>
    <t>設置数</t>
  </si>
  <si>
    <t>処　理</t>
    <rPh sb="0" eb="3">
      <t>ショリ</t>
    </rPh>
    <phoneticPr fontId="2"/>
  </si>
  <si>
    <t>件数</t>
    <rPh sb="0" eb="2">
      <t>ケンスウ</t>
    </rPh>
    <phoneticPr fontId="2"/>
  </si>
  <si>
    <t>団体数</t>
  </si>
  <si>
    <t xml:space="preserve">  (1)広域行政計画等に関するもの</t>
    <rPh sb="5" eb="7">
      <t>コウイキ</t>
    </rPh>
    <rPh sb="7" eb="9">
      <t>ギョウセイ</t>
    </rPh>
    <rPh sb="9" eb="11">
      <t>ケイカク</t>
    </rPh>
    <rPh sb="11" eb="12">
      <t>トウ</t>
    </rPh>
    <rPh sb="13" eb="14">
      <t>カン</t>
    </rPh>
    <phoneticPr fontId="19"/>
  </si>
  <si>
    <t>　(1)農業用地</t>
  </si>
  <si>
    <t>　(2)農業用水</t>
    <rPh sb="7" eb="8">
      <t>ミズ</t>
    </rPh>
    <phoneticPr fontId="19"/>
  </si>
  <si>
    <t>　(3)農林水産物・流通施設</t>
    <rPh sb="5" eb="6">
      <t>リン</t>
    </rPh>
    <phoneticPr fontId="2"/>
  </si>
  <si>
    <t>　(1)工業用地</t>
  </si>
  <si>
    <t>　(2)工業用水</t>
  </si>
  <si>
    <t>　(3)その他</t>
  </si>
  <si>
    <t>　(1)観光</t>
  </si>
  <si>
    <t>　(2)その他</t>
  </si>
  <si>
    <t>　(1)道路</t>
  </si>
  <si>
    <t>　(2)港湾</t>
  </si>
  <si>
    <t>　(3)自動車輸送</t>
  </si>
  <si>
    <t>　(4)船舶運航</t>
  </si>
  <si>
    <t>　(5)その他</t>
  </si>
  <si>
    <t>　(1)河川</t>
  </si>
  <si>
    <t>　(2)海岸</t>
    <rPh sb="4" eb="6">
      <t>カイガン</t>
    </rPh>
    <phoneticPr fontId="2"/>
  </si>
  <si>
    <t>　(1)病院</t>
  </si>
  <si>
    <t>　(2)診療所</t>
  </si>
  <si>
    <t>　(7)介護区分認定審査</t>
    <rPh sb="6" eb="8">
      <t>クブン</t>
    </rPh>
    <rPh sb="8" eb="10">
      <t>ニンテイ</t>
    </rPh>
    <rPh sb="10" eb="12">
      <t>シンサ</t>
    </rPh>
    <phoneticPr fontId="2"/>
  </si>
  <si>
    <t>　(8)介護保険施設サービス</t>
    <rPh sb="8" eb="10">
      <t>シセツ</t>
    </rPh>
    <phoneticPr fontId="2"/>
  </si>
  <si>
    <t>　(9)介護保険（その他）</t>
    <rPh sb="6" eb="8">
      <t>ホケン</t>
    </rPh>
    <rPh sb="11" eb="12">
      <t>タ</t>
    </rPh>
    <phoneticPr fontId="2"/>
  </si>
  <si>
    <t>　(10)地域包括支援センター</t>
    <rPh sb="5" eb="7">
      <t>チイキ</t>
    </rPh>
    <rPh sb="7" eb="9">
      <t>ホウカツ</t>
    </rPh>
    <rPh sb="9" eb="11">
      <t>シエン</t>
    </rPh>
    <phoneticPr fontId="2"/>
  </si>
  <si>
    <t>　(11)老人福祉施設</t>
    <rPh sb="5" eb="7">
      <t>ロウジン</t>
    </rPh>
    <rPh sb="7" eb="9">
      <t>フクシ</t>
    </rPh>
    <rPh sb="9" eb="11">
      <t>シセツ</t>
    </rPh>
    <phoneticPr fontId="2"/>
  </si>
  <si>
    <t>　(12)老人福祉（その他）</t>
    <rPh sb="12" eb="13">
      <t>タ</t>
    </rPh>
    <phoneticPr fontId="2"/>
  </si>
  <si>
    <t>　(13)障害区分認定審査</t>
    <rPh sb="5" eb="7">
      <t>ショウガイ</t>
    </rPh>
    <rPh sb="7" eb="9">
      <t>クブン</t>
    </rPh>
    <rPh sb="9" eb="11">
      <t>ニンテイ</t>
    </rPh>
    <rPh sb="11" eb="13">
      <t>シンサ</t>
    </rPh>
    <phoneticPr fontId="2"/>
  </si>
  <si>
    <r>
      <t>　(14)障害福祉サービス</t>
    </r>
    <r>
      <rPr>
        <sz val="9"/>
        <rFont val="ＭＳ ゴシック"/>
        <family val="3"/>
        <charset val="128"/>
      </rPr>
      <t>（介護給付）</t>
    </r>
    <rPh sb="7" eb="9">
      <t>フクシ</t>
    </rPh>
    <rPh sb="14" eb="16">
      <t>カイゴ</t>
    </rPh>
    <rPh sb="16" eb="18">
      <t>キュウフ</t>
    </rPh>
    <phoneticPr fontId="2"/>
  </si>
  <si>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2"/>
  </si>
  <si>
    <t>　(16)障害者福祉（その他）</t>
    <rPh sb="13" eb="14">
      <t>タ</t>
    </rPh>
    <phoneticPr fontId="2"/>
  </si>
  <si>
    <t>　(18)国民健康保険</t>
    <rPh sb="5" eb="7">
      <t>コクミン</t>
    </rPh>
    <rPh sb="7" eb="9">
      <t>ケンコウ</t>
    </rPh>
    <rPh sb="9" eb="11">
      <t>ホケン</t>
    </rPh>
    <phoneticPr fontId="2"/>
  </si>
  <si>
    <t>　(20)救急・土日医療</t>
    <rPh sb="5" eb="7">
      <t>キュウキュウ</t>
    </rPh>
    <rPh sb="8" eb="10">
      <t>ドニチ</t>
    </rPh>
    <rPh sb="10" eb="12">
      <t>イリョウ</t>
    </rPh>
    <phoneticPr fontId="2"/>
  </si>
  <si>
    <t>　(1)上水道</t>
  </si>
  <si>
    <t>　(2)下水道</t>
  </si>
  <si>
    <t>　(3)ごみ処理</t>
  </si>
  <si>
    <t>　(4)リサイクル施設</t>
    <rPh sb="9" eb="11">
      <t>シセツ</t>
    </rPh>
    <phoneticPr fontId="2"/>
  </si>
  <si>
    <t>　(7)墓地</t>
    <rPh sb="4" eb="6">
      <t>ボチ</t>
    </rPh>
    <phoneticPr fontId="2"/>
  </si>
  <si>
    <t>　(1)小学校</t>
  </si>
  <si>
    <t>　(2)中学校</t>
  </si>
  <si>
    <t>　(3)高等学校</t>
    <rPh sb="4" eb="6">
      <t>コウトウ</t>
    </rPh>
    <rPh sb="6" eb="8">
      <t>ガッコウ</t>
    </rPh>
    <phoneticPr fontId="2"/>
  </si>
  <si>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2"/>
  </si>
  <si>
    <t>　(6)視聴覚教育</t>
    <rPh sb="4" eb="7">
      <t>シチョウカク</t>
    </rPh>
    <rPh sb="7" eb="9">
      <t>キョウイク</t>
    </rPh>
    <phoneticPr fontId="2"/>
  </si>
  <si>
    <r>
      <t>　(7)教育研修</t>
    </r>
    <r>
      <rPr>
        <sz val="9"/>
        <rFont val="ＭＳ ゴシック"/>
        <family val="3"/>
        <charset val="128"/>
      </rPr>
      <t>（センター運営含む）</t>
    </r>
    <rPh sb="4" eb="6">
      <t>キョウイク</t>
    </rPh>
    <rPh sb="6" eb="8">
      <t>ケンシュウ</t>
    </rPh>
    <rPh sb="13" eb="15">
      <t>ウンエイ</t>
    </rPh>
    <rPh sb="15" eb="16">
      <t>フク</t>
    </rPh>
    <phoneticPr fontId="2"/>
  </si>
  <si>
    <t>　(1)宅地造成</t>
  </si>
  <si>
    <t>　(1)街路</t>
    <rPh sb="4" eb="6">
      <t>ガイロ</t>
    </rPh>
    <phoneticPr fontId="2"/>
  </si>
  <si>
    <t>　(3)駐車場</t>
    <rPh sb="4" eb="7">
      <t>チュウシャジョウ</t>
    </rPh>
    <phoneticPr fontId="2"/>
  </si>
  <si>
    <t>　(4)区画整理</t>
    <rPh sb="4" eb="6">
      <t>クカク</t>
    </rPh>
    <rPh sb="6" eb="8">
      <t>セイリ</t>
    </rPh>
    <phoneticPr fontId="2"/>
  </si>
  <si>
    <t>　(1)消防</t>
  </si>
  <si>
    <t>　(2)救急</t>
  </si>
  <si>
    <t>　(3)水防</t>
  </si>
  <si>
    <t>　(4)消防災害補償</t>
  </si>
  <si>
    <t>　(5)消防団員退職金・賞じゅつ金</t>
    <rPh sb="4" eb="8">
      <t>ショウボウダンイン</t>
    </rPh>
    <rPh sb="8" eb="11">
      <t>タイショクキン</t>
    </rPh>
    <rPh sb="12" eb="13">
      <t>ショウ</t>
    </rPh>
    <rPh sb="16" eb="17">
      <t>キン</t>
    </rPh>
    <phoneticPr fontId="2"/>
  </si>
  <si>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2"/>
  </si>
  <si>
    <t>　(1)職員の採用試験</t>
  </si>
  <si>
    <t>　(2)職員研修</t>
  </si>
  <si>
    <t>　(3)計算事務</t>
  </si>
  <si>
    <t>　(4)退職手当</t>
  </si>
  <si>
    <t>　(5)公務災害</t>
  </si>
  <si>
    <t>　(6)公平委員会</t>
  </si>
  <si>
    <t>　(7)税の滞納処分</t>
  </si>
  <si>
    <t>　(13)住民票の写し等の交付</t>
    <rPh sb="5" eb="8">
      <t>ジュウミンヒョウ</t>
    </rPh>
    <rPh sb="9" eb="10">
      <t>ウツ</t>
    </rPh>
    <rPh sb="11" eb="12">
      <t>トウ</t>
    </rPh>
    <rPh sb="13" eb="15">
      <t>コウフ</t>
    </rPh>
    <phoneticPr fontId="19"/>
  </si>
  <si>
    <t>　(14)市町村合併</t>
    <rPh sb="5" eb="8">
      <t>シチョウソン</t>
    </rPh>
    <rPh sb="8" eb="10">
      <t>ガッペイ</t>
    </rPh>
    <phoneticPr fontId="19"/>
  </si>
  <si>
    <t>　(15)情報基盤整備</t>
    <rPh sb="5" eb="7">
      <t>ジョウホウ</t>
    </rPh>
    <rPh sb="7" eb="9">
      <t>キバン</t>
    </rPh>
    <rPh sb="9" eb="11">
      <t>セイビ</t>
    </rPh>
    <phoneticPr fontId="19"/>
  </si>
  <si>
    <t>1315</t>
  </si>
  <si>
    <t>　(16)情報公開・個人情報保護</t>
    <rPh sb="5" eb="7">
      <t>ジョウホウ</t>
    </rPh>
    <rPh sb="7" eb="9">
      <t>コウカイ</t>
    </rPh>
    <rPh sb="10" eb="12">
      <t>コジン</t>
    </rPh>
    <rPh sb="12" eb="14">
      <t>ジョウホウ</t>
    </rPh>
    <rPh sb="14" eb="16">
      <t>ホゴ</t>
    </rPh>
    <phoneticPr fontId="19"/>
  </si>
  <si>
    <t>1316</t>
  </si>
  <si>
    <t>　(17)調査研究</t>
    <rPh sb="5" eb="7">
      <t>チョウサ</t>
    </rPh>
    <rPh sb="7" eb="9">
      <t>ケンキュウ</t>
    </rPh>
    <phoneticPr fontId="19"/>
  </si>
  <si>
    <t>1317</t>
  </si>
  <si>
    <t>　(18)消費生活相談</t>
    <rPh sb="5" eb="7">
      <t>ショウヒ</t>
    </rPh>
    <rPh sb="7" eb="9">
      <t>セイカツ</t>
    </rPh>
    <rPh sb="9" eb="11">
      <t>ソウダン</t>
    </rPh>
    <phoneticPr fontId="19"/>
  </si>
  <si>
    <t>総計</t>
  </si>
  <si>
    <t>第３－２表　主な事務の種類別共同処理の状況</t>
    <rPh sb="0" eb="1">
      <t>ダイ</t>
    </rPh>
    <rPh sb="4" eb="5">
      <t>ヒョウ</t>
    </rPh>
    <rPh sb="6" eb="7">
      <t>オモ</t>
    </rPh>
    <phoneticPr fontId="2"/>
  </si>
  <si>
    <r>
      <t xml:space="preserve">　　　　　　　　　　　　　　      </t>
    </r>
    <r>
      <rPr>
        <sz val="12"/>
        <rFont val="ＭＳ Ｐゴシック"/>
        <family val="3"/>
        <charset val="128"/>
      </rPr>
      <t>共同処理の方法</t>
    </r>
    <r>
      <rPr>
        <sz val="13"/>
        <rFont val="ＭＳ Ｐゴシック"/>
        <family val="3"/>
        <charset val="128"/>
      </rPr>
      <t xml:space="preserve">
事務の種類</t>
    </r>
    <rPh sb="20" eb="22">
      <t>キョウドウ</t>
    </rPh>
    <rPh sb="22" eb="24">
      <t>ショリ</t>
    </rPh>
    <rPh sb="25" eb="27">
      <t>ホウホウ</t>
    </rPh>
    <rPh sb="28" eb="30">
      <t>ジム</t>
    </rPh>
    <rPh sb="31" eb="33">
      <t>シュルイ</t>
    </rPh>
    <phoneticPr fontId="2"/>
  </si>
  <si>
    <t>機関等の
共同設置</t>
    <rPh sb="2" eb="3">
      <t>トウ</t>
    </rPh>
    <rPh sb="5" eb="7">
      <t>キョウドウ</t>
    </rPh>
    <phoneticPr fontId="2"/>
  </si>
  <si>
    <t>広域行政計画等</t>
    <rPh sb="4" eb="6">
      <t>ケイカク</t>
    </rPh>
    <rPh sb="6" eb="7">
      <t>トウ</t>
    </rPh>
    <phoneticPr fontId="2"/>
  </si>
  <si>
    <t>病院・診療所</t>
    <rPh sb="0" eb="2">
      <t>ビョウイン</t>
    </rPh>
    <rPh sb="3" eb="6">
      <t>シンリョウショ</t>
    </rPh>
    <phoneticPr fontId="2"/>
  </si>
  <si>
    <t>児童福祉</t>
  </si>
  <si>
    <t>老人福祉</t>
  </si>
  <si>
    <t>障害者福祉</t>
  </si>
  <si>
    <t>救急・土日医療</t>
    <rPh sb="3" eb="5">
      <t>ドニチ</t>
    </rPh>
    <rPh sb="5" eb="7">
      <t>イリョウ</t>
    </rPh>
    <phoneticPr fontId="2"/>
  </si>
  <si>
    <t>上水道</t>
  </si>
  <si>
    <t>下水道</t>
  </si>
  <si>
    <t>ごみ処理</t>
  </si>
  <si>
    <t>し尿処理</t>
  </si>
  <si>
    <t>火葬場</t>
  </si>
  <si>
    <t>小学校</t>
  </si>
  <si>
    <t>中学校</t>
  </si>
  <si>
    <t>消防</t>
  </si>
  <si>
    <t>救急</t>
  </si>
  <si>
    <t>職員研修</t>
  </si>
  <si>
    <t>退職手当</t>
  </si>
  <si>
    <t>公務災害</t>
  </si>
  <si>
    <t>公平委員会</t>
  </si>
  <si>
    <t>競輪・競馬・競艇</t>
    <rPh sb="0" eb="2">
      <t>ケイリン</t>
    </rPh>
    <rPh sb="3" eb="5">
      <t>ケイバ</t>
    </rPh>
    <rPh sb="6" eb="8">
      <t>キョウテイ</t>
    </rPh>
    <phoneticPr fontId="2"/>
  </si>
  <si>
    <t>住民票の写し等の交付</t>
    <rPh sb="6" eb="7">
      <t>トウ</t>
    </rPh>
    <phoneticPr fontId="2"/>
  </si>
  <si>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2"/>
  </si>
  <si>
    <t>地域開発計画</t>
    <rPh sb="0" eb="2">
      <t>チイキ</t>
    </rPh>
    <rPh sb="2" eb="4">
      <t>カイハツ</t>
    </rPh>
    <rPh sb="4" eb="6">
      <t>ケイカク</t>
    </rPh>
    <phoneticPr fontId="2"/>
  </si>
  <si>
    <t>第１次産業振興</t>
    <rPh sb="0" eb="1">
      <t>ダイ</t>
    </rPh>
    <rPh sb="2" eb="3">
      <t>ジ</t>
    </rPh>
    <rPh sb="3" eb="5">
      <t>サンギョウ</t>
    </rPh>
    <rPh sb="5" eb="7">
      <t>シンコウ</t>
    </rPh>
    <phoneticPr fontId="2"/>
  </si>
  <si>
    <t>第２次産業振興</t>
    <rPh sb="0" eb="1">
      <t>ダイ</t>
    </rPh>
    <rPh sb="2" eb="3">
      <t>ジ</t>
    </rPh>
    <rPh sb="3" eb="5">
      <t>サンギョウ</t>
    </rPh>
    <rPh sb="5" eb="7">
      <t>シンコウ</t>
    </rPh>
    <phoneticPr fontId="2"/>
  </si>
  <si>
    <t>第３次産業振興</t>
    <rPh sb="0" eb="1">
      <t>ダイ</t>
    </rPh>
    <rPh sb="2" eb="3">
      <t>ジ</t>
    </rPh>
    <rPh sb="3" eb="5">
      <t>サンギョウ</t>
    </rPh>
    <rPh sb="5" eb="7">
      <t>シンコウ</t>
    </rPh>
    <phoneticPr fontId="2"/>
  </si>
  <si>
    <t>輸送施設</t>
    <rPh sb="0" eb="2">
      <t>ユソウ</t>
    </rPh>
    <rPh sb="2" eb="4">
      <t>シセツ</t>
    </rPh>
    <phoneticPr fontId="2"/>
  </si>
  <si>
    <t>国土保全</t>
    <rPh sb="0" eb="2">
      <t>コクド</t>
    </rPh>
    <rPh sb="2" eb="4">
      <t>ホゼン</t>
    </rPh>
    <phoneticPr fontId="2"/>
  </si>
  <si>
    <t>厚生福祉</t>
    <rPh sb="0" eb="2">
      <t>コウセイ</t>
    </rPh>
    <rPh sb="2" eb="4">
      <t>フクシ</t>
    </rPh>
    <phoneticPr fontId="2"/>
  </si>
  <si>
    <t>環境衛生</t>
    <rPh sb="0" eb="2">
      <t>カンキョウ</t>
    </rPh>
    <rPh sb="2" eb="4">
      <t>エイセイ</t>
    </rPh>
    <phoneticPr fontId="2"/>
  </si>
  <si>
    <t>教育</t>
    <rPh sb="0" eb="2">
      <t>キョウイク</t>
    </rPh>
    <phoneticPr fontId="2"/>
  </si>
  <si>
    <t>住宅</t>
    <rPh sb="0" eb="2">
      <t>ジュウタク</t>
    </rPh>
    <phoneticPr fontId="2"/>
  </si>
  <si>
    <t>都市計画</t>
    <rPh sb="0" eb="2">
      <t>トシ</t>
    </rPh>
    <rPh sb="2" eb="4">
      <t>ケイカク</t>
    </rPh>
    <phoneticPr fontId="2"/>
  </si>
  <si>
    <t>防災</t>
    <rPh sb="0" eb="2">
      <t>ボウサイ</t>
    </rPh>
    <phoneticPr fontId="2"/>
  </si>
  <si>
    <t>その他</t>
    <rPh sb="2" eb="3">
      <t>タ</t>
    </rPh>
    <phoneticPr fontId="2"/>
  </si>
  <si>
    <t>合計</t>
    <rPh sb="0" eb="2">
      <t>ゴウケイ</t>
    </rPh>
    <phoneticPr fontId="2"/>
  </si>
  <si>
    <t>市区町村数
（参考）</t>
    <rPh sb="0" eb="2">
      <t>シク</t>
    </rPh>
    <rPh sb="2" eb="4">
      <t>チョウソン</t>
    </rPh>
    <rPh sb="4" eb="5">
      <t>スウ</t>
    </rPh>
    <rPh sb="7" eb="9">
      <t>サンコウ</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</si>
  <si>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</si>
  <si>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</si>
  <si>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</si>
  <si>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</si>
  <si>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</si>
  <si>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</si>
  <si>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</si>
  <si>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</si>
  <si>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</si>
  <si>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</si>
  <si>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</si>
  <si>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</si>
  <si>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</si>
  <si>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</si>
  <si>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</si>
  <si>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</si>
  <si>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</si>
  <si>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</si>
  <si>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</si>
  <si>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</si>
  <si>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</si>
  <si>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</si>
  <si>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</si>
  <si>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</si>
  <si>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</si>
  <si>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</si>
  <si>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</si>
  <si>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</si>
  <si>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</si>
  <si>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</si>
  <si>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</si>
  <si>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</si>
  <si>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</si>
  <si>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</si>
  <si>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</si>
  <si>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</si>
  <si>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</si>
  <si>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</si>
  <si>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</si>
  <si>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</si>
  <si>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</si>
  <si>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</si>
  <si>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</si>
  <si>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</si>
  <si>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</si>
  <si>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</si>
  <si>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</si>
  <si>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区　　分</t>
    <rPh sb="0" eb="1">
      <t>ク</t>
    </rPh>
    <rPh sb="3" eb="4">
      <t>ブン</t>
    </rPh>
    <phoneticPr fontId="2"/>
  </si>
  <si>
    <t>名　　称</t>
    <rPh sb="0" eb="4">
      <t>メイショウ</t>
    </rPh>
    <phoneticPr fontId="2"/>
  </si>
  <si>
    <t>事務の内容</t>
    <rPh sb="0" eb="2">
      <t>ジム</t>
    </rPh>
    <rPh sb="3" eb="5">
      <t>ナイヨウ</t>
    </rPh>
    <phoneticPr fontId="2"/>
  </si>
  <si>
    <t>構成団体名</t>
    <rPh sb="0" eb="2">
      <t>コウセイ</t>
    </rPh>
    <rPh sb="2" eb="4">
      <t>ダンタイ</t>
    </rPh>
    <rPh sb="4" eb="5">
      <t>メイ</t>
    </rPh>
    <phoneticPr fontId="2"/>
  </si>
  <si>
    <t>設置年月日</t>
    <rPh sb="0" eb="2">
      <t>セッチ</t>
    </rPh>
    <rPh sb="2" eb="5">
      <t>ネンガッピ</t>
    </rPh>
    <phoneticPr fontId="2"/>
  </si>
  <si>
    <t>小瀬川ダム管理事務協議会</t>
    <rPh sb="0" eb="3">
      <t>オゼガワ</t>
    </rPh>
    <rPh sb="5" eb="7">
      <t>カンリ</t>
    </rPh>
    <rPh sb="7" eb="9">
      <t>ジム</t>
    </rPh>
    <rPh sb="9" eb="12">
      <t>キョウギカイ</t>
    </rPh>
    <phoneticPr fontId="2"/>
  </si>
  <si>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2"/>
  </si>
  <si>
    <t>広島県、山口県</t>
    <rPh sb="0" eb="3">
      <t>ヒロシマケン</t>
    </rPh>
    <rPh sb="4" eb="7">
      <t>ヤマグチケン</t>
    </rPh>
    <phoneticPr fontId="2"/>
  </si>
  <si>
    <t>２　都道府県・市町村相互間</t>
    <rPh sb="2" eb="6">
      <t>トドウフケン</t>
    </rPh>
    <rPh sb="7" eb="10">
      <t>シチョウソン</t>
    </rPh>
    <rPh sb="10" eb="13">
      <t>ソウゴカン</t>
    </rPh>
    <phoneticPr fontId="2"/>
  </si>
  <si>
    <t>①数都道府県に
わたるもの</t>
    <rPh sb="1" eb="2">
      <t>スウ</t>
    </rPh>
    <rPh sb="2" eb="6">
      <t>トドウフケン</t>
    </rPh>
    <phoneticPr fontId="2"/>
  </si>
  <si>
    <t>全国自治宝くじ事務協議会</t>
    <rPh sb="0" eb="2">
      <t>ゼンコク</t>
    </rPh>
    <rPh sb="2" eb="4">
      <t>ジチ</t>
    </rPh>
    <rPh sb="4" eb="5">
      <t>タカラ</t>
    </rPh>
    <rPh sb="7" eb="9">
      <t>ジム</t>
    </rPh>
    <rPh sb="9" eb="12">
      <t>キョウギカイ</t>
    </rPh>
    <phoneticPr fontId="2"/>
  </si>
  <si>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2"/>
  </si>
  <si>
    <t>東京都ほか４６道府県
２０指定都市</t>
    <rPh sb="0" eb="3">
      <t>トウキョウト</t>
    </rPh>
    <rPh sb="7" eb="8">
      <t>ドウ</t>
    </rPh>
    <rPh sb="8" eb="10">
      <t>フケン</t>
    </rPh>
    <rPh sb="13" eb="15">
      <t>シテイ</t>
    </rPh>
    <rPh sb="15" eb="17">
      <t>トシ</t>
    </rPh>
    <phoneticPr fontId="2"/>
  </si>
  <si>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2"/>
  </si>
  <si>
    <t>神奈川県ほか２２道県
１１指定都市</t>
    <rPh sb="0" eb="4">
      <t>カナガワケン</t>
    </rPh>
    <rPh sb="8" eb="9">
      <t>ドウ</t>
    </rPh>
    <rPh sb="13" eb="15">
      <t>シテイ</t>
    </rPh>
    <rPh sb="15" eb="17">
      <t>トシ</t>
    </rPh>
    <phoneticPr fontId="2"/>
  </si>
  <si>
    <t>近畿宝くじ事務協議会</t>
    <rPh sb="0" eb="2">
      <t>キンキ</t>
    </rPh>
    <rPh sb="2" eb="3">
      <t>タカラ</t>
    </rPh>
    <rPh sb="5" eb="7">
      <t>ジム</t>
    </rPh>
    <rPh sb="7" eb="10">
      <t>キョウギカイ</t>
    </rPh>
    <phoneticPr fontId="2"/>
  </si>
  <si>
    <t>大阪府ほか５府県
４指定都市</t>
    <rPh sb="0" eb="3">
      <t>オオサカフ</t>
    </rPh>
    <rPh sb="6" eb="8">
      <t>フケン</t>
    </rPh>
    <rPh sb="10" eb="12">
      <t>シテイ</t>
    </rPh>
    <rPh sb="12" eb="14">
      <t>トシ</t>
    </rPh>
    <phoneticPr fontId="2"/>
  </si>
  <si>
    <t>西日本宝くじ事務協議会</t>
    <rPh sb="0" eb="3">
      <t>ニシニホン</t>
    </rPh>
    <rPh sb="3" eb="4">
      <t>タカラ</t>
    </rPh>
    <rPh sb="6" eb="8">
      <t>ジム</t>
    </rPh>
    <rPh sb="8" eb="11">
      <t>キョウギカイ</t>
    </rPh>
    <phoneticPr fontId="2"/>
  </si>
  <si>
    <t>福岡県ほか１６県
５指定都市</t>
    <rPh sb="0" eb="3">
      <t>フクオカケン</t>
    </rPh>
    <rPh sb="7" eb="8">
      <t>ケン</t>
    </rPh>
    <rPh sb="10" eb="12">
      <t>シテイ</t>
    </rPh>
    <rPh sb="12" eb="14">
      <t>トシ</t>
    </rPh>
    <phoneticPr fontId="2"/>
  </si>
  <si>
    <t>②都道府県内のもの</t>
    <rPh sb="1" eb="5">
      <t>トドウフケン</t>
    </rPh>
    <rPh sb="5" eb="6">
      <t>ナイ</t>
    </rPh>
    <phoneticPr fontId="2"/>
  </si>
  <si>
    <t>犀川左岸下水道協議会</t>
    <rPh sb="0" eb="2">
      <t>サイガワ</t>
    </rPh>
    <rPh sb="2" eb="4">
      <t>サガン</t>
    </rPh>
    <rPh sb="4" eb="7">
      <t>ゲスイドウ</t>
    </rPh>
    <rPh sb="7" eb="10">
      <t>キョウギカイ</t>
    </rPh>
    <phoneticPr fontId="2"/>
  </si>
  <si>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2"/>
  </si>
  <si>
    <t>石川県ほか３市</t>
    <rPh sb="0" eb="3">
      <t>イシカワケン</t>
    </rPh>
    <rPh sb="6" eb="7">
      <t>シ</t>
    </rPh>
    <phoneticPr fontId="2"/>
  </si>
  <si>
    <t>加賀沿岸下水道協議会</t>
    <rPh sb="0" eb="2">
      <t>カガ</t>
    </rPh>
    <rPh sb="2" eb="4">
      <t>エンガン</t>
    </rPh>
    <rPh sb="4" eb="7">
      <t>ゲスイドウ</t>
    </rPh>
    <rPh sb="7" eb="10">
      <t>キョウギカイ</t>
    </rPh>
    <phoneticPr fontId="2"/>
  </si>
  <si>
    <t>大聖寺川下水道協議会</t>
    <rPh sb="0" eb="3">
      <t>ダイショウジ</t>
    </rPh>
    <rPh sb="3" eb="4">
      <t>カワ</t>
    </rPh>
    <rPh sb="4" eb="7">
      <t>ゲスイドウ</t>
    </rPh>
    <rPh sb="7" eb="10">
      <t>キョウギカイ</t>
    </rPh>
    <phoneticPr fontId="2"/>
  </si>
  <si>
    <t>石川県ほか１市</t>
    <rPh sb="0" eb="3">
      <t>イシカワケン</t>
    </rPh>
    <rPh sb="6" eb="7">
      <t>シ</t>
    </rPh>
    <phoneticPr fontId="2"/>
  </si>
  <si>
    <t>水質管理に関する事務</t>
    <rPh sb="0" eb="2">
      <t>スイシツ</t>
    </rPh>
    <rPh sb="2" eb="4">
      <t>カンリ</t>
    </rPh>
    <rPh sb="5" eb="6">
      <t>カン</t>
    </rPh>
    <rPh sb="8" eb="10">
      <t>ジム</t>
    </rPh>
    <phoneticPr fontId="2"/>
  </si>
  <si>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2"/>
  </si>
  <si>
    <t>会館の管理運営</t>
    <rPh sb="0" eb="2">
      <t>カイカン</t>
    </rPh>
    <rPh sb="3" eb="5">
      <t>カンリ</t>
    </rPh>
    <rPh sb="5" eb="7">
      <t>ウンエイ</t>
    </rPh>
    <phoneticPr fontId="2"/>
  </si>
  <si>
    <t>岐阜県ほか１市</t>
    <rPh sb="0" eb="3">
      <t>ギフケン</t>
    </rPh>
    <rPh sb="6" eb="7">
      <t>シ</t>
    </rPh>
    <phoneticPr fontId="2"/>
  </si>
  <si>
    <t>琵琶湖流域下水道協議会</t>
    <rPh sb="0" eb="3">
      <t>ビワコ</t>
    </rPh>
    <rPh sb="3" eb="5">
      <t>リュウイキ</t>
    </rPh>
    <rPh sb="5" eb="7">
      <t>ゲスイ</t>
    </rPh>
    <rPh sb="7" eb="8">
      <t>ドウ</t>
    </rPh>
    <rPh sb="8" eb="11">
      <t>キョウギカイ</t>
    </rPh>
    <phoneticPr fontId="2"/>
  </si>
  <si>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2"/>
  </si>
  <si>
    <t>滋賀県ほか１３市６町</t>
    <rPh sb="0" eb="3">
      <t>シガケン</t>
    </rPh>
    <rPh sb="7" eb="8">
      <t>シ</t>
    </rPh>
    <rPh sb="9" eb="10">
      <t>チョウ</t>
    </rPh>
    <phoneticPr fontId="2"/>
  </si>
  <si>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2"/>
  </si>
  <si>
    <t>公立大学法人鳥取環境大学の設立団体に係る事務</t>
    <rPh sb="15" eb="17">
      <t>ダンタイ</t>
    </rPh>
    <phoneticPr fontId="2"/>
  </si>
  <si>
    <t>鳥取県ほか１市</t>
    <rPh sb="0" eb="3">
      <t>トットリケン</t>
    </rPh>
    <rPh sb="6" eb="7">
      <t>シ</t>
    </rPh>
    <phoneticPr fontId="2"/>
  </si>
  <si>
    <t>水管理施設の管理</t>
    <rPh sb="0" eb="1">
      <t>ミズ</t>
    </rPh>
    <rPh sb="1" eb="3">
      <t>カンリ</t>
    </rPh>
    <rPh sb="3" eb="5">
      <t>シセツ</t>
    </rPh>
    <rPh sb="6" eb="8">
      <t>カンリ</t>
    </rPh>
    <phoneticPr fontId="2"/>
  </si>
  <si>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2"/>
  </si>
  <si>
    <t>関門景観協議会</t>
  </si>
  <si>
    <t>主な事務の種類</t>
    <rPh sb="0" eb="1">
      <t>オモ</t>
    </rPh>
    <rPh sb="2" eb="4">
      <t>ジム</t>
    </rPh>
    <rPh sb="5" eb="7">
      <t>シュルイ</t>
    </rPh>
    <phoneticPr fontId="2"/>
  </si>
  <si>
    <t>設　　置
件　　数</t>
    <rPh sb="0" eb="1">
      <t>セツ</t>
    </rPh>
    <rPh sb="3" eb="4">
      <t>チ</t>
    </rPh>
    <rPh sb="5" eb="6">
      <t>ケン</t>
    </rPh>
    <rPh sb="8" eb="9">
      <t>カズ</t>
    </rPh>
    <phoneticPr fontId="2"/>
  </si>
  <si>
    <t>構　　成
団 体 数</t>
    <rPh sb="0" eb="1">
      <t>ガマエ</t>
    </rPh>
    <rPh sb="3" eb="4">
      <t>シゲル</t>
    </rPh>
    <rPh sb="5" eb="6">
      <t>ダン</t>
    </rPh>
    <rPh sb="7" eb="8">
      <t>カラダ</t>
    </rPh>
    <rPh sb="9" eb="10">
      <t>スウ</t>
    </rPh>
    <phoneticPr fontId="2"/>
  </si>
  <si>
    <t>設置されている市町村の所在地</t>
    <rPh sb="0" eb="2">
      <t>セッチ</t>
    </rPh>
    <rPh sb="7" eb="10">
      <t>シチョウソン</t>
    </rPh>
    <rPh sb="11" eb="14">
      <t>ショザイチ</t>
    </rPh>
    <phoneticPr fontId="2"/>
  </si>
  <si>
    <t>１　地域開発計画</t>
    <rPh sb="2" eb="4">
      <t>チイキ</t>
    </rPh>
    <rPh sb="4" eb="6">
      <t>カイハツ</t>
    </rPh>
    <rPh sb="6" eb="8">
      <t>ケイカク</t>
    </rPh>
    <phoneticPr fontId="2"/>
  </si>
  <si>
    <t>２　第１次産業振興</t>
    <rPh sb="2" eb="3">
      <t>ダイ</t>
    </rPh>
    <rPh sb="4" eb="5">
      <t>ジ</t>
    </rPh>
    <rPh sb="5" eb="7">
      <t>サンギョウ</t>
    </rPh>
    <rPh sb="7" eb="9">
      <t>シンコウ</t>
    </rPh>
    <phoneticPr fontId="2"/>
  </si>
  <si>
    <t>北海道、福井県、滋賀県、京都府、奈良県、岡山県、鹿児島県（７道府県）</t>
    <rPh sb="0" eb="3">
      <t>ホッカイドウ</t>
    </rPh>
    <rPh sb="4" eb="7">
      <t>フクイケン</t>
    </rPh>
    <rPh sb="8" eb="11">
      <t>シガケン</t>
    </rPh>
    <rPh sb="12" eb="15">
      <t>キョウトフ</t>
    </rPh>
    <rPh sb="16" eb="18">
      <t>ナラ</t>
    </rPh>
    <rPh sb="18" eb="19">
      <t>ケン</t>
    </rPh>
    <rPh sb="20" eb="23">
      <t>オカヤマケン</t>
    </rPh>
    <rPh sb="24" eb="28">
      <t>カゴシマケン</t>
    </rPh>
    <rPh sb="30" eb="31">
      <t>ドウ</t>
    </rPh>
    <rPh sb="31" eb="33">
      <t>フケン</t>
    </rPh>
    <phoneticPr fontId="2"/>
  </si>
  <si>
    <t>４　第３次産業振興</t>
    <rPh sb="2" eb="3">
      <t>ダイ</t>
    </rPh>
    <rPh sb="4" eb="5">
      <t>ジ</t>
    </rPh>
    <rPh sb="5" eb="7">
      <t>サンギョウ</t>
    </rPh>
    <rPh sb="7" eb="9">
      <t>シンコウ</t>
    </rPh>
    <phoneticPr fontId="2"/>
  </si>
  <si>
    <t>７　厚生福祉</t>
    <rPh sb="2" eb="4">
      <t>コウセイ</t>
    </rPh>
    <rPh sb="4" eb="6">
      <t>フクシ</t>
    </rPh>
    <phoneticPr fontId="2"/>
  </si>
  <si>
    <t>８　環境衛生</t>
    <rPh sb="2" eb="4">
      <t>カンキョウ</t>
    </rPh>
    <rPh sb="4" eb="6">
      <t>エイセイ</t>
    </rPh>
    <phoneticPr fontId="2"/>
  </si>
  <si>
    <t>９　教育</t>
    <rPh sb="2" eb="4">
      <t>キョウイク</t>
    </rPh>
    <phoneticPr fontId="2"/>
  </si>
  <si>
    <t>11　都市計画</t>
    <rPh sb="3" eb="5">
      <t>トシ</t>
    </rPh>
    <rPh sb="5" eb="7">
      <t>ケイカク</t>
    </rPh>
    <phoneticPr fontId="2"/>
  </si>
  <si>
    <t>12　防災</t>
    <rPh sb="3" eb="5">
      <t>ボウサイ</t>
    </rPh>
    <phoneticPr fontId="2"/>
  </si>
  <si>
    <t>13　その他</t>
    <rPh sb="5" eb="6">
      <t>タ</t>
    </rPh>
    <phoneticPr fontId="2"/>
  </si>
  <si>
    <t>北海道、岩手県、宮城県、秋田県、東京都、新潟県、岐阜県、愛知県、三重県、兵庫県、奈良県、岡山県、広島県、徳島県、愛媛県、福岡県、大分県、宮崎県（１８都道県）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ナラケン</t>
    </rPh>
    <rPh sb="44" eb="47">
      <t>オカヤマケン</t>
    </rPh>
    <rPh sb="48" eb="51">
      <t>ヒロシマケン</t>
    </rPh>
    <rPh sb="52" eb="55">
      <t>トクシマケン</t>
    </rPh>
    <rPh sb="56" eb="59">
      <t>エヒメケン</t>
    </rPh>
    <rPh sb="60" eb="63">
      <t>フクオカケン</t>
    </rPh>
    <rPh sb="64" eb="67">
      <t>オオイタケン</t>
    </rPh>
    <rPh sb="68" eb="71">
      <t>ミヤザキケン</t>
    </rPh>
    <rPh sb="74" eb="77">
      <t>トドウケン</t>
    </rPh>
    <phoneticPr fontId="2"/>
  </si>
  <si>
    <t>滋賀県、佐賀県（２県）</t>
    <rPh sb="0" eb="3">
      <t>シガケン</t>
    </rPh>
    <rPh sb="4" eb="7">
      <t>サガケン</t>
    </rPh>
    <rPh sb="9" eb="10">
      <t>ケン</t>
    </rPh>
    <phoneticPr fontId="2"/>
  </si>
  <si>
    <t>合　　　計</t>
    <rPh sb="0" eb="1">
      <t>ゴウ</t>
    </rPh>
    <rPh sb="4" eb="5">
      <t>ケイ</t>
    </rPh>
    <phoneticPr fontId="2"/>
  </si>
  <si>
    <t>小　　　　計</t>
    <rPh sb="0" eb="1">
      <t>ショウ</t>
    </rPh>
    <rPh sb="5" eb="6">
      <t>ケイ</t>
    </rPh>
    <phoneticPr fontId="2"/>
  </si>
  <si>
    <t>北海道、山梨県、奈良県（３道県）</t>
    <rPh sb="0" eb="3">
      <t>ホッカイドウ</t>
    </rPh>
    <rPh sb="4" eb="7">
      <t>ヤマナシケン</t>
    </rPh>
    <rPh sb="8" eb="11">
      <t>ナラケン</t>
    </rPh>
    <rPh sb="13" eb="15">
      <t>ドウケン</t>
    </rPh>
    <phoneticPr fontId="2"/>
  </si>
  <si>
    <t>指導主事共同設置</t>
    <rPh sb="0" eb="2">
      <t>シドウ</t>
    </rPh>
    <rPh sb="2" eb="4">
      <t>シュジ</t>
    </rPh>
    <rPh sb="4" eb="6">
      <t>キョウドウ</t>
    </rPh>
    <rPh sb="6" eb="8">
      <t>セッチ</t>
    </rPh>
    <phoneticPr fontId="2"/>
  </si>
  <si>
    <t>千葉県、新潟県（２県）</t>
    <rPh sb="0" eb="2">
      <t>チバ</t>
    </rPh>
    <rPh sb="2" eb="3">
      <t>ケン</t>
    </rPh>
    <rPh sb="4" eb="6">
      <t>ニイガタ</t>
    </rPh>
    <rPh sb="6" eb="7">
      <t>ケン</t>
    </rPh>
    <rPh sb="9" eb="10">
      <t>ケン</t>
    </rPh>
    <phoneticPr fontId="2"/>
  </si>
  <si>
    <t>予防接種健康被害調査に関する事務</t>
    <rPh sb="0" eb="2">
      <t>ヨボウ</t>
    </rPh>
    <rPh sb="2" eb="4">
      <t>セッシュ</t>
    </rPh>
    <rPh sb="4" eb="6">
      <t>ケンコウ</t>
    </rPh>
    <rPh sb="6" eb="8">
      <t>ヒガイ</t>
    </rPh>
    <rPh sb="8" eb="10">
      <t>チョウサ</t>
    </rPh>
    <rPh sb="11" eb="12">
      <t>カン</t>
    </rPh>
    <rPh sb="14" eb="16">
      <t>ジム</t>
    </rPh>
    <phoneticPr fontId="2"/>
  </si>
  <si>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2"/>
  </si>
  <si>
    <t>障害区分認定審査に関する事務</t>
    <rPh sb="0" eb="2">
      <t>ショウガイ</t>
    </rPh>
    <rPh sb="2" eb="4">
      <t>クブン</t>
    </rPh>
    <rPh sb="4" eb="6">
      <t>ニンテイ</t>
    </rPh>
    <rPh sb="6" eb="8">
      <t>シンサ</t>
    </rPh>
    <rPh sb="9" eb="10">
      <t>カン</t>
    </rPh>
    <rPh sb="12" eb="14">
      <t>ジム</t>
    </rPh>
    <phoneticPr fontId="2"/>
  </si>
  <si>
    <t>公平委員会に関する事務</t>
    <rPh sb="0" eb="2">
      <t>コウヘイ</t>
    </rPh>
    <rPh sb="2" eb="5">
      <t>イインカイ</t>
    </rPh>
    <rPh sb="6" eb="7">
      <t>カン</t>
    </rPh>
    <rPh sb="9" eb="11">
      <t>ジム</t>
    </rPh>
    <phoneticPr fontId="2"/>
  </si>
  <si>
    <t>北海道、青森県、岩手県、宮城県、秋田県、山形県、福島県、茨城県、群馬県、埼玉県、千葉県、新潟県、福井県、山梨県、岐阜県、静岡県、三重県、滋賀県、大阪府、兵庫県、奈良県、和歌山県、岡山県、山口県、徳島県、愛媛県、高知県、福岡県、佐賀県、長崎県、熊本県、大分県、宮崎県（３３道府県）</t>
    <rPh sb="135" eb="138">
      <t>ドウフケン</t>
    </rPh>
    <phoneticPr fontId="2"/>
  </si>
  <si>
    <t>設置されている都道府県名</t>
    <rPh sb="0" eb="2">
      <t>セッチ</t>
    </rPh>
    <rPh sb="7" eb="11">
      <t>トドウフケン</t>
    </rPh>
    <rPh sb="11" eb="12">
      <t>メイ</t>
    </rPh>
    <phoneticPr fontId="2"/>
  </si>
  <si>
    <t>設置団体数</t>
    <rPh sb="0" eb="2">
      <t>セッチ</t>
    </rPh>
    <rPh sb="2" eb="4">
      <t>ダンタイ</t>
    </rPh>
    <rPh sb="4" eb="5">
      <t>スウ</t>
    </rPh>
    <phoneticPr fontId="2"/>
  </si>
  <si>
    <t>設置数</t>
    <rPh sb="0" eb="2">
      <t>セッチ</t>
    </rPh>
    <rPh sb="2" eb="3">
      <t>スウ</t>
    </rPh>
    <phoneticPr fontId="2"/>
  </si>
  <si>
    <t>共同設置により処理して
いる主な事務の内容</t>
    <rPh sb="0" eb="2">
      <t>キョウドウ</t>
    </rPh>
    <rPh sb="2" eb="4">
      <t>セッチ</t>
    </rPh>
    <rPh sb="7" eb="9">
      <t>ショリ</t>
    </rPh>
    <rPh sb="14" eb="15">
      <t>オモ</t>
    </rPh>
    <rPh sb="19" eb="21">
      <t>ナイヨウ</t>
    </rPh>
    <phoneticPr fontId="2"/>
  </si>
  <si>
    <t>福岡県北九州市</t>
    <rPh sb="0" eb="3">
      <t>フクオカケン</t>
    </rPh>
    <rPh sb="3" eb="7">
      <t>キタキュウシュウシ</t>
    </rPh>
    <phoneticPr fontId="2"/>
  </si>
  <si>
    <t>山口県下関市、福岡県北九州市</t>
    <rPh sb="7" eb="10">
      <t>フクオカケン</t>
    </rPh>
    <rPh sb="10" eb="14">
      <t>キタキュウシュウシ</t>
    </rPh>
    <phoneticPr fontId="2"/>
  </si>
  <si>
    <t>関門景観審議会</t>
    <rPh sb="0" eb="2">
      <t>カンモン</t>
    </rPh>
    <rPh sb="2" eb="4">
      <t>ケイカン</t>
    </rPh>
    <rPh sb="4" eb="7">
      <t>シンギカイ</t>
    </rPh>
    <phoneticPr fontId="2"/>
  </si>
  <si>
    <t>①数都道府県にわたるもの</t>
    <rPh sb="1" eb="2">
      <t>スウ</t>
    </rPh>
    <rPh sb="2" eb="6">
      <t>トドウフケン</t>
    </rPh>
    <phoneticPr fontId="2"/>
  </si>
  <si>
    <t>大阪市</t>
    <rPh sb="0" eb="3">
      <t>オオサカシ</t>
    </rPh>
    <phoneticPr fontId="2"/>
  </si>
  <si>
    <t>大阪府、大阪市</t>
    <rPh sb="0" eb="3">
      <t>オオサカフ</t>
    </rPh>
    <rPh sb="4" eb="7">
      <t>オオサカシ</t>
    </rPh>
    <phoneticPr fontId="2"/>
  </si>
  <si>
    <t>新潟県、新潟市</t>
    <rPh sb="0" eb="3">
      <t>ニイガタケン</t>
    </rPh>
    <rPh sb="4" eb="7">
      <t>ニイガタシ</t>
    </rPh>
    <phoneticPr fontId="2"/>
  </si>
  <si>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2"/>
  </si>
  <si>
    <t>２　都道府
    県・市町
    村相互間</t>
    <rPh sb="2" eb="4">
      <t>トドウ</t>
    </rPh>
    <rPh sb="4" eb="5">
      <t>フ</t>
    </rPh>
    <rPh sb="10" eb="11">
      <t>ケン</t>
    </rPh>
    <rPh sb="12" eb="14">
      <t>シチョウ</t>
    </rPh>
    <rPh sb="19" eb="20">
      <t>ムラ</t>
    </rPh>
    <rPh sb="20" eb="22">
      <t>ソウゴ</t>
    </rPh>
    <rPh sb="22" eb="23">
      <t>カン</t>
    </rPh>
    <phoneticPr fontId="2"/>
  </si>
  <si>
    <t>該当なし</t>
    <rPh sb="0" eb="2">
      <t>ガイトウ</t>
    </rPh>
    <phoneticPr fontId="2"/>
  </si>
  <si>
    <t>職員等の数</t>
    <rPh sb="0" eb="2">
      <t>ショクイン</t>
    </rPh>
    <rPh sb="2" eb="3">
      <t>トウ</t>
    </rPh>
    <rPh sb="4" eb="5">
      <t>カズ</t>
    </rPh>
    <phoneticPr fontId="2"/>
  </si>
  <si>
    <t>幹事団体名</t>
    <rPh sb="0" eb="2">
      <t>カンジ</t>
    </rPh>
    <rPh sb="2" eb="4">
      <t>ダンタイ</t>
    </rPh>
    <rPh sb="4" eb="5">
      <t>メイ</t>
    </rPh>
    <phoneticPr fontId="2"/>
  </si>
  <si>
    <t>設置団体名</t>
    <rPh sb="0" eb="2">
      <t>セッチ</t>
    </rPh>
    <rPh sb="2" eb="4">
      <t>ダンタイ</t>
    </rPh>
    <rPh sb="4" eb="5">
      <t>メイ</t>
    </rPh>
    <phoneticPr fontId="2"/>
  </si>
  <si>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2"/>
  </si>
  <si>
    <t>（注）【　】は受託団体を示す</t>
    <rPh sb="1" eb="2">
      <t>チュウ</t>
    </rPh>
    <rPh sb="7" eb="9">
      <t>ジュタク</t>
    </rPh>
    <rPh sb="9" eb="11">
      <t>ダンタイ</t>
    </rPh>
    <rPh sb="12" eb="13">
      <t>シメ</t>
    </rPh>
    <phoneticPr fontId="2"/>
  </si>
  <si>
    <t>区分</t>
    <rPh sb="0" eb="2">
      <t>クブン</t>
    </rPh>
    <phoneticPr fontId="2"/>
  </si>
  <si>
    <t>事務の名称</t>
    <rPh sb="0" eb="2">
      <t>ジム</t>
    </rPh>
    <rPh sb="3" eb="5">
      <t>メイショウ</t>
    </rPh>
    <phoneticPr fontId="2"/>
  </si>
  <si>
    <t>委託
件数</t>
    <rPh sb="0" eb="2">
      <t>イタク</t>
    </rPh>
    <rPh sb="3" eb="4">
      <t>ケン</t>
    </rPh>
    <rPh sb="4" eb="5">
      <t>スウ</t>
    </rPh>
    <phoneticPr fontId="2"/>
  </si>
  <si>
    <t>備　　　考</t>
    <rPh sb="0" eb="1">
      <t>ビ</t>
    </rPh>
    <rPh sb="4" eb="5">
      <t>コウ</t>
    </rPh>
    <phoneticPr fontId="2"/>
  </si>
  <si>
    <t>１　都道府県相互間</t>
    <rPh sb="2" eb="6">
      <t>トドウフケン</t>
    </rPh>
    <rPh sb="6" eb="9">
      <t>ソウゴカン</t>
    </rPh>
    <phoneticPr fontId="2"/>
  </si>
  <si>
    <t>農業用水に関する事務</t>
    <rPh sb="0" eb="2">
      <t>ノウギョウ</t>
    </rPh>
    <rPh sb="2" eb="4">
      <t>ヨウスイ</t>
    </rPh>
    <rPh sb="5" eb="6">
      <t>カン</t>
    </rPh>
    <rPh sb="8" eb="10">
      <t>ジム</t>
    </rPh>
    <phoneticPr fontId="2"/>
  </si>
  <si>
    <t>栃木県【群馬県】</t>
    <rPh sb="0" eb="3">
      <t>トチギケン</t>
    </rPh>
    <rPh sb="4" eb="7">
      <t>グンマケン</t>
    </rPh>
    <phoneticPr fontId="2"/>
  </si>
  <si>
    <t>境港管理組合【鳥取県】</t>
    <rPh sb="0" eb="2">
      <t>サカイミナト</t>
    </rPh>
    <rPh sb="2" eb="4">
      <t>カンリ</t>
    </rPh>
    <rPh sb="4" eb="6">
      <t>クミアイ</t>
    </rPh>
    <rPh sb="7" eb="10">
      <t>トットリケン</t>
    </rPh>
    <phoneticPr fontId="2"/>
  </si>
  <si>
    <t>公務災害に関する事務</t>
    <rPh sb="0" eb="2">
      <t>コウム</t>
    </rPh>
    <rPh sb="2" eb="4">
      <t>サイガイ</t>
    </rPh>
    <rPh sb="5" eb="6">
      <t>カン</t>
    </rPh>
    <rPh sb="8" eb="10">
      <t>ジム</t>
    </rPh>
    <phoneticPr fontId="2"/>
  </si>
  <si>
    <t>愛知県競馬組合【愛知県】、四日市港管理組合【三重県】</t>
    <rPh sb="8" eb="11">
      <t>アイチケン</t>
    </rPh>
    <rPh sb="22" eb="25">
      <t>ミエケン</t>
    </rPh>
    <phoneticPr fontId="2"/>
  </si>
  <si>
    <t>公平委員会に関する事務</t>
    <rPh sb="6" eb="7">
      <t>カン</t>
    </rPh>
    <rPh sb="9" eb="11">
      <t>ジム</t>
    </rPh>
    <phoneticPr fontId="2"/>
  </si>
  <si>
    <t>建設工事検査に関する事務</t>
    <rPh sb="0" eb="2">
      <t>ケンセツ</t>
    </rPh>
    <rPh sb="2" eb="4">
      <t>コウジ</t>
    </rPh>
    <rPh sb="4" eb="6">
      <t>ケンサ</t>
    </rPh>
    <rPh sb="7" eb="8">
      <t>カン</t>
    </rPh>
    <rPh sb="10" eb="12">
      <t>ジム</t>
    </rPh>
    <phoneticPr fontId="2"/>
  </si>
  <si>
    <t>小　　　　　計</t>
    <rPh sb="0" eb="1">
      <t>ショウ</t>
    </rPh>
    <rPh sb="6" eb="7">
      <t>ケイ</t>
    </rPh>
    <phoneticPr fontId="2"/>
  </si>
  <si>
    <t>２　市町村が都道府県に委託</t>
    <rPh sb="2" eb="5">
      <t>シチョウソン</t>
    </rPh>
    <rPh sb="6" eb="10">
      <t>トドウフケン</t>
    </rPh>
    <rPh sb="11" eb="13">
      <t>イタク</t>
    </rPh>
    <phoneticPr fontId="2"/>
  </si>
  <si>
    <t>①数都道府県にわたるもの</t>
  </si>
  <si>
    <t>歴史文化博物館の事務</t>
    <rPh sb="0" eb="7">
      <t>レキハク</t>
    </rPh>
    <rPh sb="8" eb="10">
      <t>ジム</t>
    </rPh>
    <phoneticPr fontId="2"/>
  </si>
  <si>
    <t>長崎県（１県）</t>
    <rPh sb="0" eb="2">
      <t>ナガサキ</t>
    </rPh>
    <rPh sb="2" eb="3">
      <t>ケン</t>
    </rPh>
    <rPh sb="5" eb="6">
      <t>ケン</t>
    </rPh>
    <phoneticPr fontId="2"/>
  </si>
  <si>
    <t>香川県（１県）</t>
    <rPh sb="0" eb="3">
      <t>カガワケン</t>
    </rPh>
    <rPh sb="5" eb="6">
      <t>ケン</t>
    </rPh>
    <phoneticPr fontId="2"/>
  </si>
  <si>
    <t>児童福祉に関する事務</t>
    <rPh sb="2" eb="4">
      <t>フクシ</t>
    </rPh>
    <phoneticPr fontId="2"/>
  </si>
  <si>
    <t>京都府（１府）</t>
    <rPh sb="0" eb="3">
      <t>キョウトフ</t>
    </rPh>
    <rPh sb="5" eb="6">
      <t>フ</t>
    </rPh>
    <phoneticPr fontId="2"/>
  </si>
  <si>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2"/>
  </si>
  <si>
    <t>岩手県、宮城県（２県）</t>
    <rPh sb="0" eb="2">
      <t>イワテ</t>
    </rPh>
    <rPh sb="2" eb="3">
      <t>ケン</t>
    </rPh>
    <rPh sb="4" eb="7">
      <t>ミヤギケン</t>
    </rPh>
    <rPh sb="9" eb="10">
      <t>ケン</t>
    </rPh>
    <phoneticPr fontId="2"/>
  </si>
  <si>
    <t>上水道に関する事務</t>
    <rPh sb="4" eb="5">
      <t>カン</t>
    </rPh>
    <rPh sb="7" eb="9">
      <t>ジム</t>
    </rPh>
    <phoneticPr fontId="2"/>
  </si>
  <si>
    <t>下水道に関する事務</t>
    <rPh sb="0" eb="3">
      <t>ゲスイドウ</t>
    </rPh>
    <rPh sb="4" eb="5">
      <t>カン</t>
    </rPh>
    <rPh sb="7" eb="9">
      <t>ジム</t>
    </rPh>
    <phoneticPr fontId="2"/>
  </si>
  <si>
    <t>区画整理に関する業務</t>
    <rPh sb="0" eb="2">
      <t>クカク</t>
    </rPh>
    <rPh sb="2" eb="4">
      <t>セイリ</t>
    </rPh>
    <rPh sb="5" eb="6">
      <t>カン</t>
    </rPh>
    <phoneticPr fontId="2"/>
  </si>
  <si>
    <t>長崎県（１県）</t>
    <rPh sb="0" eb="3">
      <t>ナガサキケン</t>
    </rPh>
    <rPh sb="5" eb="6">
      <t>ケン</t>
    </rPh>
    <phoneticPr fontId="2"/>
  </si>
  <si>
    <t>消防、救急に関する事務</t>
    <rPh sb="3" eb="5">
      <t>キュウキュウ</t>
    </rPh>
    <rPh sb="6" eb="7">
      <t>カン</t>
    </rPh>
    <phoneticPr fontId="2"/>
  </si>
  <si>
    <t>千葉県、東京都（２都県）</t>
    <rPh sb="4" eb="7">
      <t>トウキョウト</t>
    </rPh>
    <rPh sb="9" eb="11">
      <t>トケン</t>
    </rPh>
    <phoneticPr fontId="2"/>
  </si>
  <si>
    <t>職員研修に関する事務</t>
  </si>
  <si>
    <t>福井県、鳥取県、島根県（３県）</t>
    <rPh sb="0" eb="3">
      <t>フクイケン</t>
    </rPh>
    <rPh sb="4" eb="7">
      <t>トットリケン</t>
    </rPh>
    <rPh sb="8" eb="11">
      <t>シマネケン</t>
    </rPh>
    <rPh sb="13" eb="14">
      <t>ケン</t>
    </rPh>
    <phoneticPr fontId="2"/>
  </si>
  <si>
    <t>公務災害に関する事務</t>
    <rPh sb="5" eb="6">
      <t>カン</t>
    </rPh>
    <rPh sb="8" eb="10">
      <t>ジム</t>
    </rPh>
    <phoneticPr fontId="2"/>
  </si>
  <si>
    <t>富山県、愛知県、三重県（３県）</t>
    <rPh sb="0" eb="3">
      <t>トヤマケン</t>
    </rPh>
    <rPh sb="4" eb="7">
      <t>アイチケン</t>
    </rPh>
    <rPh sb="8" eb="11">
      <t>ミエケン</t>
    </rPh>
    <rPh sb="13" eb="14">
      <t>ケン</t>
    </rPh>
    <phoneticPr fontId="2"/>
  </si>
  <si>
    <t>北海道、青森県、岩手県、宮城県、秋田県、山形県、福島県、栃木県、神奈川県、福井県、岐阜県、静岡県、愛知県、滋賀県、奈良県、鳥取県、島根県、岡山県、広島県、徳島県、香川県、愛媛県、高知県、福岡県、佐賀県、長崎県、熊本県、大分県、鹿児島県、沖縄県（３０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4">
      <t>トットリケン</t>
    </rPh>
    <rPh sb="65" eb="68">
      <t>シマネケン</t>
    </rPh>
    <rPh sb="69" eb="72">
      <t>オカヤマケン</t>
    </rPh>
    <rPh sb="73" eb="76">
      <t>ヒロシマケン</t>
    </rPh>
    <rPh sb="77" eb="80">
      <t>トクシマケン</t>
    </rPh>
    <rPh sb="81" eb="84">
      <t>カガワケン</t>
    </rPh>
    <rPh sb="85" eb="88">
      <t>エヒメケン</t>
    </rPh>
    <rPh sb="89" eb="92">
      <t>コウチケン</t>
    </rPh>
    <rPh sb="93" eb="96">
      <t>フクオカケン</t>
    </rPh>
    <rPh sb="97" eb="100">
      <t>サガケン</t>
    </rPh>
    <rPh sb="101" eb="104">
      <t>ナガサキケン</t>
    </rPh>
    <rPh sb="105" eb="108">
      <t>クマモトケン</t>
    </rPh>
    <rPh sb="109" eb="112">
      <t>オオイタケン</t>
    </rPh>
    <rPh sb="113" eb="117">
      <t>カゴシマケン</t>
    </rPh>
    <rPh sb="118" eb="120">
      <t>オキナワ</t>
    </rPh>
    <rPh sb="120" eb="121">
      <t>ケン</t>
    </rPh>
    <rPh sb="124" eb="126">
      <t>ドウケン</t>
    </rPh>
    <phoneticPr fontId="2"/>
  </si>
  <si>
    <t>３　都道府県が市町村に委託</t>
    <rPh sb="2" eb="6">
      <t>トドウフケン</t>
    </rPh>
    <rPh sb="7" eb="10">
      <t>シチョウソン</t>
    </rPh>
    <rPh sb="11" eb="13">
      <t>イタク</t>
    </rPh>
    <phoneticPr fontId="2"/>
  </si>
  <si>
    <t>滋賀県【１８市１町９組合】</t>
    <rPh sb="0" eb="3">
      <t>シガケン</t>
    </rPh>
    <rPh sb="8" eb="9">
      <t>チョウ</t>
    </rPh>
    <phoneticPr fontId="2"/>
  </si>
  <si>
    <t>住宅に関する事務</t>
    <rPh sb="0" eb="2">
      <t>ジュウタク</t>
    </rPh>
    <rPh sb="3" eb="4">
      <t>カン</t>
    </rPh>
    <rPh sb="6" eb="8">
      <t>ジム</t>
    </rPh>
    <phoneticPr fontId="2"/>
  </si>
  <si>
    <t>和歌山県（１県）</t>
    <rPh sb="0" eb="4">
      <t>ワカヤマケン</t>
    </rPh>
    <rPh sb="6" eb="7">
      <t>ケン</t>
    </rPh>
    <phoneticPr fontId="2"/>
  </si>
  <si>
    <t>工業用水に関する事務</t>
    <rPh sb="0" eb="2">
      <t>コウギョウ</t>
    </rPh>
    <rPh sb="2" eb="4">
      <t>ヨウスイ</t>
    </rPh>
    <rPh sb="5" eb="6">
      <t>カン</t>
    </rPh>
    <rPh sb="8" eb="10">
      <t>ジム</t>
    </rPh>
    <phoneticPr fontId="2"/>
  </si>
  <si>
    <t>新潟県（１県）</t>
    <rPh sb="0" eb="3">
      <t>ニイガタケン</t>
    </rPh>
    <phoneticPr fontId="2"/>
  </si>
  <si>
    <t>公共施設等の管理・運営に関する事務</t>
    <rPh sb="0" eb="2">
      <t>コウキョウ</t>
    </rPh>
    <rPh sb="2" eb="4">
      <t>シセツ</t>
    </rPh>
    <rPh sb="4" eb="5">
      <t>トウ</t>
    </rPh>
    <rPh sb="6" eb="8">
      <t>カンリ</t>
    </rPh>
    <rPh sb="9" eb="11">
      <t>ウンエイ</t>
    </rPh>
    <rPh sb="12" eb="13">
      <t>カン</t>
    </rPh>
    <rPh sb="15" eb="17">
      <t>ジム</t>
    </rPh>
    <phoneticPr fontId="2"/>
  </si>
  <si>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2"/>
  </si>
  <si>
    <t>空港・港湾施設等に関する事務</t>
    <rPh sb="0" eb="2">
      <t>クウコウ</t>
    </rPh>
    <rPh sb="3" eb="5">
      <t>コウワン</t>
    </rPh>
    <rPh sb="5" eb="7">
      <t>シセツ</t>
    </rPh>
    <rPh sb="7" eb="8">
      <t>トウ</t>
    </rPh>
    <rPh sb="9" eb="10">
      <t>カン</t>
    </rPh>
    <rPh sb="12" eb="14">
      <t>ジム</t>
    </rPh>
    <phoneticPr fontId="2"/>
  </si>
  <si>
    <t>福島県、広島県、鹿児島県、沖縄県（４県）</t>
    <rPh sb="0" eb="2">
      <t>フクシマ</t>
    </rPh>
    <rPh sb="4" eb="7">
      <t>ヒロシマケン</t>
    </rPh>
    <rPh sb="8" eb="12">
      <t>カゴシマケン</t>
    </rPh>
    <rPh sb="13" eb="16">
      <t>オキナワケン</t>
    </rPh>
    <rPh sb="18" eb="19">
      <t>ケン</t>
    </rPh>
    <phoneticPr fontId="2"/>
  </si>
  <si>
    <t>北海道（１道）</t>
    <rPh sb="0" eb="3">
      <t>ホッカイドウ</t>
    </rPh>
    <rPh sb="5" eb="6">
      <t>ドウ</t>
    </rPh>
    <phoneticPr fontId="2"/>
  </si>
  <si>
    <t>生活保護に関する事務</t>
    <rPh sb="0" eb="2">
      <t>セイカツ</t>
    </rPh>
    <rPh sb="2" eb="4">
      <t>ホゴ</t>
    </rPh>
    <rPh sb="5" eb="6">
      <t>カン</t>
    </rPh>
    <rPh sb="8" eb="10">
      <t>ジム</t>
    </rPh>
    <phoneticPr fontId="2"/>
  </si>
  <si>
    <t>山口県（１県）</t>
    <rPh sb="0" eb="3">
      <t>ヤマグチケン</t>
    </rPh>
    <phoneticPr fontId="2"/>
  </si>
  <si>
    <t>児童福祉に関する事務</t>
    <rPh sb="0" eb="2">
      <t>ジドウ</t>
    </rPh>
    <rPh sb="2" eb="4">
      <t>フクシ</t>
    </rPh>
    <rPh sb="5" eb="6">
      <t>カン</t>
    </rPh>
    <rPh sb="8" eb="10">
      <t>ジム</t>
    </rPh>
    <phoneticPr fontId="2"/>
  </si>
  <si>
    <t>広島県（１県）</t>
    <rPh sb="0" eb="2">
      <t>ヒロシマ</t>
    </rPh>
    <rPh sb="2" eb="3">
      <t>ケン</t>
    </rPh>
    <phoneticPr fontId="2"/>
  </si>
  <si>
    <t>広島県（１県）</t>
    <rPh sb="0" eb="3">
      <t>ヒロシマケン</t>
    </rPh>
    <phoneticPr fontId="2"/>
  </si>
  <si>
    <t>教育に関する事務</t>
    <rPh sb="0" eb="2">
      <t>キョウイク</t>
    </rPh>
    <rPh sb="3" eb="4">
      <t>カン</t>
    </rPh>
    <rPh sb="6" eb="8">
      <t>ジム</t>
    </rPh>
    <phoneticPr fontId="2"/>
  </si>
  <si>
    <t>宮城県、福岡県、熊本県（３県）</t>
    <rPh sb="0" eb="2">
      <t>ミヤギ</t>
    </rPh>
    <rPh sb="2" eb="3">
      <t>ケン</t>
    </rPh>
    <rPh sb="4" eb="7">
      <t>フクオカケン</t>
    </rPh>
    <rPh sb="8" eb="11">
      <t>クマモトケン</t>
    </rPh>
    <rPh sb="13" eb="14">
      <t>ケン</t>
    </rPh>
    <phoneticPr fontId="2"/>
  </si>
  <si>
    <t>退職手当に関する事務</t>
    <rPh sb="0" eb="2">
      <t>タイショク</t>
    </rPh>
    <rPh sb="2" eb="4">
      <t>テアテ</t>
    </rPh>
    <rPh sb="5" eb="6">
      <t>カン</t>
    </rPh>
    <rPh sb="8" eb="10">
      <t>ジム</t>
    </rPh>
    <phoneticPr fontId="2"/>
  </si>
  <si>
    <t>島根県（１県）</t>
    <rPh sb="0" eb="3">
      <t>シマネケン</t>
    </rPh>
    <rPh sb="5" eb="6">
      <t>ケン</t>
    </rPh>
    <phoneticPr fontId="2"/>
  </si>
  <si>
    <t>山形県、長野県、島根県（３県）</t>
    <rPh sb="0" eb="3">
      <t>ヤマガタケン</t>
    </rPh>
    <rPh sb="4" eb="7">
      <t>ナガノケン</t>
    </rPh>
    <rPh sb="8" eb="10">
      <t>シマネ</t>
    </rPh>
    <rPh sb="10" eb="11">
      <t>ケン</t>
    </rPh>
    <rPh sb="13" eb="14">
      <t>ケン</t>
    </rPh>
    <phoneticPr fontId="2"/>
  </si>
  <si>
    <t>県民の森の管理・運営に関する事務</t>
    <rPh sb="0" eb="2">
      <t>ケンミン</t>
    </rPh>
    <rPh sb="3" eb="4">
      <t>モリ</t>
    </rPh>
    <rPh sb="5" eb="7">
      <t>カンリ</t>
    </rPh>
    <rPh sb="8" eb="10">
      <t>ウンエイ</t>
    </rPh>
    <rPh sb="11" eb="12">
      <t>カン</t>
    </rPh>
    <rPh sb="14" eb="16">
      <t>ジム</t>
    </rPh>
    <phoneticPr fontId="2"/>
  </si>
  <si>
    <t>４　市町村相互間</t>
    <rPh sb="2" eb="5">
      <t>シチョウソン</t>
    </rPh>
    <rPh sb="5" eb="8">
      <t>ソウゴカン</t>
    </rPh>
    <phoneticPr fontId="2"/>
  </si>
  <si>
    <t>公共サインの設置・管理に関する事務</t>
    <rPh sb="0" eb="2">
      <t>コウキョウ</t>
    </rPh>
    <rPh sb="6" eb="8">
      <t>セッチ</t>
    </rPh>
    <rPh sb="9" eb="11">
      <t>カンリ</t>
    </rPh>
    <rPh sb="12" eb="13">
      <t>カン</t>
    </rPh>
    <rPh sb="15" eb="17">
      <t>ジム</t>
    </rPh>
    <phoneticPr fontId="2"/>
  </si>
  <si>
    <t>道路除雪に関する事務</t>
    <rPh sb="0" eb="2">
      <t>ドウロ</t>
    </rPh>
    <rPh sb="2" eb="4">
      <t>ジョセツ</t>
    </rPh>
    <rPh sb="5" eb="6">
      <t>カン</t>
    </rPh>
    <rPh sb="8" eb="10">
      <t>ジム</t>
    </rPh>
    <phoneticPr fontId="2"/>
  </si>
  <si>
    <t>岐阜県白川村【富山県南砺市】</t>
    <rPh sb="0" eb="3">
      <t>ギフケン</t>
    </rPh>
    <rPh sb="3" eb="6">
      <t>シラカワムラ</t>
    </rPh>
    <rPh sb="7" eb="10">
      <t>トヤマケン</t>
    </rPh>
    <rPh sb="10" eb="13">
      <t>ナントシ</t>
    </rPh>
    <phoneticPr fontId="2"/>
  </si>
  <si>
    <t>厚生福祉に関する事務</t>
    <rPh sb="0" eb="2">
      <t>コウセイ</t>
    </rPh>
    <rPh sb="2" eb="4">
      <t>フクシ</t>
    </rPh>
    <rPh sb="5" eb="6">
      <t>カン</t>
    </rPh>
    <rPh sb="8" eb="10">
      <t>ジム</t>
    </rPh>
    <phoneticPr fontId="2"/>
  </si>
  <si>
    <t>環境衛生に関する事務</t>
    <rPh sb="0" eb="2">
      <t>カンキョウ</t>
    </rPh>
    <rPh sb="2" eb="4">
      <t>エイセイ</t>
    </rPh>
    <rPh sb="5" eb="6">
      <t>カン</t>
    </rPh>
    <rPh sb="8" eb="10">
      <t>ジム</t>
    </rPh>
    <phoneticPr fontId="2"/>
  </si>
  <si>
    <t>救急・水防に関する事務</t>
    <rPh sb="0" eb="2">
      <t>キュウキュウ</t>
    </rPh>
    <rPh sb="3" eb="5">
      <t>スイボウ</t>
    </rPh>
    <rPh sb="6" eb="7">
      <t>カン</t>
    </rPh>
    <rPh sb="9" eb="11">
      <t>ジム</t>
    </rPh>
    <phoneticPr fontId="2"/>
  </si>
  <si>
    <t>住民票写し等の交付に関する事務</t>
    <rPh sb="0" eb="3">
      <t>ジュウミンヒョウ</t>
    </rPh>
    <rPh sb="3" eb="4">
      <t>ウツ</t>
    </rPh>
    <rPh sb="5" eb="6">
      <t>トウ</t>
    </rPh>
    <rPh sb="7" eb="9">
      <t>コウフ</t>
    </rPh>
    <rPh sb="10" eb="11">
      <t>カン</t>
    </rPh>
    <rPh sb="13" eb="15">
      <t>ジム</t>
    </rPh>
    <phoneticPr fontId="2"/>
  </si>
  <si>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2"/>
  </si>
  <si>
    <t>第１次産業振興に関する事務</t>
    <rPh sb="0" eb="1">
      <t>ダイ</t>
    </rPh>
    <rPh sb="2" eb="3">
      <t>ジ</t>
    </rPh>
    <rPh sb="3" eb="5">
      <t>サンギョウ</t>
    </rPh>
    <rPh sb="5" eb="7">
      <t>シンコウ</t>
    </rPh>
    <rPh sb="8" eb="9">
      <t>カン</t>
    </rPh>
    <rPh sb="11" eb="13">
      <t>ジム</t>
    </rPh>
    <phoneticPr fontId="2"/>
  </si>
  <si>
    <t>長野県塩尻市【木曽広域連合】</t>
    <rPh sb="0" eb="3">
      <t>ナガノケン</t>
    </rPh>
    <rPh sb="3" eb="6">
      <t>シオジリシ</t>
    </rPh>
    <rPh sb="7" eb="9">
      <t>キソ</t>
    </rPh>
    <rPh sb="9" eb="11">
      <t>コウイキ</t>
    </rPh>
    <rPh sb="11" eb="13">
      <t>レンゴウ</t>
    </rPh>
    <phoneticPr fontId="2"/>
  </si>
  <si>
    <t>輸送施設に関する事務</t>
    <rPh sb="0" eb="2">
      <t>ユソウ</t>
    </rPh>
    <rPh sb="2" eb="4">
      <t>シセツ</t>
    </rPh>
    <rPh sb="5" eb="6">
      <t>カン</t>
    </rPh>
    <rPh sb="8" eb="10">
      <t>ジム</t>
    </rPh>
    <phoneticPr fontId="2"/>
  </si>
  <si>
    <t>排水機場の管理に関する事務</t>
    <rPh sb="8" eb="9">
      <t>カン</t>
    </rPh>
    <rPh sb="11" eb="13">
      <t>ジム</t>
    </rPh>
    <phoneticPr fontId="2"/>
  </si>
  <si>
    <t>静岡県伊豆の国市【函南町】</t>
    <rPh sb="0" eb="3">
      <t>シズオカケン</t>
    </rPh>
    <rPh sb="3" eb="5">
      <t>イズ</t>
    </rPh>
    <rPh sb="6" eb="7">
      <t>クニ</t>
    </rPh>
    <rPh sb="7" eb="8">
      <t>シ</t>
    </rPh>
    <rPh sb="9" eb="10">
      <t>ハコ</t>
    </rPh>
    <rPh sb="10" eb="11">
      <t>ナン</t>
    </rPh>
    <rPh sb="11" eb="12">
      <t>チョウ</t>
    </rPh>
    <phoneticPr fontId="2"/>
  </si>
  <si>
    <t>都市計画に関する事務</t>
    <rPh sb="0" eb="2">
      <t>トシ</t>
    </rPh>
    <rPh sb="2" eb="4">
      <t>ケイカク</t>
    </rPh>
    <rPh sb="5" eb="6">
      <t>カン</t>
    </rPh>
    <rPh sb="8" eb="10">
      <t>ジム</t>
    </rPh>
    <phoneticPr fontId="2"/>
  </si>
  <si>
    <t>防災に関する事務</t>
    <rPh sb="0" eb="2">
      <t>ボウサイ</t>
    </rPh>
    <rPh sb="3" eb="4">
      <t>カン</t>
    </rPh>
    <rPh sb="6" eb="8">
      <t>ジム</t>
    </rPh>
    <phoneticPr fontId="2"/>
  </si>
  <si>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2"/>
  </si>
  <si>
    <t>情報基盤整備に関する事務</t>
    <rPh sb="0" eb="2">
      <t>ジョウホウ</t>
    </rPh>
    <rPh sb="2" eb="4">
      <t>キバン</t>
    </rPh>
    <rPh sb="4" eb="6">
      <t>セイビ</t>
    </rPh>
    <rPh sb="7" eb="8">
      <t>カン</t>
    </rPh>
    <rPh sb="10" eb="12">
      <t>ジム</t>
    </rPh>
    <phoneticPr fontId="2"/>
  </si>
  <si>
    <t>合　　　　計</t>
    <rPh sb="0" eb="1">
      <t>ゴウ</t>
    </rPh>
    <rPh sb="5" eb="6">
      <t>ケイ</t>
    </rPh>
    <phoneticPr fontId="2"/>
  </si>
  <si>
    <t>１８市１町１０組合【滋賀県】</t>
    <rPh sb="2" eb="3">
      <t>シ</t>
    </rPh>
    <rPh sb="4" eb="5">
      <t>チョウ</t>
    </rPh>
    <rPh sb="7" eb="9">
      <t>クミアイ</t>
    </rPh>
    <rPh sb="10" eb="13">
      <t>シガケン</t>
    </rPh>
    <phoneticPr fontId="2"/>
  </si>
  <si>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2"/>
  </si>
  <si>
    <t>東京都、広島県（２都県）</t>
    <rPh sb="0" eb="3">
      <t>トウキョウト</t>
    </rPh>
    <rPh sb="4" eb="7">
      <t>ヒロシマケン</t>
    </rPh>
    <rPh sb="9" eb="10">
      <t>ト</t>
    </rPh>
    <rPh sb="10" eb="11">
      <t>ケン</t>
    </rPh>
    <phoneticPr fontId="2"/>
  </si>
  <si>
    <t>災害等廃棄物に関する事務</t>
    <rPh sb="0" eb="2">
      <t>サイガイ</t>
    </rPh>
    <rPh sb="2" eb="3">
      <t>トウ</t>
    </rPh>
    <rPh sb="3" eb="6">
      <t>ハイキブツ</t>
    </rPh>
    <rPh sb="7" eb="8">
      <t>カン</t>
    </rPh>
    <rPh sb="10" eb="12">
      <t>ジム</t>
    </rPh>
    <phoneticPr fontId="2"/>
  </si>
  <si>
    <t>上水道等に関する事務</t>
    <rPh sb="3" eb="4">
      <t>トウ</t>
    </rPh>
    <rPh sb="5" eb="6">
      <t>カン</t>
    </rPh>
    <rPh sb="8" eb="10">
      <t>ジム</t>
    </rPh>
    <phoneticPr fontId="2"/>
  </si>
  <si>
    <t>岐阜県中津川市【木曽広域連合(長野県）】</t>
    <rPh sb="0" eb="3">
      <t>ギフケン</t>
    </rPh>
    <rPh sb="3" eb="7">
      <t>ナカツガワシ</t>
    </rPh>
    <rPh sb="8" eb="10">
      <t>キソ</t>
    </rPh>
    <rPh sb="10" eb="12">
      <t>コウイキ</t>
    </rPh>
    <rPh sb="12" eb="14">
      <t>レンゴウ</t>
    </rPh>
    <rPh sb="15" eb="18">
      <t>ナガノケン</t>
    </rPh>
    <phoneticPr fontId="2"/>
  </si>
  <si>
    <t>名称</t>
    <rPh sb="0" eb="2">
      <t>メイショウ</t>
    </rPh>
    <phoneticPr fontId="2"/>
  </si>
  <si>
    <t>主な事務の内容</t>
    <rPh sb="0" eb="1">
      <t>オモ</t>
    </rPh>
    <rPh sb="2" eb="4">
      <t>ジム</t>
    </rPh>
    <rPh sb="5" eb="7">
      <t>ナイヨウ</t>
    </rPh>
    <phoneticPr fontId="2"/>
  </si>
  <si>
    <t>構成団体</t>
    <rPh sb="0" eb="2">
      <t>コウセイ</t>
    </rPh>
    <rPh sb="2" eb="4">
      <t>ダンタイ</t>
    </rPh>
    <phoneticPr fontId="2"/>
  </si>
  <si>
    <t>団体数</t>
    <rPh sb="0" eb="2">
      <t>ダンタイ</t>
    </rPh>
    <rPh sb="2" eb="3">
      <t>スウ</t>
    </rPh>
    <phoneticPr fontId="2"/>
  </si>
  <si>
    <t>団体名</t>
    <rPh sb="0" eb="2">
      <t>ダンタイ</t>
    </rPh>
    <rPh sb="2" eb="3">
      <t>メイ</t>
    </rPh>
    <phoneticPr fontId="2"/>
  </si>
  <si>
    <t>１
都道府県
相互間</t>
    <rPh sb="2" eb="6">
      <t>トドウフケン</t>
    </rPh>
    <rPh sb="7" eb="10">
      <t>ソウゴカン</t>
    </rPh>
    <phoneticPr fontId="2"/>
  </si>
  <si>
    <t>境港管理組合</t>
    <rPh sb="0" eb="6">
      <t>サカイコウカンリクミアイ</t>
    </rPh>
    <phoneticPr fontId="2"/>
  </si>
  <si>
    <t>港湾管理</t>
    <rPh sb="0" eb="2">
      <t>コウワン</t>
    </rPh>
    <rPh sb="2" eb="4">
      <t>カンリ</t>
    </rPh>
    <phoneticPr fontId="2"/>
  </si>
  <si>
    <t>鳥取県、島根県</t>
    <rPh sb="0" eb="3">
      <t>トットリケン</t>
    </rPh>
    <rPh sb="4" eb="7">
      <t>シマネケン</t>
    </rPh>
    <phoneticPr fontId="2"/>
  </si>
  <si>
    <t>有明海自動車航送船組合</t>
    <rPh sb="0" eb="11">
      <t>クミアイ</t>
    </rPh>
    <phoneticPr fontId="2"/>
  </si>
  <si>
    <t>長崎県、熊本県</t>
    <rPh sb="0" eb="3">
      <t>ナガサキケン</t>
    </rPh>
    <rPh sb="4" eb="7">
      <t>クマモトケン</t>
    </rPh>
    <phoneticPr fontId="2"/>
  </si>
  <si>
    <t>２</t>
    <phoneticPr fontId="2"/>
  </si>
  <si>
    <t>４</t>
    <phoneticPr fontId="2"/>
  </si>
  <si>
    <t>２　都道府県・市町村相互間</t>
    <rPh sb="2" eb="6">
      <t>トドウフケン</t>
    </rPh>
    <rPh sb="7" eb="10">
      <t>シチョウソン</t>
    </rPh>
    <rPh sb="10" eb="12">
      <t>ソウゴ</t>
    </rPh>
    <rPh sb="12" eb="13">
      <t>カン</t>
    </rPh>
    <phoneticPr fontId="2"/>
  </si>
  <si>
    <t>①都道府県内のもの</t>
    <rPh sb="1" eb="5">
      <t>トドウフケン</t>
    </rPh>
    <rPh sb="5" eb="6">
      <t>ナイ</t>
    </rPh>
    <phoneticPr fontId="2"/>
  </si>
  <si>
    <t>（第２次産業振興、住宅）</t>
    <rPh sb="1" eb="2">
      <t>ダイ</t>
    </rPh>
    <rPh sb="3" eb="4">
      <t>ジ</t>
    </rPh>
    <rPh sb="4" eb="6">
      <t>サンギョウ</t>
    </rPh>
    <rPh sb="6" eb="8">
      <t>シンコウ</t>
    </rPh>
    <rPh sb="9" eb="11">
      <t>ジュウタク</t>
    </rPh>
    <phoneticPr fontId="2"/>
  </si>
  <si>
    <t>宇都宮市街地開発組合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</si>
  <si>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2"/>
  </si>
  <si>
    <t>栃木県、宇都宮市</t>
  </si>
  <si>
    <t>高崎工業団地造成組合</t>
  </si>
  <si>
    <t>群馬県、高崎市</t>
  </si>
  <si>
    <t>（輸送施設）</t>
    <rPh sb="1" eb="3">
      <t>ユソウ</t>
    </rPh>
    <rPh sb="3" eb="5">
      <t>シセツ</t>
    </rPh>
    <phoneticPr fontId="2"/>
  </si>
  <si>
    <t>苫小牧港管理組合</t>
  </si>
  <si>
    <t>北海道、苫小牧市</t>
    <rPh sb="0" eb="3">
      <t>ホッカイドウ</t>
    </rPh>
    <rPh sb="4" eb="8">
      <t>トマコマイシ</t>
    </rPh>
    <phoneticPr fontId="2"/>
  </si>
  <si>
    <t>石狩湾新港管理組合</t>
  </si>
  <si>
    <t>北海道、小樽市、石狩市</t>
    <rPh sb="0" eb="3">
      <t>ホッカイドウ</t>
    </rPh>
    <rPh sb="4" eb="7">
      <t>オタルシ</t>
    </rPh>
    <rPh sb="8" eb="11">
      <t>イシカリシ</t>
    </rPh>
    <phoneticPr fontId="2"/>
  </si>
  <si>
    <t>名古屋港管理組合</t>
  </si>
  <si>
    <t>愛知県、名古屋市</t>
  </si>
  <si>
    <t>四日市港管理組合</t>
  </si>
  <si>
    <t>三重県、四日市市</t>
    <rPh sb="0" eb="3">
      <t>ミエケン</t>
    </rPh>
    <rPh sb="4" eb="8">
      <t>ヨッカイチシ</t>
    </rPh>
    <phoneticPr fontId="2"/>
  </si>
  <si>
    <t>那覇港管理組合</t>
  </si>
  <si>
    <t>沖縄県、那覇市、浦添市</t>
    <rPh sb="0" eb="3">
      <t>オキナワケン</t>
    </rPh>
    <rPh sb="4" eb="7">
      <t>ナハシ</t>
    </rPh>
    <rPh sb="8" eb="11">
      <t>ウラソエシ</t>
    </rPh>
    <phoneticPr fontId="2"/>
  </si>
  <si>
    <t>（厚生福祉）</t>
    <rPh sb="1" eb="3">
      <t>コウセイ</t>
    </rPh>
    <rPh sb="3" eb="5">
      <t>フクシ</t>
    </rPh>
    <phoneticPr fontId="2"/>
  </si>
  <si>
    <t>置賜広域病院組合</t>
    <rPh sb="0" eb="2">
      <t>オイタマ</t>
    </rPh>
    <rPh sb="2" eb="4">
      <t>コウイキ</t>
    </rPh>
    <rPh sb="4" eb="6">
      <t>ビョウイン</t>
    </rPh>
    <rPh sb="6" eb="8">
      <t>クミアイ</t>
    </rPh>
    <phoneticPr fontId="2"/>
  </si>
  <si>
    <t>病院・診療所の管理・運営</t>
    <rPh sb="0" eb="2">
      <t>ビョウイン</t>
    </rPh>
    <rPh sb="3" eb="6">
      <t>シンリョウジョ</t>
    </rPh>
    <rPh sb="7" eb="9">
      <t>カンリ</t>
    </rPh>
    <rPh sb="10" eb="12">
      <t>ウンエイ</t>
    </rPh>
    <phoneticPr fontId="2"/>
  </si>
  <si>
    <t>山形県、長井市、南陽市、川西町、飯豊町</t>
    <rPh sb="0" eb="3">
      <t>ヤマガタケン</t>
    </rPh>
    <rPh sb="4" eb="7">
      <t>ナガイシ</t>
    </rPh>
    <rPh sb="8" eb="10">
      <t>ナンヨウ</t>
    </rPh>
    <rPh sb="10" eb="11">
      <t>シ</t>
    </rPh>
    <rPh sb="12" eb="15">
      <t>カワニシマチ</t>
    </rPh>
    <rPh sb="16" eb="19">
      <t>イイデマチ</t>
    </rPh>
    <phoneticPr fontId="2"/>
  </si>
  <si>
    <t>高知県・高知市病院企業団</t>
  </si>
  <si>
    <t>病院の管理･運営</t>
    <rPh sb="0" eb="2">
      <t>ビョウイン</t>
    </rPh>
    <rPh sb="3" eb="5">
      <t>カンリ</t>
    </rPh>
    <rPh sb="6" eb="8">
      <t>ウンエイ</t>
    </rPh>
    <phoneticPr fontId="2"/>
  </si>
  <si>
    <t>高知県、高知市</t>
    <rPh sb="0" eb="3">
      <t>コウチケン</t>
    </rPh>
    <rPh sb="4" eb="6">
      <t>コウチ</t>
    </rPh>
    <rPh sb="6" eb="7">
      <t>シ</t>
    </rPh>
    <phoneticPr fontId="2"/>
  </si>
  <si>
    <t>長崎県病院企業団</t>
    <rPh sb="0" eb="3">
      <t>ナガサキケン</t>
    </rPh>
    <rPh sb="3" eb="5">
      <t>ビョウイン</t>
    </rPh>
    <rPh sb="5" eb="7">
      <t>キギョウ</t>
    </rPh>
    <rPh sb="7" eb="8">
      <t>ダン</t>
    </rPh>
    <phoneticPr fontId="2"/>
  </si>
  <si>
    <t>病院の管理･運営、介護保険、老人福祉</t>
    <rPh sb="0" eb="2">
      <t>ビョウイン</t>
    </rPh>
    <rPh sb="3" eb="5">
      <t>カンリ</t>
    </rPh>
    <rPh sb="6" eb="8">
      <t>ウンエイ</t>
    </rPh>
    <rPh sb="14" eb="16">
      <t>ロウジン</t>
    </rPh>
    <rPh sb="16" eb="18">
      <t>フクシ</t>
    </rPh>
    <phoneticPr fontId="2"/>
  </si>
  <si>
    <t>沖縄県離島医療組合</t>
    <rPh sb="0" eb="3">
      <t>オキナワケン</t>
    </rPh>
    <rPh sb="3" eb="5">
      <t>リトウ</t>
    </rPh>
    <rPh sb="5" eb="7">
      <t>イリョウ</t>
    </rPh>
    <rPh sb="7" eb="9">
      <t>クミアイ</t>
    </rPh>
    <phoneticPr fontId="2"/>
  </si>
  <si>
    <t>沖縄県、久米島町</t>
    <rPh sb="0" eb="3">
      <t>オキナワケン</t>
    </rPh>
    <rPh sb="4" eb="7">
      <t>クメジマ</t>
    </rPh>
    <rPh sb="7" eb="8">
      <t>チョウ</t>
    </rPh>
    <phoneticPr fontId="2"/>
  </si>
  <si>
    <t>（環境衛生）</t>
    <rPh sb="1" eb="3">
      <t>カンキョウ</t>
    </rPh>
    <rPh sb="3" eb="5">
      <t>エイセイ</t>
    </rPh>
    <phoneticPr fontId="2"/>
  </si>
  <si>
    <t>石狩東部広域水道企業団</t>
    <rPh sb="0" eb="11">
      <t>イシトウ</t>
    </rPh>
    <phoneticPr fontId="2"/>
  </si>
  <si>
    <t>水道用水供給</t>
    <rPh sb="0" eb="2">
      <t>スイドウ</t>
    </rPh>
    <rPh sb="2" eb="4">
      <t>ヨウスイ</t>
    </rPh>
    <rPh sb="4" eb="6">
      <t>キョウキュウ</t>
    </rPh>
    <phoneticPr fontId="2"/>
  </si>
  <si>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2"/>
  </si>
  <si>
    <t>石狩西部広域水道企業団</t>
    <rPh sb="0" eb="1">
      <t>イシ</t>
    </rPh>
    <rPh sb="1" eb="2">
      <t>カリ</t>
    </rPh>
    <rPh sb="2" eb="4">
      <t>セイブ</t>
    </rPh>
    <rPh sb="4" eb="6">
      <t>コウイキ</t>
    </rPh>
    <rPh sb="6" eb="8">
      <t>スイドウ</t>
    </rPh>
    <rPh sb="8" eb="10">
      <t>キギョウ</t>
    </rPh>
    <rPh sb="10" eb="11">
      <t>ダン</t>
    </rPh>
    <phoneticPr fontId="2"/>
  </si>
  <si>
    <t>北海道、札幌市、小樽市、石狩市、当別町</t>
    <rPh sb="0" eb="3">
      <t>ホッカイドウ</t>
    </rPh>
    <rPh sb="4" eb="7">
      <t>サッポロシ</t>
    </rPh>
    <rPh sb="8" eb="11">
      <t>オタルシ</t>
    </rPh>
    <rPh sb="12" eb="15">
      <t>イシカリシ</t>
    </rPh>
    <rPh sb="16" eb="18">
      <t>トウベツ</t>
    </rPh>
    <rPh sb="18" eb="19">
      <t>チョウ</t>
    </rPh>
    <phoneticPr fontId="2"/>
  </si>
  <si>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2"/>
  </si>
  <si>
    <t>神奈川県内広域水道企業団</t>
    <rPh sb="0" eb="4">
      <t>カナガワケン</t>
    </rPh>
    <rPh sb="4" eb="5">
      <t>ナイ</t>
    </rPh>
    <rPh sb="5" eb="7">
      <t>コウイキ</t>
    </rPh>
    <rPh sb="7" eb="9">
      <t>スイドウ</t>
    </rPh>
    <rPh sb="9" eb="11">
      <t>キギョウ</t>
    </rPh>
    <rPh sb="11" eb="12">
      <t>ダン</t>
    </rPh>
    <phoneticPr fontId="2"/>
  </si>
  <si>
    <t>神奈川県、横浜市、川崎市、横須賀市</t>
    <rPh sb="0" eb="4">
      <t>カナガワケン</t>
    </rPh>
    <rPh sb="5" eb="8">
      <t>ヨコハマシ</t>
    </rPh>
    <rPh sb="9" eb="12">
      <t>カワサキシ</t>
    </rPh>
    <rPh sb="13" eb="17">
      <t>ヨコスカシ</t>
    </rPh>
    <phoneticPr fontId="2"/>
  </si>
  <si>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</si>
  <si>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2"/>
  </si>
  <si>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2"/>
  </si>
  <si>
    <t>静岡県大井川広域水道企業団</t>
    <rPh sb="0" eb="3">
      <t>シズオカケン</t>
    </rPh>
    <rPh sb="3" eb="6">
      <t>オオイガワ</t>
    </rPh>
    <rPh sb="6" eb="8">
      <t>コウイキ</t>
    </rPh>
    <rPh sb="8" eb="10">
      <t>スイドウ</t>
    </rPh>
    <rPh sb="10" eb="12">
      <t>キギョウ</t>
    </rPh>
    <rPh sb="12" eb="13">
      <t>ダン</t>
    </rPh>
    <phoneticPr fontId="2"/>
  </si>
  <si>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2"/>
  </si>
  <si>
    <t>岡山県広域水道企業団</t>
    <rPh sb="0" eb="3">
      <t>オカヤマケン</t>
    </rPh>
    <rPh sb="3" eb="5">
      <t>コウイキ</t>
    </rPh>
    <rPh sb="5" eb="7">
      <t>スイドウ</t>
    </rPh>
    <rPh sb="7" eb="9">
      <t>キギョウ</t>
    </rPh>
    <rPh sb="9" eb="10">
      <t>ダン</t>
    </rPh>
    <phoneticPr fontId="2"/>
  </si>
  <si>
    <t>（その他）</t>
    <rPh sb="3" eb="4">
      <t>タ</t>
    </rPh>
    <phoneticPr fontId="2"/>
  </si>
  <si>
    <t>北海道市町村総合事務組合</t>
    <rPh sb="0" eb="3">
      <t>ホッカイドウ</t>
    </rPh>
    <rPh sb="3" eb="6">
      <t>シチョウソン</t>
    </rPh>
    <rPh sb="6" eb="8">
      <t>ソウゴウ</t>
    </rPh>
    <rPh sb="8" eb="10">
      <t>ジム</t>
    </rPh>
    <rPh sb="10" eb="12">
      <t>クミアイ</t>
    </rPh>
    <phoneticPr fontId="2"/>
  </si>
  <si>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2"/>
  </si>
  <si>
    <t>公務災害補償</t>
    <rPh sb="0" eb="2">
      <t>コウム</t>
    </rPh>
    <rPh sb="2" eb="4">
      <t>サイガイ</t>
    </rPh>
    <rPh sb="4" eb="6">
      <t>ホショウ</t>
    </rPh>
    <phoneticPr fontId="2"/>
  </si>
  <si>
    <t>北海道市町村職員退職手当組合</t>
    <rPh sb="0" eb="14">
      <t>タイテ</t>
    </rPh>
    <phoneticPr fontId="2"/>
  </si>
  <si>
    <t>退職手当</t>
    <rPh sb="0" eb="2">
      <t>タイショク</t>
    </rPh>
    <rPh sb="2" eb="4">
      <t>テアテ</t>
    </rPh>
    <phoneticPr fontId="2"/>
  </si>
  <si>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2"/>
  </si>
  <si>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2"/>
  </si>
  <si>
    <t>鶴岡市外８市、山辺町外１８町、大蔵村外２村、山形県消防補償等組合外１２組合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2"/>
  </si>
  <si>
    <t>岐阜県市町村職員退職手当組合</t>
    <rPh sb="0" eb="3">
      <t>ギフケン</t>
    </rPh>
    <rPh sb="3" eb="6">
      <t>シチョウソン</t>
    </rPh>
    <rPh sb="6" eb="8">
      <t>ショクイン</t>
    </rPh>
    <rPh sb="8" eb="10">
      <t>タイショク</t>
    </rPh>
    <rPh sb="10" eb="12">
      <t>テアテ</t>
    </rPh>
    <rPh sb="12" eb="14">
      <t>クミアイ</t>
    </rPh>
    <phoneticPr fontId="2"/>
  </si>
  <si>
    <t>美濃市外１４市、岐南町外１８町、東白川村外１村、岐阜県地方競馬組合外２６組合、羽島郡広域連合外２広域連合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2"/>
  </si>
  <si>
    <t>競輪</t>
    <rPh sb="0" eb="2">
      <t>ケイリン</t>
    </rPh>
    <phoneticPr fontId="2"/>
  </si>
  <si>
    <t>名古屋競輪組合</t>
  </si>
  <si>
    <t>岩手県競馬組合</t>
    <rPh sb="0" eb="3">
      <t>イワテケン</t>
    </rPh>
    <rPh sb="3" eb="5">
      <t>ケイバ</t>
    </rPh>
    <rPh sb="5" eb="7">
      <t>クミアイ</t>
    </rPh>
    <phoneticPr fontId="2"/>
  </si>
  <si>
    <t>競馬</t>
    <rPh sb="0" eb="2">
      <t>ケイバ</t>
    </rPh>
    <phoneticPr fontId="2"/>
  </si>
  <si>
    <t>岩手県、盛岡市、奥州市</t>
    <rPh sb="0" eb="3">
      <t>イワテケン</t>
    </rPh>
    <rPh sb="8" eb="10">
      <t>オウシュウ</t>
    </rPh>
    <rPh sb="10" eb="11">
      <t>シ</t>
    </rPh>
    <phoneticPr fontId="2"/>
  </si>
  <si>
    <t>埼玉県、さいたま市</t>
    <rPh sb="0" eb="3">
      <t>サイタマケン</t>
    </rPh>
    <rPh sb="8" eb="9">
      <t>シ</t>
    </rPh>
    <phoneticPr fontId="2"/>
  </si>
  <si>
    <t>千葉県競馬組合</t>
  </si>
  <si>
    <t>千葉県、船橋市、習志野市</t>
    <rPh sb="0" eb="3">
      <t>チバケン</t>
    </rPh>
    <rPh sb="4" eb="7">
      <t>フナバシシ</t>
    </rPh>
    <rPh sb="8" eb="12">
      <t>ナラシノシ</t>
    </rPh>
    <phoneticPr fontId="2"/>
  </si>
  <si>
    <t>神奈川県川崎競馬組合</t>
    <rPh sb="0" eb="4">
      <t>カナガワケン</t>
    </rPh>
    <rPh sb="4" eb="6">
      <t>カワサキ</t>
    </rPh>
    <rPh sb="6" eb="8">
      <t>ケイバ</t>
    </rPh>
    <rPh sb="8" eb="10">
      <t>クミアイ</t>
    </rPh>
    <phoneticPr fontId="2"/>
  </si>
  <si>
    <t>神奈川県、川崎市</t>
    <rPh sb="0" eb="4">
      <t>カナガワケン</t>
    </rPh>
    <rPh sb="5" eb="7">
      <t>カワサキ</t>
    </rPh>
    <rPh sb="7" eb="8">
      <t>シ</t>
    </rPh>
    <phoneticPr fontId="2"/>
  </si>
  <si>
    <t>H12.4.1</t>
  </si>
  <si>
    <t>岐阜県地方競馬組合</t>
    <rPh sb="0" eb="3">
      <t>ギフケン</t>
    </rPh>
    <rPh sb="3" eb="5">
      <t>チホウ</t>
    </rPh>
    <rPh sb="5" eb="7">
      <t>ケイバ</t>
    </rPh>
    <rPh sb="7" eb="9">
      <t>クミアイ</t>
    </rPh>
    <phoneticPr fontId="2"/>
  </si>
  <si>
    <t>岐阜県、岐南町、笠松町</t>
    <rPh sb="0" eb="3">
      <t>ギフケン</t>
    </rPh>
    <rPh sb="4" eb="6">
      <t>ギナン</t>
    </rPh>
    <rPh sb="6" eb="7">
      <t>チョウ</t>
    </rPh>
    <rPh sb="8" eb="10">
      <t>カサマツ</t>
    </rPh>
    <rPh sb="10" eb="11">
      <t>マチ</t>
    </rPh>
    <phoneticPr fontId="2"/>
  </si>
  <si>
    <t>愛知県競馬組合</t>
  </si>
  <si>
    <t>兵庫県競馬組合</t>
  </si>
  <si>
    <t>兵庫県、姫路市、尼崎市</t>
    <rPh sb="0" eb="3">
      <t>ヒョウゴケン</t>
    </rPh>
    <rPh sb="4" eb="7">
      <t>ヒメジシ</t>
    </rPh>
    <rPh sb="8" eb="11">
      <t>アマガサキシ</t>
    </rPh>
    <phoneticPr fontId="2"/>
  </si>
  <si>
    <t>高知県競馬組合</t>
    <rPh sb="0" eb="3">
      <t>コウチケン</t>
    </rPh>
    <rPh sb="3" eb="5">
      <t>ケイバ</t>
    </rPh>
    <rPh sb="5" eb="7">
      <t>クミアイ</t>
    </rPh>
    <phoneticPr fontId="2"/>
  </si>
  <si>
    <t>高知県、高知市</t>
    <rPh sb="0" eb="3">
      <t>コウチケン</t>
    </rPh>
    <rPh sb="4" eb="7">
      <t>コウチシ</t>
    </rPh>
    <phoneticPr fontId="2"/>
  </si>
  <si>
    <t>佐賀県競馬組合</t>
  </si>
  <si>
    <t>３　市町村相互間</t>
    <rPh sb="2" eb="5">
      <t>シチョウソン</t>
    </rPh>
    <rPh sb="5" eb="7">
      <t>ソウゴ</t>
    </rPh>
    <rPh sb="7" eb="8">
      <t>カン</t>
    </rPh>
    <phoneticPr fontId="2"/>
  </si>
  <si>
    <t>利根川栗橋流域水防事務組合</t>
  </si>
  <si>
    <t>水防</t>
    <rPh sb="0" eb="2">
      <t>スイボウ</t>
    </rPh>
    <phoneticPr fontId="2"/>
  </si>
  <si>
    <t>津南地域衛生施設組合</t>
    <rPh sb="0" eb="2">
      <t>ツナン</t>
    </rPh>
    <rPh sb="2" eb="4">
      <t>チイキ</t>
    </rPh>
    <rPh sb="4" eb="6">
      <t>エイセイ</t>
    </rPh>
    <rPh sb="6" eb="8">
      <t>シセツ</t>
    </rPh>
    <rPh sb="8" eb="10">
      <t>クミアイ</t>
    </rPh>
    <phoneticPr fontId="2"/>
  </si>
  <si>
    <t>新潟県十日町市、津南町、長野県栄村</t>
    <rPh sb="0" eb="3">
      <t>ニイガタケン</t>
    </rPh>
    <rPh sb="3" eb="7">
      <t>トオカマチシ</t>
    </rPh>
    <rPh sb="8" eb="11">
      <t>ツナンマチ</t>
    </rPh>
    <rPh sb="12" eb="15">
      <t>ナガノケン</t>
    </rPh>
    <rPh sb="15" eb="17">
      <t>サカエムラ</t>
    </rPh>
    <phoneticPr fontId="2"/>
  </si>
  <si>
    <t>新潟市外１９市、聖籠町外５町、弥彦村外３村、上越地域消防事務組合外２０組合、新潟県後期高齢者医療広域連合</t>
    <rPh sb="0" eb="2">
      <t>ニイガタ</t>
    </rPh>
    <rPh sb="18" eb="19">
      <t>ホカ</t>
    </rPh>
    <rPh sb="20" eb="21">
      <t>ムラ</t>
    </rPh>
    <rPh sb="35" eb="37">
      <t>クミアイ</t>
    </rPh>
    <phoneticPr fontId="2"/>
  </si>
  <si>
    <t>八ヶ岳山恩賜県有財産保護組合</t>
    <rPh sb="0" eb="3">
      <t>ヤツガタケ</t>
    </rPh>
    <phoneticPr fontId="2"/>
  </si>
  <si>
    <t>恩賜林の保護・管理</t>
    <rPh sb="0" eb="1">
      <t>オン</t>
    </rPh>
    <rPh sb="1" eb="2">
      <t>タマワ</t>
    </rPh>
    <rPh sb="2" eb="3">
      <t>リン</t>
    </rPh>
    <rPh sb="4" eb="6">
      <t>ホゴ</t>
    </rPh>
    <rPh sb="7" eb="9">
      <t>カンリ</t>
    </rPh>
    <phoneticPr fontId="2"/>
  </si>
  <si>
    <t>山梨県北杜市、長野県富士見町</t>
    <rPh sb="0" eb="3">
      <t>ヤマナシケン</t>
    </rPh>
    <rPh sb="3" eb="6">
      <t>ホクトシ</t>
    </rPh>
    <rPh sb="7" eb="10">
      <t>ナガノケン</t>
    </rPh>
    <phoneticPr fontId="2"/>
  </si>
  <si>
    <t>釜無山外三字恩賜県有財産保護組合</t>
  </si>
  <si>
    <t>北設広域事務組合</t>
  </si>
  <si>
    <t>模範造林地の維持管理、介護認定審査、障害認定審査、ごみ処理、し尿処理</t>
    <rPh sb="0" eb="2">
      <t>モハン</t>
    </rPh>
    <rPh sb="2" eb="5">
      <t>ゾウリンチ</t>
    </rPh>
    <rPh sb="6" eb="8">
      <t>イジ</t>
    </rPh>
    <rPh sb="8" eb="10">
      <t>カンリ</t>
    </rPh>
    <rPh sb="11" eb="13">
      <t>カイゴ</t>
    </rPh>
    <rPh sb="13" eb="15">
      <t>ニンテイ</t>
    </rPh>
    <rPh sb="15" eb="17">
      <t>シンサ</t>
    </rPh>
    <rPh sb="18" eb="20">
      <t>ショウガイ</t>
    </rPh>
    <rPh sb="20" eb="22">
      <t>ニンテイ</t>
    </rPh>
    <rPh sb="22" eb="24">
      <t>シンサ</t>
    </rPh>
    <rPh sb="27" eb="29">
      <t>ショリ</t>
    </rPh>
    <rPh sb="31" eb="32">
      <t>ニョウ</t>
    </rPh>
    <rPh sb="32" eb="34">
      <t>ショリ</t>
    </rPh>
    <phoneticPr fontId="2"/>
  </si>
  <si>
    <t>長野県根羽村、愛知県設楽町、東栄町、豊根村</t>
    <rPh sb="7" eb="10">
      <t>アイチケン</t>
    </rPh>
    <rPh sb="10" eb="12">
      <t>シタラ</t>
    </rPh>
    <phoneticPr fontId="2"/>
  </si>
  <si>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</si>
  <si>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2"/>
  </si>
  <si>
    <t>大阪府豊中市、兵庫県伊丹市</t>
    <rPh sb="0" eb="3">
      <t>オオサカフ</t>
    </rPh>
    <rPh sb="3" eb="6">
      <t>トヨナカシ</t>
    </rPh>
    <rPh sb="7" eb="10">
      <t>ヒョウゴケン</t>
    </rPh>
    <rPh sb="10" eb="13">
      <t>イタミシ</t>
    </rPh>
    <phoneticPr fontId="2"/>
  </si>
  <si>
    <t>猪名川上流広域ごみ処理施設組合</t>
  </si>
  <si>
    <t>ごみ処理</t>
    <rPh sb="2" eb="4">
      <t>ショリ</t>
    </rPh>
    <phoneticPr fontId="2"/>
  </si>
  <si>
    <t>大阪府豊能町、能勢町、兵庫県川西市、猪名川町</t>
    <rPh sb="11" eb="14">
      <t>ヒョウゴケン</t>
    </rPh>
    <rPh sb="14" eb="16">
      <t>カワニシ</t>
    </rPh>
    <rPh sb="16" eb="17">
      <t>シ</t>
    </rPh>
    <rPh sb="18" eb="21">
      <t>イナガワ</t>
    </rPh>
    <rPh sb="21" eb="22">
      <t>チョウ</t>
    </rPh>
    <phoneticPr fontId="2"/>
  </si>
  <si>
    <t>和歌山県市町村総合事務組合</t>
    <rPh sb="0" eb="13">
      <t>ワソウ</t>
    </rPh>
    <phoneticPr fontId="2"/>
  </si>
  <si>
    <t>退職手当、公務災害</t>
    <rPh sb="0" eb="2">
      <t>タイショク</t>
    </rPh>
    <rPh sb="2" eb="4">
      <t>テアテ</t>
    </rPh>
    <phoneticPr fontId="2"/>
  </si>
  <si>
    <t>紀南環境衛生施設事務組合</t>
    <rPh sb="0" eb="12">
      <t>キ</t>
    </rPh>
    <phoneticPr fontId="2"/>
  </si>
  <si>
    <t>し尿処理、火葬場</t>
    <rPh sb="1" eb="2">
      <t>ニョウ</t>
    </rPh>
    <rPh sb="2" eb="4">
      <t>ショリ</t>
    </rPh>
    <rPh sb="5" eb="8">
      <t>カソウバ</t>
    </rPh>
    <phoneticPr fontId="2"/>
  </si>
  <si>
    <t>三重県紀宝町、御浜町、和歌山県新宮市、田辺市、北山村</t>
    <rPh sb="11" eb="15">
      <t>ワカヤマケン</t>
    </rPh>
    <rPh sb="15" eb="18">
      <t>シングウシ</t>
    </rPh>
    <phoneticPr fontId="2"/>
  </si>
  <si>
    <t>玉井斎場管理組合</t>
    <rPh sb="0" eb="2">
      <t>タマイ</t>
    </rPh>
    <rPh sb="2" eb="4">
      <t>サイジョウ</t>
    </rPh>
    <rPh sb="4" eb="6">
      <t>カンリ</t>
    </rPh>
    <rPh sb="6" eb="8">
      <t>クミアイ</t>
    </rPh>
    <phoneticPr fontId="2"/>
  </si>
  <si>
    <t>火葬場</t>
    <rPh sb="0" eb="3">
      <t>カソウバ</t>
    </rPh>
    <phoneticPr fontId="2"/>
  </si>
  <si>
    <t>鳥取県境港市、島根県松江市</t>
    <rPh sb="0" eb="3">
      <t>トットリケン</t>
    </rPh>
    <rPh sb="3" eb="6">
      <t>サカイミナトシ</t>
    </rPh>
    <rPh sb="7" eb="9">
      <t>シマネ</t>
    </rPh>
    <rPh sb="9" eb="10">
      <t>ケン</t>
    </rPh>
    <rPh sb="10" eb="13">
      <t>マツエシ</t>
    </rPh>
    <phoneticPr fontId="2"/>
  </si>
  <si>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2"/>
  </si>
  <si>
    <t>高知県宿毛市愛媛県南宇和郡愛南町篠山小中学校組合</t>
    <rPh sb="0" eb="24">
      <t>ササ</t>
    </rPh>
    <phoneticPr fontId="2"/>
  </si>
  <si>
    <t>小・中学校事務</t>
    <rPh sb="0" eb="1">
      <t>ショウ</t>
    </rPh>
    <rPh sb="2" eb="5">
      <t>チュウガッコウ</t>
    </rPh>
    <rPh sb="5" eb="7">
      <t>ジム</t>
    </rPh>
    <phoneticPr fontId="2"/>
  </si>
  <si>
    <t>愛媛県愛南町、高知県宿毛市</t>
    <rPh sb="7" eb="10">
      <t>コウチケン</t>
    </rPh>
    <rPh sb="10" eb="13">
      <t>スクモシ</t>
    </rPh>
    <phoneticPr fontId="2"/>
  </si>
  <si>
    <t>筑紫野・小郡・基山清掃施設組合</t>
  </si>
  <si>
    <t>ごみ処理、リサイクル施設</t>
    <rPh sb="2" eb="4">
      <t>ショリ</t>
    </rPh>
    <rPh sb="10" eb="12">
      <t>シセツ</t>
    </rPh>
    <phoneticPr fontId="2"/>
  </si>
  <si>
    <t>福岡県筑紫野市、小郡市、佐賀県基山町</t>
    <rPh sb="0" eb="2">
      <t>フクオカ</t>
    </rPh>
    <rPh sb="2" eb="3">
      <t>ケン</t>
    </rPh>
    <rPh sb="12" eb="15">
      <t>サガケン</t>
    </rPh>
    <phoneticPr fontId="2"/>
  </si>
  <si>
    <t>大牟田・荒尾清掃施設組合</t>
  </si>
  <si>
    <t>福岡県大牟田市、熊本県荒尾市</t>
    <rPh sb="0" eb="3">
      <t>フクオカケン</t>
    </rPh>
    <rPh sb="8" eb="11">
      <t>クマモトケン</t>
    </rPh>
    <phoneticPr fontId="2"/>
  </si>
  <si>
    <t>都道府県名</t>
    <rPh sb="0" eb="4">
      <t>トドウフケン</t>
    </rPh>
    <rPh sb="4" eb="5">
      <t>メイ</t>
    </rPh>
    <phoneticPr fontId="2"/>
  </si>
  <si>
    <t>構　成
団体数</t>
    <rPh sb="0" eb="1">
      <t>ガマエ</t>
    </rPh>
    <rPh sb="2" eb="3">
      <t>シゲル</t>
    </rPh>
    <rPh sb="4" eb="6">
      <t>ダンタイ</t>
    </rPh>
    <rPh sb="6" eb="7">
      <t>カズ</t>
    </rPh>
    <phoneticPr fontId="2"/>
  </si>
  <si>
    <t>都道府県名</t>
  </si>
  <si>
    <t>岩手県</t>
    <phoneticPr fontId="2"/>
  </si>
  <si>
    <t>山形県</t>
    <phoneticPr fontId="2"/>
  </si>
  <si>
    <t>群馬県</t>
    <phoneticPr fontId="2"/>
  </si>
  <si>
    <t>埼玉県</t>
    <phoneticPr fontId="2"/>
  </si>
  <si>
    <t>一部事務組合数計</t>
    <rPh sb="0" eb="2">
      <t>イチブ</t>
    </rPh>
    <rPh sb="2" eb="4">
      <t>ジム</t>
    </rPh>
    <rPh sb="4" eb="6">
      <t>クミアイ</t>
    </rPh>
    <rPh sb="6" eb="7">
      <t>スウ</t>
    </rPh>
    <rPh sb="7" eb="8">
      <t>ケイ</t>
    </rPh>
    <phoneticPr fontId="2"/>
  </si>
  <si>
    <t>団体</t>
    <rPh sb="0" eb="2">
      <t>ダンタイ</t>
    </rPh>
    <phoneticPr fontId="2"/>
  </si>
  <si>
    <t>構成団体合計</t>
    <rPh sb="0" eb="2">
      <t>コウセイ</t>
    </rPh>
    <rPh sb="2" eb="4">
      <t>ダンタイ</t>
    </rPh>
    <rPh sb="4" eb="6">
      <t>ゴウケイ</t>
    </rPh>
    <phoneticPr fontId="2"/>
  </si>
  <si>
    <t>１　地域開発計画</t>
    <rPh sb="2" eb="4">
      <t>チイキ</t>
    </rPh>
    <rPh sb="4" eb="6">
      <t>カイハツ</t>
    </rPh>
    <rPh sb="6" eb="8">
      <t>ケイカク</t>
    </rPh>
    <phoneticPr fontId="19"/>
  </si>
  <si>
    <t>４　第３次産業振興</t>
    <rPh sb="2" eb="3">
      <t>ダイ</t>
    </rPh>
    <rPh sb="4" eb="5">
      <t>ジ</t>
    </rPh>
    <rPh sb="5" eb="7">
      <t>サンギョウ</t>
    </rPh>
    <rPh sb="7" eb="9">
      <t>シンコウ</t>
    </rPh>
    <phoneticPr fontId="19"/>
  </si>
  <si>
    <t>５　輸送施設</t>
    <rPh sb="2" eb="4">
      <t>ユソウ</t>
    </rPh>
    <rPh sb="4" eb="6">
      <t>シセツ</t>
    </rPh>
    <phoneticPr fontId="19"/>
  </si>
  <si>
    <t>６　国土保全</t>
    <rPh sb="2" eb="4">
      <t>コクド</t>
    </rPh>
    <rPh sb="4" eb="6">
      <t>ホゼン</t>
    </rPh>
    <phoneticPr fontId="19"/>
  </si>
  <si>
    <t>７　厚生福祉</t>
    <rPh sb="2" eb="4">
      <t>コウセイ</t>
    </rPh>
    <rPh sb="4" eb="6">
      <t>フクシ</t>
    </rPh>
    <phoneticPr fontId="19"/>
  </si>
  <si>
    <t>８　環境衛生</t>
    <rPh sb="2" eb="4">
      <t>カンキョウ</t>
    </rPh>
    <rPh sb="4" eb="6">
      <t>エイセイ</t>
    </rPh>
    <phoneticPr fontId="19"/>
  </si>
  <si>
    <t>９　教育</t>
    <rPh sb="2" eb="4">
      <t>キョウイク</t>
    </rPh>
    <phoneticPr fontId="19"/>
  </si>
  <si>
    <t>10 住宅</t>
    <rPh sb="3" eb="5">
      <t>ジュウタク</t>
    </rPh>
    <phoneticPr fontId="19"/>
  </si>
  <si>
    <t>11　都市計画</t>
    <rPh sb="3" eb="5">
      <t>トシ</t>
    </rPh>
    <rPh sb="5" eb="7">
      <t>ケイカク</t>
    </rPh>
    <phoneticPr fontId="19"/>
  </si>
  <si>
    <t>12　防災</t>
    <rPh sb="3" eb="5">
      <t>ボウサイ</t>
    </rPh>
    <phoneticPr fontId="19"/>
  </si>
  <si>
    <t>13　その他</t>
    <rPh sb="3" eb="6">
      <t>ソノタ</t>
    </rPh>
    <phoneticPr fontId="19"/>
  </si>
  <si>
    <t>(2)その他</t>
    <rPh sb="3" eb="6">
      <t>ソノタ</t>
    </rPh>
    <phoneticPr fontId="2"/>
  </si>
  <si>
    <t>(1)農業用地</t>
    <rPh sb="3" eb="5">
      <t>ノウギョウ</t>
    </rPh>
    <rPh sb="5" eb="7">
      <t>ヨウチ</t>
    </rPh>
    <phoneticPr fontId="19"/>
  </si>
  <si>
    <t>(2)農業用水</t>
    <rPh sb="3" eb="5">
      <t>ノウギョウ</t>
    </rPh>
    <rPh sb="5" eb="7">
      <t>ヨウスイ</t>
    </rPh>
    <phoneticPr fontId="19"/>
  </si>
  <si>
    <t>(3)農林水産物
・流通施設</t>
    <rPh sb="3" eb="5">
      <t>ノウリン</t>
    </rPh>
    <rPh sb="5" eb="7">
      <t>スイサン</t>
    </rPh>
    <rPh sb="7" eb="8">
      <t>ブツ</t>
    </rPh>
    <rPh sb="10" eb="11">
      <t>リュウ</t>
    </rPh>
    <rPh sb="11" eb="12">
      <t>ツウ</t>
    </rPh>
    <rPh sb="12" eb="14">
      <t>シセツ</t>
    </rPh>
    <phoneticPr fontId="19"/>
  </si>
  <si>
    <t>(5)農業共済</t>
    <rPh sb="3" eb="5">
      <t>ノウギョウ</t>
    </rPh>
    <rPh sb="5" eb="7">
      <t>キョウサイ</t>
    </rPh>
    <phoneticPr fontId="19"/>
  </si>
  <si>
    <t>(6)その他</t>
    <rPh sb="3" eb="6">
      <t>ソノタ</t>
    </rPh>
    <phoneticPr fontId="19"/>
  </si>
  <si>
    <t>(1)工業用地</t>
    <rPh sb="3" eb="5">
      <t>コウギョウ</t>
    </rPh>
    <rPh sb="5" eb="7">
      <t>ヨウチ</t>
    </rPh>
    <phoneticPr fontId="19"/>
  </si>
  <si>
    <t>(2)工業用水</t>
    <rPh sb="3" eb="5">
      <t>コウギョウ</t>
    </rPh>
    <rPh sb="5" eb="7">
      <t>ヨウスイ</t>
    </rPh>
    <phoneticPr fontId="19"/>
  </si>
  <si>
    <t>(3)その他</t>
    <rPh sb="3" eb="6">
      <t>ソノタ</t>
    </rPh>
    <phoneticPr fontId="19"/>
  </si>
  <si>
    <t>(1)観光</t>
    <rPh sb="3" eb="5">
      <t>カンコウ</t>
    </rPh>
    <phoneticPr fontId="19"/>
  </si>
  <si>
    <t>(2)その他</t>
    <rPh sb="3" eb="6">
      <t>ソノタ</t>
    </rPh>
    <phoneticPr fontId="19"/>
  </si>
  <si>
    <t>(1)道路</t>
    <rPh sb="3" eb="5">
      <t>ドウロ</t>
    </rPh>
    <phoneticPr fontId="19"/>
  </si>
  <si>
    <t>(2)港湾</t>
    <rPh sb="3" eb="5">
      <t>コウワン</t>
    </rPh>
    <phoneticPr fontId="19"/>
  </si>
  <si>
    <t>(4)船舶運航</t>
    <rPh sb="3" eb="5">
      <t>センパク</t>
    </rPh>
    <rPh sb="5" eb="7">
      <t>ウンコウ</t>
    </rPh>
    <phoneticPr fontId="19"/>
  </si>
  <si>
    <t>(5)その他</t>
    <rPh sb="3" eb="6">
      <t>ソノタ</t>
    </rPh>
    <phoneticPr fontId="19"/>
  </si>
  <si>
    <t>(1)河川</t>
    <rPh sb="3" eb="5">
      <t>カセン</t>
    </rPh>
    <phoneticPr fontId="19"/>
  </si>
  <si>
    <t>(1)病院</t>
    <rPh sb="3" eb="5">
      <t>ビョウイン</t>
    </rPh>
    <phoneticPr fontId="19"/>
  </si>
  <si>
    <t>(2)診療所</t>
    <rPh sb="3" eb="6">
      <t>シンリョウジョ</t>
    </rPh>
    <phoneticPr fontId="19"/>
  </si>
  <si>
    <t>(3)結核予防</t>
    <rPh sb="3" eb="5">
      <t>ケッカク</t>
    </rPh>
    <rPh sb="5" eb="7">
      <t>ヨボウ</t>
    </rPh>
    <phoneticPr fontId="19"/>
  </si>
  <si>
    <t>(4)生活保護</t>
    <rPh sb="3" eb="5">
      <t>セイカツ</t>
    </rPh>
    <rPh sb="5" eb="7">
      <t>ホゴ</t>
    </rPh>
    <phoneticPr fontId="19"/>
  </si>
  <si>
    <t>(5)母子福祉</t>
    <rPh sb="3" eb="5">
      <t>ボシ</t>
    </rPh>
    <rPh sb="5" eb="7">
      <t>フクシ</t>
    </rPh>
    <phoneticPr fontId="19"/>
  </si>
  <si>
    <t>(6)児童福祉</t>
    <rPh sb="3" eb="5">
      <t>ジドウ</t>
    </rPh>
    <rPh sb="5" eb="7">
      <t>フクシ</t>
    </rPh>
    <phoneticPr fontId="19"/>
  </si>
  <si>
    <t>(8)介護保険
施設ｻｰﾋﾞｽ</t>
    <rPh sb="3" eb="5">
      <t>カイゴ</t>
    </rPh>
    <rPh sb="5" eb="7">
      <t>ホケン</t>
    </rPh>
    <rPh sb="8" eb="10">
      <t>シセツ</t>
    </rPh>
    <phoneticPr fontId="19"/>
  </si>
  <si>
    <t>(9)介護保険
（その他）</t>
    <rPh sb="3" eb="5">
      <t>カイゴ</t>
    </rPh>
    <rPh sb="5" eb="7">
      <t>ホケン</t>
    </rPh>
    <rPh sb="11" eb="12">
      <t>タ</t>
    </rPh>
    <phoneticPr fontId="19"/>
  </si>
  <si>
    <t>(10)地域包括支援ｾﾝﾀｰ</t>
    <rPh sb="4" eb="6">
      <t>チイキ</t>
    </rPh>
    <rPh sb="6" eb="8">
      <t>ホウカツ</t>
    </rPh>
    <rPh sb="8" eb="10">
      <t>シエン</t>
    </rPh>
    <phoneticPr fontId="19"/>
  </si>
  <si>
    <t>(11)老人福祉
施設</t>
    <rPh sb="4" eb="6">
      <t>ロウジン</t>
    </rPh>
    <rPh sb="6" eb="8">
      <t>フクシ</t>
    </rPh>
    <rPh sb="9" eb="11">
      <t>シセツ</t>
    </rPh>
    <phoneticPr fontId="19"/>
  </si>
  <si>
    <t>(12)老人福祉
（その他）</t>
    <rPh sb="4" eb="6">
      <t>ロウジン</t>
    </rPh>
    <rPh sb="6" eb="8">
      <t>フクシ</t>
    </rPh>
    <rPh sb="12" eb="13">
      <t>タ</t>
    </rPh>
    <phoneticPr fontId="19"/>
  </si>
  <si>
    <t>(13)障害区分
認定審査</t>
    <rPh sb="4" eb="6">
      <t>ショウガイ</t>
    </rPh>
    <rPh sb="6" eb="8">
      <t>クブン</t>
    </rPh>
    <rPh sb="9" eb="11">
      <t>ニンテイ</t>
    </rPh>
    <rPh sb="11" eb="13">
      <t>シンサ</t>
    </rPh>
    <phoneticPr fontId="19"/>
  </si>
  <si>
    <t>(16)障害者福祉（その他）</t>
    <rPh sb="4" eb="7">
      <t>ショウガイシャ</t>
    </rPh>
    <rPh sb="7" eb="9">
      <t>フクシ</t>
    </rPh>
    <rPh sb="12" eb="13">
      <t>タ</t>
    </rPh>
    <phoneticPr fontId="19"/>
  </si>
  <si>
    <t>(17)看護学校</t>
    <rPh sb="4" eb="6">
      <t>カンゴ</t>
    </rPh>
    <rPh sb="6" eb="8">
      <t>ガッコウ</t>
    </rPh>
    <phoneticPr fontId="19"/>
  </si>
  <si>
    <t>(18)国民健康
保険</t>
    <rPh sb="4" eb="6">
      <t>コクミン</t>
    </rPh>
    <rPh sb="6" eb="8">
      <t>ケンコウ</t>
    </rPh>
    <rPh sb="9" eb="11">
      <t>ホケン</t>
    </rPh>
    <phoneticPr fontId="19"/>
  </si>
  <si>
    <t>(20)救急・土日医療</t>
    <rPh sb="4" eb="6">
      <t>キュウキュウ</t>
    </rPh>
    <rPh sb="7" eb="9">
      <t>ドニチ</t>
    </rPh>
    <rPh sb="9" eb="11">
      <t>イリョウ</t>
    </rPh>
    <phoneticPr fontId="19"/>
  </si>
  <si>
    <t>(1)上水道</t>
    <rPh sb="3" eb="6">
      <t>ジョウスイドウ</t>
    </rPh>
    <phoneticPr fontId="19"/>
  </si>
  <si>
    <t>(2)下水道</t>
    <rPh sb="3" eb="6">
      <t>ゲスイドウ</t>
    </rPh>
    <phoneticPr fontId="19"/>
  </si>
  <si>
    <t>(3)ごみ処理</t>
    <rPh sb="5" eb="7">
      <t>ショリ</t>
    </rPh>
    <phoneticPr fontId="19"/>
  </si>
  <si>
    <t>(4)リサイクル
施設</t>
    <rPh sb="9" eb="11">
      <t>シセツ</t>
    </rPh>
    <phoneticPr fontId="19"/>
  </si>
  <si>
    <t>(5)し尿処理</t>
    <rPh sb="3" eb="5">
      <t>シニョウ</t>
    </rPh>
    <rPh sb="5" eb="7">
      <t>ショリ</t>
    </rPh>
    <phoneticPr fontId="19"/>
  </si>
  <si>
    <t>(6)火葬場</t>
    <rPh sb="3" eb="6">
      <t>カソウバ</t>
    </rPh>
    <phoneticPr fontId="19"/>
  </si>
  <si>
    <t>(7)墓地</t>
    <rPh sb="3" eb="5">
      <t>ボチ</t>
    </rPh>
    <phoneticPr fontId="19"/>
  </si>
  <si>
    <t>(8)と畜場</t>
    <rPh sb="4" eb="5">
      <t>チク</t>
    </rPh>
    <rPh sb="5" eb="6">
      <t>バ</t>
    </rPh>
    <phoneticPr fontId="19"/>
  </si>
  <si>
    <t>(9)公害</t>
    <rPh sb="3" eb="5">
      <t>コウガイ</t>
    </rPh>
    <phoneticPr fontId="19"/>
  </si>
  <si>
    <t>(10)その他</t>
    <rPh sb="4" eb="7">
      <t>ソノタ</t>
    </rPh>
    <phoneticPr fontId="19"/>
  </si>
  <si>
    <t>(1)小学校</t>
    <rPh sb="3" eb="6">
      <t>ショウガッコウ</t>
    </rPh>
    <phoneticPr fontId="19"/>
  </si>
  <si>
    <t>(2)中学校</t>
    <rPh sb="3" eb="6">
      <t>チュウガッコウ</t>
    </rPh>
    <phoneticPr fontId="19"/>
  </si>
  <si>
    <t>(3)高等学校</t>
    <rPh sb="3" eb="5">
      <t>コウトウ</t>
    </rPh>
    <rPh sb="5" eb="7">
      <t>ガッコウ</t>
    </rPh>
    <phoneticPr fontId="19"/>
  </si>
  <si>
    <t>(6)視聴覚教育</t>
    <rPh sb="3" eb="6">
      <t>シチョウカク</t>
    </rPh>
    <rPh sb="6" eb="8">
      <t>キョウイク</t>
    </rPh>
    <phoneticPr fontId="19"/>
  </si>
  <si>
    <t>(8)学校給食</t>
    <rPh sb="3" eb="5">
      <t>ガッコウ</t>
    </rPh>
    <rPh sb="5" eb="7">
      <t>キュウショク</t>
    </rPh>
    <phoneticPr fontId="19"/>
  </si>
  <si>
    <t>(9)その他</t>
    <rPh sb="3" eb="6">
      <t>ソノタ</t>
    </rPh>
    <phoneticPr fontId="19"/>
  </si>
  <si>
    <t>(1)宅地造成</t>
    <rPh sb="3" eb="5">
      <t>タクチ</t>
    </rPh>
    <rPh sb="5" eb="7">
      <t>ゾウセイ</t>
    </rPh>
    <phoneticPr fontId="19"/>
  </si>
  <si>
    <t>(2)その他</t>
    <rPh sb="5" eb="6">
      <t>タ</t>
    </rPh>
    <phoneticPr fontId="19"/>
  </si>
  <si>
    <t>(1)街路</t>
    <rPh sb="3" eb="5">
      <t>ガイロ</t>
    </rPh>
    <phoneticPr fontId="19"/>
  </si>
  <si>
    <t>(2)公園</t>
    <rPh sb="3" eb="5">
      <t>コウエン</t>
    </rPh>
    <phoneticPr fontId="19"/>
  </si>
  <si>
    <t>(3)駐車場</t>
    <rPh sb="3" eb="6">
      <t>チュウシャジョウ</t>
    </rPh>
    <phoneticPr fontId="19"/>
  </si>
  <si>
    <t>(4)区画整理</t>
    <rPh sb="3" eb="5">
      <t>クカク</t>
    </rPh>
    <rPh sb="5" eb="7">
      <t>セイリ</t>
    </rPh>
    <phoneticPr fontId="19"/>
  </si>
  <si>
    <t>(5)その他</t>
    <rPh sb="5" eb="6">
      <t>タ</t>
    </rPh>
    <phoneticPr fontId="19"/>
  </si>
  <si>
    <t>(1)消防</t>
    <rPh sb="3" eb="5">
      <t>ショウボウ</t>
    </rPh>
    <phoneticPr fontId="19"/>
  </si>
  <si>
    <t>(2)救急</t>
    <rPh sb="3" eb="5">
      <t>キュウキュウ</t>
    </rPh>
    <phoneticPr fontId="19"/>
  </si>
</sst>
</file>

<file path=xl/styles.xml><?xml version="1.0" encoding="utf-8"?>
<styleSheet xmlns="http://schemas.openxmlformats.org/spreadsheetml/2006/main">
  <numFmts count="18">
    <numFmt numFmtId="41" formatCode="_ * #,##0_ ;_ * \-#,##0_ ;_ * &quot;-&quot;_ ;_ @_ "/>
    <numFmt numFmtId="176" formatCode="0.0%"/>
    <numFmt numFmtId="177" formatCode="0_);[Red]\(0\)"/>
    <numFmt numFmtId="178" formatCode="#,##0_);[Red]\(#,##0\)"/>
    <numFmt numFmtId="179" formatCode="#,##0_ "/>
    <numFmt numFmtId="180" formatCode="0_ ;[Red]\-0\ "/>
    <numFmt numFmtId="181" formatCode="\(\ #\)"/>
    <numFmt numFmtId="182" formatCode="\(#\)"/>
    <numFmt numFmtId="183" formatCode="0_ "/>
    <numFmt numFmtId="184" formatCode="#,##0_);\(#,##0\)"/>
    <numFmt numFmtId="185" formatCode="@&quot;団&quot;&quot;体&quot;"/>
    <numFmt numFmtId="186" formatCode="[$-411]ge\.m\.d;@"/>
    <numFmt numFmtId="187" formatCode="###&quot;組合&quot;"/>
    <numFmt numFmtId="188" formatCode="#\ &quot;団&quot;&quot;体&quot;"/>
    <numFmt numFmtId="189" formatCode="#,###\ &quot;団&quot;&quot;体&quot;"/>
    <numFmt numFmtId="190" formatCode="###\ &quot;団&quot;&quot;体&quot;"/>
    <numFmt numFmtId="191" formatCode="\(###\)"/>
    <numFmt numFmtId="192" formatCode="[$-411]ggge&quot;年&quot;m&quot;月&quot;d&quot;日&quot;;@"/>
  </numFmts>
  <fonts count="59">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8"/>
      <name val="ＭＳ Ｐゴシック"/>
      <family val="3"/>
      <charset val="128"/>
    </font>
    <font>
      <sz val="11"/>
      <name val="ＭＳ 明朝"/>
      <family val="1"/>
      <charset val="128"/>
    </font>
    <font>
      <sz val="14"/>
      <name val="ＭＳ 明朝"/>
      <family val="1"/>
      <charset val="128"/>
    </font>
    <font>
      <sz val="14"/>
      <name val="ＭＳ Ｐゴシック"/>
      <family val="3"/>
      <charset val="128"/>
    </font>
    <font>
      <sz val="36"/>
      <name val="ＭＳ Ｐゴシック"/>
      <family val="3"/>
      <charset val="128"/>
    </font>
    <font>
      <sz val="16"/>
      <name val="ＭＳ Ｐゴシック"/>
      <family val="3"/>
      <charset val="128"/>
    </font>
    <font>
      <b/>
      <sz val="13"/>
      <color indexed="56"/>
      <name val="ＭＳ Ｐゴシック"/>
      <family val="3"/>
      <charset val="128"/>
    </font>
    <font>
      <b/>
      <sz val="16"/>
      <name val="ＭＳ ゴシック"/>
      <family val="3"/>
      <charset val="128"/>
    </font>
    <font>
      <sz val="11"/>
      <name val="ＭＳ ゴシック"/>
      <family val="3"/>
      <charset val="128"/>
    </font>
    <font>
      <sz val="12"/>
      <name val="ＭＳ Ｐゴシック"/>
      <family val="3"/>
      <charset val="128"/>
    </font>
    <font>
      <sz val="10"/>
      <name val="ＭＳ Ｐゴシック"/>
      <family val="3"/>
      <charset val="128"/>
    </font>
    <font>
      <sz val="10"/>
      <name val="ＭＳ ゴシック"/>
      <family val="3"/>
      <charset val="128"/>
    </font>
    <font>
      <sz val="9"/>
      <name val="ＭＳ Ｐゴシック"/>
      <family val="3"/>
      <charset val="128"/>
    </font>
    <font>
      <sz val="16"/>
      <name val="ＭＳ ゴシック"/>
      <family val="3"/>
      <charset val="128"/>
    </font>
    <font>
      <sz val="9"/>
      <name val="ＭＳ ゴシック"/>
      <family val="3"/>
      <charset val="128"/>
    </font>
    <font>
      <sz val="6"/>
      <name val="ＭＳ Ｐ明朝"/>
      <family val="1"/>
      <charset val="128"/>
    </font>
    <font>
      <b/>
      <sz val="14"/>
      <name val="ＭＳ ゴシック"/>
      <family val="3"/>
      <charset val="128"/>
    </font>
    <font>
      <sz val="6"/>
      <name val="ＭＳ ゴシック"/>
      <family val="3"/>
      <charset val="128"/>
    </font>
    <font>
      <sz val="8"/>
      <name val="ＭＳ ゴシック"/>
      <family val="3"/>
      <charset val="128"/>
    </font>
    <font>
      <sz val="7"/>
      <name val="ＭＳ ゴシック"/>
      <family val="3"/>
      <charset val="128"/>
    </font>
    <font>
      <sz val="14"/>
      <name val="ＭＳ Ｐゴシック"/>
      <family val="3"/>
      <charset val="128"/>
    </font>
    <font>
      <sz val="13"/>
      <name val="ＭＳ ゴシック"/>
      <family val="3"/>
      <charset val="128"/>
    </font>
    <font>
      <sz val="13"/>
      <name val="ＭＳ Ｐゴシック"/>
      <family val="3"/>
      <charset val="128"/>
    </font>
    <font>
      <sz val="14"/>
      <name val="ＭＳ ゴシック"/>
      <family val="3"/>
      <charset val="128"/>
    </font>
    <font>
      <sz val="12"/>
      <name val="ＭＳ ゴシック"/>
      <family val="3"/>
      <charset val="128"/>
    </font>
    <font>
      <sz val="7.5"/>
      <name val="ＭＳ ゴシック"/>
      <family val="3"/>
      <charset val="128"/>
    </font>
    <font>
      <sz val="8"/>
      <name val="ＭＳ Ｐゴシック"/>
      <family val="3"/>
      <charset val="128"/>
    </font>
    <font>
      <b/>
      <sz val="10"/>
      <name val="ＭＳ ゴシック"/>
      <family val="3"/>
      <charset val="128"/>
    </font>
    <font>
      <b/>
      <sz val="11"/>
      <name val="ＭＳ ゴシック"/>
      <family val="3"/>
      <charset val="128"/>
    </font>
    <font>
      <b/>
      <sz val="12"/>
      <name val="ＭＳ ゴシック"/>
      <family val="3"/>
      <charset val="128"/>
    </font>
    <font>
      <sz val="11"/>
      <color indexed="10"/>
      <name val="ＭＳ ゴシック"/>
      <family val="3"/>
      <charset val="128"/>
    </font>
    <font>
      <b/>
      <sz val="24"/>
      <name val="ＭＳ ゴシック"/>
      <family val="3"/>
      <charset val="128"/>
    </font>
    <font>
      <sz val="24"/>
      <name val="ＭＳ 明朝"/>
      <family val="1"/>
      <charset val="128"/>
    </font>
    <font>
      <sz val="20"/>
      <name val="ＭＳ ゴシック"/>
      <family val="3"/>
      <charset val="128"/>
    </font>
    <font>
      <sz val="18"/>
      <name val="ＭＳ ゴシック"/>
      <family val="3"/>
      <charset val="128"/>
    </font>
    <font>
      <sz val="6"/>
      <name val="ＭＳ 明朝"/>
      <family val="1"/>
      <charset val="128"/>
    </font>
    <font>
      <sz val="16"/>
      <name val="ＭＳ Ｐゴシック"/>
      <family val="3"/>
      <charset val="128"/>
    </font>
    <font>
      <strike/>
      <sz val="16"/>
      <name val="ＭＳ Ｐゴシック"/>
      <family val="3"/>
      <charset val="128"/>
    </font>
    <font>
      <sz val="16"/>
      <name val="ＭＳ 明朝"/>
      <family val="1"/>
      <charset val="128"/>
    </font>
    <font>
      <sz val="20"/>
      <name val="ＭＳ Ｐゴシック"/>
      <family val="3"/>
      <charset val="128"/>
    </font>
    <font>
      <sz val="18"/>
      <name val="ＭＳ Ｐゴシック"/>
      <family val="3"/>
      <charset val="128"/>
    </font>
    <font>
      <b/>
      <sz val="17"/>
      <name val="ＭＳ Ｐゴシック"/>
      <family val="3"/>
      <charset val="128"/>
    </font>
    <font>
      <sz val="10"/>
      <name val="ＭＳ Ｐゴシック"/>
      <family val="3"/>
      <charset val="128"/>
    </font>
    <font>
      <sz val="11"/>
      <name val="ＭＳ Ｐゴシック"/>
      <family val="3"/>
      <charset val="128"/>
    </font>
    <font>
      <sz val="12"/>
      <name val="ＭＳ Ｐゴシック"/>
      <family val="3"/>
      <charset val="128"/>
    </font>
    <font>
      <b/>
      <i/>
      <sz val="18"/>
      <name val="AR Pゴシック体S"/>
      <family val="3"/>
      <charset val="128"/>
    </font>
    <font>
      <sz val="9"/>
      <name val="ＭＳ Ｐゴシック"/>
      <family val="3"/>
      <charset val="128"/>
    </font>
    <font>
      <u/>
      <sz val="11"/>
      <color indexed="12"/>
      <name val="ＭＳ Ｐゴシック"/>
      <family val="3"/>
      <charset val="128"/>
    </font>
    <font>
      <b/>
      <sz val="16"/>
      <name val="ＭＳ Ｐゴシック"/>
      <family val="3"/>
      <charset val="128"/>
    </font>
    <font>
      <strike/>
      <sz val="10"/>
      <name val="ＭＳ Ｐゴシック"/>
      <family val="3"/>
      <charset val="128"/>
    </font>
    <font>
      <b/>
      <sz val="10"/>
      <name val="ＭＳ Ｐゴシック"/>
      <family val="3"/>
      <charset val="128"/>
    </font>
    <font>
      <b/>
      <sz val="18"/>
      <name val="ＭＳ ゴシック"/>
      <family val="3"/>
      <charset val="128"/>
    </font>
    <font>
      <b/>
      <sz val="14"/>
      <name val="ＭＳ Ｐゴシック"/>
      <family val="3"/>
      <charset val="128"/>
    </font>
    <font>
      <b/>
      <sz val="12"/>
      <name val="ＭＳ Ｐゴシック"/>
      <family val="3"/>
      <charset val="128"/>
    </font>
    <font>
      <sz val="11"/>
      <color theme="1"/>
      <name val="ＭＳ Ｐゴシック"/>
      <family val="3"/>
      <charset val="128"/>
      <scheme val="minor"/>
    </font>
  </fonts>
  <fills count="5">
    <fill>
      <patternFill patternType="none"/>
    </fill>
    <fill>
      <patternFill patternType="gray125"/>
    </fill>
    <fill>
      <patternFill patternType="solid">
        <fgColor indexed="44"/>
        <bgColor indexed="64"/>
      </patternFill>
    </fill>
    <fill>
      <patternFill patternType="solid">
        <fgColor indexed="55"/>
        <bgColor indexed="64"/>
      </patternFill>
    </fill>
    <fill>
      <patternFill patternType="solid">
        <fgColor indexed="13"/>
        <bgColor indexed="64"/>
      </patternFill>
    </fill>
  </fills>
  <borders count="302">
    <border>
      <left/>
      <right/>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right style="thin">
        <color indexed="64"/>
      </right>
      <top style="dotted">
        <color indexed="64"/>
      </top>
      <bottom/>
      <diagonal/>
    </border>
    <border>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bottom style="dashed">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dotted">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diagonalDown="1">
      <left style="hair">
        <color indexed="64"/>
      </left>
      <right style="thin">
        <color indexed="64"/>
      </right>
      <top style="thin">
        <color indexed="64"/>
      </top>
      <bottom style="thin">
        <color indexed="64"/>
      </bottom>
      <diagonal style="hair">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bottom style="medium">
        <color indexed="64"/>
      </bottom>
      <diagonal/>
    </border>
    <border>
      <left style="dotted">
        <color indexed="64"/>
      </left>
      <right style="dotted">
        <color indexed="64"/>
      </right>
      <top/>
      <bottom style="dotted">
        <color indexed="64"/>
      </bottom>
      <diagonal/>
    </border>
    <border>
      <left/>
      <right/>
      <top/>
      <bottom style="medium">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style="medium">
        <color indexed="64"/>
      </bottom>
      <diagonal/>
    </border>
    <border>
      <left style="medium">
        <color indexed="64"/>
      </left>
      <right style="thin">
        <color indexed="64"/>
      </right>
      <top style="dotted">
        <color indexed="64"/>
      </top>
      <bottom/>
      <diagonal/>
    </border>
    <border>
      <left style="medium">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dotted">
        <color indexed="64"/>
      </left>
      <right style="thin">
        <color indexed="64"/>
      </right>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diagonalDown="1">
      <left style="medium">
        <color indexed="64"/>
      </left>
      <right style="thin">
        <color indexed="64"/>
      </right>
      <top style="double">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diagonalDown="1">
      <left style="double">
        <color indexed="64"/>
      </left>
      <right style="thin">
        <color indexed="64"/>
      </right>
      <top style="double">
        <color indexed="64"/>
      </top>
      <bottom style="thin">
        <color indexed="64"/>
      </bottom>
      <diagonal style="thin">
        <color indexed="64"/>
      </diagonal>
    </border>
    <border diagonalDown="1">
      <left style="double">
        <color indexed="64"/>
      </left>
      <right style="thin">
        <color indexed="64"/>
      </right>
      <top style="thin">
        <color indexed="64"/>
      </top>
      <bottom style="thin">
        <color indexed="64"/>
      </bottom>
      <diagonal style="thin">
        <color indexed="64"/>
      </diagonal>
    </border>
    <border diagonalDown="1">
      <left style="double">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hair">
        <color indexed="64"/>
      </bottom>
      <diagonal/>
    </border>
    <border>
      <left style="thin">
        <color indexed="64"/>
      </left>
      <right/>
      <top style="dotted">
        <color indexed="64"/>
      </top>
      <bottom style="hair">
        <color indexed="64"/>
      </bottom>
      <diagonal/>
    </border>
    <border>
      <left style="thin">
        <color indexed="64"/>
      </left>
      <right/>
      <top style="dotted">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dotted">
        <color indexed="64"/>
      </bottom>
      <diagonal/>
    </border>
    <border>
      <left/>
      <right/>
      <top style="dotted">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otted">
        <color indexed="64"/>
      </bottom>
      <diagonal/>
    </border>
    <border>
      <left/>
      <right style="thin">
        <color indexed="64"/>
      </right>
      <top/>
      <bottom style="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medium">
        <color indexed="64"/>
      </left>
      <right/>
      <top/>
      <bottom style="dotted">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bottom style="dotted">
        <color indexed="64"/>
      </bottom>
      <diagonal/>
    </border>
    <border>
      <left/>
      <right style="hair">
        <color indexed="64"/>
      </right>
      <top style="thin">
        <color indexed="64"/>
      </top>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double">
        <color indexed="64"/>
      </left>
      <right/>
      <top style="medium">
        <color indexed="64"/>
      </top>
      <bottom style="thin">
        <color indexed="64"/>
      </bottom>
      <diagonal/>
    </border>
    <border>
      <left/>
      <right style="thin">
        <color indexed="64"/>
      </right>
      <top style="double">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right style="double">
        <color indexed="64"/>
      </right>
      <top/>
      <bottom style="double">
        <color indexed="64"/>
      </bottom>
      <diagonal/>
    </border>
    <border>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right style="thin">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ouble">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s>
  <cellStyleXfs count="86">
    <xf numFmtId="0" fontId="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38" fontId="4" fillId="0" borderId="0" applyFont="0" applyFill="0" applyBorder="0" applyAlignment="0" applyProtection="0">
      <alignment vertical="center"/>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4"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1" fillId="0" borderId="0"/>
    <xf numFmtId="0" fontId="58" fillId="0" borderId="0">
      <alignment vertical="center"/>
    </xf>
    <xf numFmtId="0" fontId="1" fillId="0" borderId="0"/>
    <xf numFmtId="0" fontId="58" fillId="0" borderId="0">
      <alignment vertical="center"/>
    </xf>
    <xf numFmtId="0" fontId="1" fillId="0" borderId="0"/>
    <xf numFmtId="0" fontId="58" fillId="0" borderId="0">
      <alignment vertical="center"/>
    </xf>
    <xf numFmtId="0" fontId="1" fillId="0" borderId="0"/>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58" fillId="0" borderId="0">
      <alignment vertical="center"/>
    </xf>
    <xf numFmtId="0" fontId="1" fillId="0" borderId="0"/>
    <xf numFmtId="0" fontId="1" fillId="0" borderId="0"/>
    <xf numFmtId="0" fontId="58" fillId="0" borderId="0">
      <alignment vertical="center"/>
    </xf>
    <xf numFmtId="0" fontId="58" fillId="0" borderId="0">
      <alignment vertical="center"/>
    </xf>
    <xf numFmtId="0" fontId="1" fillId="0" borderId="0"/>
    <xf numFmtId="0" fontId="58" fillId="0" borderId="0">
      <alignment vertical="center"/>
    </xf>
    <xf numFmtId="0" fontId="3" fillId="0" borderId="0">
      <alignment vertical="center"/>
    </xf>
    <xf numFmtId="0" fontId="3" fillId="0" borderId="0">
      <alignment vertical="center"/>
    </xf>
    <xf numFmtId="0" fontId="58" fillId="0" borderId="0">
      <alignment vertical="center"/>
    </xf>
    <xf numFmtId="0" fontId="1" fillId="0" borderId="0">
      <alignment vertical="center"/>
    </xf>
    <xf numFmtId="0" fontId="5" fillId="0" borderId="0"/>
    <xf numFmtId="0" fontId="1" fillId="0" borderId="0">
      <alignment vertical="center"/>
    </xf>
    <xf numFmtId="0" fontId="1" fillId="0" borderId="0"/>
    <xf numFmtId="0" fontId="1" fillId="0" borderId="0"/>
    <xf numFmtId="0" fontId="1" fillId="0" borderId="0"/>
    <xf numFmtId="0" fontId="1" fillId="0" borderId="0"/>
    <xf numFmtId="0" fontId="5" fillId="0" borderId="0"/>
    <xf numFmtId="0" fontId="58" fillId="0" borderId="0">
      <alignment vertical="center"/>
    </xf>
    <xf numFmtId="0" fontId="1" fillId="0" borderId="0"/>
    <xf numFmtId="0" fontId="1" fillId="0" borderId="0"/>
    <xf numFmtId="0" fontId="58" fillId="0" borderId="0">
      <alignment vertical="center"/>
    </xf>
    <xf numFmtId="0" fontId="58" fillId="0" borderId="0">
      <alignment vertical="center"/>
    </xf>
    <xf numFmtId="0" fontId="58" fillId="0" borderId="0">
      <alignment vertical="center"/>
    </xf>
    <xf numFmtId="0" fontId="5" fillId="0" borderId="0"/>
    <xf numFmtId="0" fontId="5" fillId="0" borderId="0"/>
    <xf numFmtId="0" fontId="5" fillId="0" borderId="0"/>
    <xf numFmtId="0" fontId="1" fillId="0" borderId="0">
      <alignment vertical="center"/>
    </xf>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1" fillId="0" borderId="0"/>
    <xf numFmtId="0" fontId="1" fillId="0" borderId="0">
      <alignment vertical="center"/>
    </xf>
    <xf numFmtId="0" fontId="6" fillId="0" borderId="0"/>
  </cellStyleXfs>
  <cellXfs count="1929">
    <xf numFmtId="0" fontId="0" fillId="0" borderId="0" xfId="0"/>
    <xf numFmtId="41" fontId="0" fillId="0" borderId="1" xfId="6" applyNumberFormat="1" applyFont="1" applyFill="1" applyBorder="1" applyAlignment="1">
      <alignment horizontal="center" vertical="center"/>
    </xf>
    <xf numFmtId="41" fontId="0" fillId="0" borderId="2" xfId="6" applyNumberFormat="1" applyFont="1" applyFill="1" applyBorder="1" applyAlignment="1">
      <alignment horizontal="center" vertical="center"/>
    </xf>
    <xf numFmtId="41" fontId="0" fillId="0" borderId="3" xfId="6" applyNumberFormat="1" applyFont="1" applyFill="1" applyBorder="1" applyAlignment="1">
      <alignment horizontal="center" vertical="center"/>
    </xf>
    <xf numFmtId="41" fontId="0" fillId="0" borderId="4" xfId="6" applyNumberFormat="1" applyFont="1" applyFill="1" applyBorder="1" applyAlignment="1">
      <alignment horizontal="center" vertical="center"/>
    </xf>
    <xf numFmtId="41" fontId="0" fillId="0" borderId="5" xfId="6" applyNumberFormat="1" applyFont="1" applyFill="1" applyBorder="1" applyAlignment="1">
      <alignment horizontal="center" vertical="center"/>
    </xf>
    <xf numFmtId="41" fontId="0" fillId="0" borderId="6" xfId="6" applyNumberFormat="1" applyFont="1" applyFill="1" applyBorder="1" applyAlignment="1">
      <alignment horizontal="center" vertical="center"/>
    </xf>
    <xf numFmtId="41" fontId="0" fillId="0" borderId="7" xfId="6" applyNumberFormat="1" applyFont="1" applyFill="1" applyBorder="1" applyAlignment="1">
      <alignment horizontal="center" vertical="center"/>
    </xf>
    <xf numFmtId="176" fontId="0" fillId="0" borderId="8" xfId="1" applyNumberFormat="1" applyFont="1" applyFill="1" applyBorder="1" applyAlignment="1">
      <alignment horizontal="right" vertical="center"/>
    </xf>
    <xf numFmtId="176" fontId="0" fillId="0" borderId="9" xfId="1" applyNumberFormat="1" applyFont="1" applyFill="1" applyBorder="1" applyAlignment="1">
      <alignment horizontal="right" vertical="center"/>
    </xf>
    <xf numFmtId="176" fontId="0" fillId="0" borderId="10" xfId="1" applyNumberFormat="1" applyFont="1" applyFill="1" applyBorder="1" applyAlignment="1">
      <alignment horizontal="right" vertical="center"/>
    </xf>
    <xf numFmtId="176" fontId="0" fillId="0" borderId="11" xfId="1" applyNumberFormat="1" applyFont="1" applyFill="1" applyBorder="1" applyAlignment="1">
      <alignment horizontal="right" vertical="center"/>
    </xf>
    <xf numFmtId="176" fontId="0" fillId="0" borderId="12" xfId="1" applyNumberFormat="1" applyFont="1" applyFill="1" applyBorder="1" applyAlignment="1">
      <alignment horizontal="right" vertical="center"/>
    </xf>
    <xf numFmtId="176" fontId="0" fillId="0" borderId="13" xfId="6" applyNumberFormat="1" applyFont="1" applyFill="1" applyBorder="1" applyAlignment="1">
      <alignment horizontal="center" vertical="center"/>
    </xf>
    <xf numFmtId="176" fontId="0" fillId="0" borderId="14" xfId="6" applyNumberFormat="1" applyFont="1" applyFill="1" applyBorder="1" applyAlignment="1">
      <alignment horizontal="center" vertical="center"/>
    </xf>
    <xf numFmtId="0" fontId="12" fillId="0" borderId="15" xfId="0" applyFont="1" applyFill="1" applyBorder="1" applyAlignment="1">
      <alignment vertical="center"/>
    </xf>
    <xf numFmtId="0" fontId="12" fillId="0" borderId="16" xfId="0" applyFont="1" applyFill="1" applyBorder="1" applyAlignment="1">
      <alignment vertical="center"/>
    </xf>
    <xf numFmtId="49" fontId="11" fillId="0" borderId="0" xfId="0" applyNumberFormat="1" applyFont="1" applyFill="1" applyAlignment="1">
      <alignment vertical="center"/>
    </xf>
    <xf numFmtId="177" fontId="11" fillId="0" borderId="0" xfId="0" applyNumberFormat="1" applyFont="1" applyFill="1" applyAlignment="1">
      <alignment vertical="center"/>
    </xf>
    <xf numFmtId="0" fontId="17" fillId="0" borderId="0" xfId="0" applyFont="1" applyFill="1" applyAlignment="1">
      <alignment vertical="center"/>
    </xf>
    <xf numFmtId="49" fontId="15" fillId="0" borderId="0" xfId="6" applyNumberFormat="1" applyFont="1" applyFill="1" applyBorder="1" applyAlignment="1" applyProtection="1">
      <alignment horizontal="center" vertical="center" wrapText="1"/>
    </xf>
    <xf numFmtId="38" fontId="15" fillId="0" borderId="0" xfId="6" applyFont="1" applyFill="1" applyBorder="1" applyAlignment="1" applyProtection="1">
      <alignment horizontal="center" vertical="center" wrapText="1"/>
    </xf>
    <xf numFmtId="177" fontId="18" fillId="0" borderId="17" xfId="6" applyNumberFormat="1" applyFont="1" applyFill="1" applyBorder="1" applyAlignment="1" applyProtection="1">
      <alignment horizontal="center" vertical="center" wrapText="1"/>
    </xf>
    <xf numFmtId="49" fontId="18" fillId="0" borderId="18" xfId="6" applyNumberFormat="1" applyFont="1" applyFill="1" applyBorder="1" applyAlignment="1" applyProtection="1">
      <alignment horizontal="center" vertical="center" wrapText="1"/>
    </xf>
    <xf numFmtId="177" fontId="18" fillId="0" borderId="18" xfId="6" applyNumberFormat="1" applyFont="1" applyFill="1" applyBorder="1" applyAlignment="1" applyProtection="1">
      <alignment horizontal="center" vertical="center" wrapText="1"/>
    </xf>
    <xf numFmtId="178" fontId="15" fillId="0" borderId="0" xfId="0" applyNumberFormat="1" applyFont="1" applyFill="1" applyAlignment="1">
      <alignment vertical="center"/>
    </xf>
    <xf numFmtId="178" fontId="18" fillId="0" borderId="0" xfId="0" applyNumberFormat="1" applyFont="1" applyFill="1" applyAlignment="1">
      <alignment vertical="center"/>
    </xf>
    <xf numFmtId="178" fontId="15" fillId="0" borderId="0" xfId="0" applyNumberFormat="1" applyFont="1" applyFill="1" applyAlignment="1">
      <alignment vertical="center" shrinkToFit="1"/>
    </xf>
    <xf numFmtId="49" fontId="15" fillId="0" borderId="0" xfId="0" applyNumberFormat="1" applyFont="1" applyFill="1" applyAlignment="1">
      <alignment vertical="center"/>
    </xf>
    <xf numFmtId="177" fontId="15" fillId="0" borderId="0" xfId="0" applyNumberFormat="1" applyFont="1" applyFill="1" applyAlignment="1">
      <alignment vertical="center"/>
    </xf>
    <xf numFmtId="180" fontId="20" fillId="0" borderId="0" xfId="0" applyNumberFormat="1" applyFont="1" applyFill="1" applyAlignment="1">
      <alignment vertical="center"/>
    </xf>
    <xf numFmtId="180" fontId="12" fillId="0" borderId="0" xfId="0" applyNumberFormat="1" applyFont="1" applyFill="1" applyAlignment="1">
      <alignment vertical="center"/>
    </xf>
    <xf numFmtId="180" fontId="15" fillId="0" borderId="0" xfId="0" applyNumberFormat="1" applyFont="1" applyFill="1" applyAlignment="1">
      <alignment vertical="center"/>
    </xf>
    <xf numFmtId="180" fontId="12" fillId="0" borderId="0" xfId="0" applyNumberFormat="1" applyFont="1" applyFill="1" applyAlignment="1">
      <alignment horizontal="right" vertical="center"/>
    </xf>
    <xf numFmtId="180" fontId="12" fillId="0" borderId="19" xfId="0" applyNumberFormat="1" applyFont="1" applyFill="1" applyBorder="1" applyAlignment="1">
      <alignment horizontal="center" vertical="center"/>
    </xf>
    <xf numFmtId="180" fontId="12" fillId="0" borderId="19" xfId="0" applyNumberFormat="1" applyFont="1" applyFill="1" applyBorder="1" applyAlignment="1">
      <alignment horizontal="distributed" vertical="center"/>
    </xf>
    <xf numFmtId="180" fontId="12" fillId="0" borderId="15" xfId="0" applyNumberFormat="1" applyFont="1" applyFill="1" applyBorder="1" applyAlignment="1">
      <alignment vertical="center"/>
    </xf>
    <xf numFmtId="180" fontId="15" fillId="0" borderId="20" xfId="0" applyNumberFormat="1" applyFont="1" applyFill="1" applyBorder="1" applyAlignment="1">
      <alignment horizontal="right" vertical="center"/>
    </xf>
    <xf numFmtId="180" fontId="12" fillId="0" borderId="16" xfId="0" applyNumberFormat="1" applyFont="1" applyFill="1" applyBorder="1" applyAlignment="1">
      <alignment vertical="center"/>
    </xf>
    <xf numFmtId="180" fontId="15" fillId="0" borderId="0" xfId="0" applyNumberFormat="1" applyFont="1" applyFill="1" applyBorder="1" applyAlignment="1" applyProtection="1">
      <alignment horizontal="center" vertical="center"/>
    </xf>
    <xf numFmtId="180" fontId="12" fillId="0" borderId="0" xfId="0" applyNumberFormat="1" applyFont="1" applyFill="1" applyBorder="1" applyAlignment="1">
      <alignment vertical="center"/>
    </xf>
    <xf numFmtId="180" fontId="12" fillId="0" borderId="21" xfId="0" applyNumberFormat="1" applyFont="1" applyFill="1" applyBorder="1" applyAlignment="1">
      <alignment vertical="center"/>
    </xf>
    <xf numFmtId="41" fontId="18" fillId="0" borderId="22" xfId="6" applyNumberFormat="1" applyFont="1" applyFill="1" applyBorder="1" applyAlignment="1" applyProtection="1">
      <alignment vertical="center"/>
      <protection locked="0"/>
    </xf>
    <xf numFmtId="41" fontId="18" fillId="0" borderId="23" xfId="6" applyNumberFormat="1" applyFont="1" applyFill="1" applyBorder="1" applyAlignment="1" applyProtection="1">
      <alignment vertical="center"/>
      <protection locked="0"/>
    </xf>
    <xf numFmtId="41" fontId="18" fillId="0" borderId="24" xfId="6" applyNumberFormat="1" applyFont="1" applyFill="1" applyBorder="1" applyAlignment="1" applyProtection="1">
      <alignment vertical="center"/>
      <protection locked="0"/>
    </xf>
    <xf numFmtId="41" fontId="18" fillId="0" borderId="25" xfId="6" applyNumberFormat="1" applyFont="1" applyFill="1" applyBorder="1" applyAlignment="1" applyProtection="1">
      <alignment vertical="center"/>
      <protection locked="0"/>
    </xf>
    <xf numFmtId="41" fontId="18" fillId="0" borderId="26" xfId="6" applyNumberFormat="1" applyFont="1" applyFill="1" applyBorder="1" applyAlignment="1">
      <alignment vertical="center"/>
    </xf>
    <xf numFmtId="41" fontId="18" fillId="0" borderId="5" xfId="6" applyNumberFormat="1" applyFont="1" applyFill="1" applyBorder="1" applyAlignment="1">
      <alignment vertical="center"/>
    </xf>
    <xf numFmtId="41" fontId="18" fillId="0" borderId="27" xfId="6" applyNumberFormat="1" applyFont="1" applyFill="1" applyBorder="1" applyAlignment="1">
      <alignment vertical="center"/>
    </xf>
    <xf numFmtId="41" fontId="18" fillId="0" borderId="5" xfId="6" applyNumberFormat="1" applyFont="1" applyFill="1" applyBorder="1" applyAlignment="1" applyProtection="1">
      <alignment vertical="center"/>
      <protection locked="0"/>
    </xf>
    <xf numFmtId="41" fontId="18" fillId="0" borderId="26" xfId="6" applyNumberFormat="1" applyFont="1" applyFill="1" applyBorder="1" applyAlignment="1" applyProtection="1">
      <alignment vertical="center"/>
    </xf>
    <xf numFmtId="41" fontId="18" fillId="0" borderId="5" xfId="6" applyNumberFormat="1" applyFont="1" applyFill="1" applyBorder="1" applyAlignment="1" applyProtection="1">
      <alignment vertical="center"/>
    </xf>
    <xf numFmtId="41" fontId="18" fillId="0" borderId="27" xfId="6" applyNumberFormat="1" applyFont="1" applyFill="1" applyBorder="1" applyAlignment="1" applyProtection="1">
      <alignment vertical="center"/>
    </xf>
    <xf numFmtId="41" fontId="18" fillId="0" borderId="28" xfId="6" applyNumberFormat="1" applyFont="1" applyFill="1" applyBorder="1" applyAlignment="1">
      <alignment vertical="center"/>
    </xf>
    <xf numFmtId="41" fontId="18" fillId="0" borderId="29" xfId="6" applyNumberFormat="1" applyFont="1" applyFill="1" applyBorder="1" applyAlignment="1">
      <alignment vertical="center"/>
    </xf>
    <xf numFmtId="41" fontId="18" fillId="0" borderId="17" xfId="6" applyNumberFormat="1" applyFont="1" applyFill="1" applyBorder="1" applyAlignment="1">
      <alignment vertical="center"/>
    </xf>
    <xf numFmtId="41" fontId="18" fillId="0" borderId="30" xfId="6" applyNumberFormat="1" applyFont="1" applyFill="1" applyBorder="1" applyAlignment="1">
      <alignment vertical="center"/>
    </xf>
    <xf numFmtId="180" fontId="18" fillId="0" borderId="31" xfId="0" applyNumberFormat="1" applyFont="1" applyFill="1" applyBorder="1" applyAlignment="1">
      <alignment horizontal="centerContinuous" vertical="center"/>
    </xf>
    <xf numFmtId="180" fontId="18" fillId="0" borderId="32" xfId="0" applyNumberFormat="1" applyFont="1" applyFill="1" applyBorder="1" applyAlignment="1">
      <alignment horizontal="centerContinuous" vertical="center"/>
    </xf>
    <xf numFmtId="41" fontId="18" fillId="0" borderId="33" xfId="6" applyNumberFormat="1" applyFont="1" applyFill="1" applyBorder="1" applyAlignment="1">
      <alignment vertical="center"/>
    </xf>
    <xf numFmtId="41" fontId="18" fillId="0" borderId="31" xfId="6" applyNumberFormat="1" applyFont="1" applyFill="1" applyBorder="1" applyAlignment="1">
      <alignment vertical="center"/>
    </xf>
    <xf numFmtId="41" fontId="18" fillId="0" borderId="32" xfId="6" applyNumberFormat="1" applyFont="1" applyFill="1" applyBorder="1" applyAlignment="1">
      <alignment vertical="center"/>
    </xf>
    <xf numFmtId="41" fontId="18" fillId="0" borderId="31" xfId="6" applyNumberFormat="1" applyFont="1" applyFill="1" applyBorder="1" applyAlignment="1" applyProtection="1">
      <alignment vertical="center"/>
      <protection locked="0"/>
    </xf>
    <xf numFmtId="180" fontId="15" fillId="0" borderId="0" xfId="0" applyNumberFormat="1" applyFont="1" applyFill="1" applyBorder="1" applyAlignment="1">
      <alignment vertical="center"/>
    </xf>
    <xf numFmtId="0" fontId="15" fillId="0" borderId="34" xfId="0" applyFont="1" applyFill="1" applyBorder="1" applyAlignment="1">
      <alignment horizontal="right" vertical="center"/>
    </xf>
    <xf numFmtId="49" fontId="15" fillId="0" borderId="34" xfId="0" applyNumberFormat="1" applyFont="1" applyFill="1" applyBorder="1" applyAlignment="1">
      <alignment horizontal="center" vertical="center"/>
    </xf>
    <xf numFmtId="0" fontId="15" fillId="0" borderId="20" xfId="0" applyFont="1" applyFill="1" applyBorder="1" applyAlignment="1" applyProtection="1">
      <alignment vertical="center"/>
    </xf>
    <xf numFmtId="0" fontId="15" fillId="0" borderId="34" xfId="0" applyFont="1" applyFill="1" applyBorder="1" applyAlignment="1" applyProtection="1">
      <alignment vertical="center"/>
    </xf>
    <xf numFmtId="0" fontId="15" fillId="0" borderId="15" xfId="0" applyFont="1" applyFill="1" applyBorder="1" applyAlignment="1" applyProtection="1">
      <alignment vertical="center"/>
    </xf>
    <xf numFmtId="0" fontId="15" fillId="0" borderId="35" xfId="0" applyFont="1" applyFill="1" applyBorder="1" applyAlignment="1" applyProtection="1">
      <alignment horizontal="center" vertical="center"/>
    </xf>
    <xf numFmtId="49" fontId="15" fillId="0" borderId="35" xfId="0" applyNumberFormat="1" applyFont="1" applyFill="1" applyBorder="1" applyAlignment="1">
      <alignment horizontal="center" vertical="center"/>
    </xf>
    <xf numFmtId="0" fontId="15" fillId="0" borderId="0" xfId="0" applyFont="1" applyFill="1" applyBorder="1" applyAlignment="1">
      <alignment vertical="center"/>
    </xf>
    <xf numFmtId="0" fontId="15" fillId="0" borderId="35" xfId="0" applyFont="1" applyFill="1" applyBorder="1" applyAlignment="1">
      <alignment vertical="center"/>
    </xf>
    <xf numFmtId="0" fontId="15" fillId="0" borderId="0" xfId="0" applyFont="1" applyFill="1" applyBorder="1" applyAlignment="1" applyProtection="1">
      <alignment vertical="center"/>
    </xf>
    <xf numFmtId="0" fontId="15" fillId="0" borderId="35" xfId="0" applyFont="1" applyFill="1" applyBorder="1" applyAlignment="1" applyProtection="1">
      <alignment vertical="center"/>
    </xf>
    <xf numFmtId="0" fontId="15" fillId="0" borderId="24"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2" fillId="0" borderId="35" xfId="0" applyFont="1" applyFill="1" applyBorder="1" applyAlignment="1">
      <alignment vertical="center"/>
    </xf>
    <xf numFmtId="49" fontId="15" fillId="0" borderId="35" xfId="0" applyNumberFormat="1" applyFont="1" applyFill="1" applyBorder="1" applyAlignment="1" applyProtection="1">
      <alignment horizontal="center" vertical="center"/>
    </xf>
    <xf numFmtId="0" fontId="12" fillId="0" borderId="36" xfId="0" applyFont="1" applyFill="1" applyBorder="1" applyAlignment="1">
      <alignment vertical="center"/>
    </xf>
    <xf numFmtId="0" fontId="12" fillId="0" borderId="37" xfId="0" applyFont="1" applyFill="1" applyBorder="1" applyAlignment="1">
      <alignment vertical="center"/>
    </xf>
    <xf numFmtId="49" fontId="15" fillId="0" borderId="37" xfId="0" applyNumberFormat="1" applyFont="1" applyFill="1" applyBorder="1" applyAlignment="1">
      <alignment horizontal="center" vertical="center"/>
    </xf>
    <xf numFmtId="0" fontId="15" fillId="0" borderId="37" xfId="0" applyFont="1" applyFill="1" applyBorder="1" applyAlignment="1">
      <alignment vertical="center"/>
    </xf>
    <xf numFmtId="0" fontId="15" fillId="0" borderId="37"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0" fontId="15" fillId="0" borderId="38" xfId="0" applyFont="1" applyFill="1" applyBorder="1" applyAlignment="1">
      <alignment vertical="center"/>
    </xf>
    <xf numFmtId="0" fontId="25" fillId="0" borderId="0" xfId="0" applyNumberFormat="1" applyFont="1" applyFill="1" applyBorder="1" applyAlignment="1">
      <alignment horizontal="center" vertical="center"/>
    </xf>
    <xf numFmtId="0" fontId="25" fillId="0" borderId="0" xfId="0" applyNumberFormat="1" applyFont="1" applyFill="1" applyBorder="1" applyAlignment="1" applyProtection="1">
      <alignment horizontal="center" vertical="center"/>
    </xf>
    <xf numFmtId="178" fontId="24" fillId="0" borderId="27" xfId="0" applyNumberFormat="1" applyFont="1" applyFill="1" applyBorder="1" applyAlignment="1" applyProtection="1">
      <alignment vertical="center"/>
      <protection locked="0"/>
    </xf>
    <xf numFmtId="182" fontId="24" fillId="0" borderId="39" xfId="0" applyNumberFormat="1" applyFont="1" applyFill="1" applyBorder="1" applyAlignment="1" applyProtection="1">
      <alignment horizontal="right" vertical="center"/>
      <protection locked="0"/>
    </xf>
    <xf numFmtId="0" fontId="12" fillId="0" borderId="0" xfId="0" applyFont="1" applyFill="1"/>
    <xf numFmtId="0" fontId="15" fillId="0" borderId="40" xfId="0" applyFont="1" applyFill="1" applyBorder="1" applyAlignment="1">
      <alignment vertical="distributed" wrapText="1"/>
    </xf>
    <xf numFmtId="0" fontId="15" fillId="0" borderId="41" xfId="0" applyFont="1" applyFill="1" applyBorder="1" applyAlignment="1">
      <alignment horizontal="center" vertical="distributed" textRotation="255" justifyLastLine="1" shrinkToFit="1"/>
    </xf>
    <xf numFmtId="0" fontId="15" fillId="0" borderId="42" xfId="0" applyFont="1" applyFill="1" applyBorder="1" applyAlignment="1">
      <alignment horizontal="center" vertical="distributed" textRotation="255" justifyLastLine="1" shrinkToFit="1"/>
    </xf>
    <xf numFmtId="0" fontId="15" fillId="0" borderId="43" xfId="0" applyFont="1" applyFill="1" applyBorder="1" applyAlignment="1">
      <alignment horizontal="center" vertical="distributed" textRotation="255" justifyLastLine="1" shrinkToFit="1"/>
    </xf>
    <xf numFmtId="0" fontId="15" fillId="0" borderId="44" xfId="0" applyFont="1" applyFill="1" applyBorder="1" applyAlignment="1">
      <alignment horizontal="center" vertical="distributed" textRotation="255" wrapText="1" justifyLastLine="1" shrinkToFit="1"/>
    </xf>
    <xf numFmtId="0" fontId="12" fillId="0" borderId="2" xfId="0" applyFont="1" applyFill="1" applyBorder="1" applyAlignment="1">
      <alignment vertical="center"/>
    </xf>
    <xf numFmtId="41" fontId="12" fillId="0" borderId="1" xfId="0" applyNumberFormat="1" applyFont="1" applyFill="1" applyBorder="1" applyAlignment="1">
      <alignment vertical="center"/>
    </xf>
    <xf numFmtId="41" fontId="12" fillId="0" borderId="22" xfId="0" applyNumberFormat="1" applyFont="1" applyFill="1" applyBorder="1" applyAlignment="1">
      <alignment vertical="center"/>
    </xf>
    <xf numFmtId="41" fontId="12" fillId="0" borderId="24" xfId="0" applyNumberFormat="1" applyFont="1" applyFill="1" applyBorder="1" applyAlignment="1">
      <alignment vertical="center"/>
    </xf>
    <xf numFmtId="0" fontId="12" fillId="0" borderId="4" xfId="0" applyFont="1" applyFill="1" applyBorder="1" applyAlignment="1">
      <alignment vertical="center"/>
    </xf>
    <xf numFmtId="41" fontId="12" fillId="0" borderId="27" xfId="0" applyNumberFormat="1" applyFont="1" applyFill="1" applyBorder="1" applyAlignment="1">
      <alignment vertical="center"/>
    </xf>
    <xf numFmtId="0" fontId="12" fillId="0" borderId="45" xfId="0" applyFont="1" applyFill="1" applyBorder="1" applyAlignment="1">
      <alignment vertical="center"/>
    </xf>
    <xf numFmtId="41" fontId="12" fillId="0" borderId="46" xfId="0" applyNumberFormat="1" applyFont="1" applyFill="1" applyBorder="1" applyAlignment="1">
      <alignment vertical="center"/>
    </xf>
    <xf numFmtId="41" fontId="12" fillId="0" borderId="18" xfId="0" applyNumberFormat="1" applyFont="1" applyFill="1" applyBorder="1" applyAlignment="1">
      <alignment vertical="center"/>
    </xf>
    <xf numFmtId="41" fontId="12" fillId="0" borderId="47" xfId="0" applyNumberFormat="1" applyFont="1" applyFill="1" applyBorder="1" applyAlignment="1">
      <alignment vertical="center"/>
    </xf>
    <xf numFmtId="0" fontId="12" fillId="0" borderId="48" xfId="0" applyFont="1" applyFill="1" applyBorder="1" applyAlignment="1">
      <alignment vertical="center"/>
    </xf>
    <xf numFmtId="41" fontId="12" fillId="0" borderId="38" xfId="0" applyNumberFormat="1" applyFont="1" applyFill="1" applyBorder="1" applyAlignment="1">
      <alignment vertical="center"/>
    </xf>
    <xf numFmtId="41" fontId="12" fillId="0" borderId="36" xfId="0" applyNumberFormat="1" applyFont="1" applyFill="1" applyBorder="1" applyAlignment="1">
      <alignment vertical="center"/>
    </xf>
    <xf numFmtId="41" fontId="12" fillId="0" borderId="49" xfId="0" applyNumberFormat="1" applyFont="1" applyFill="1" applyBorder="1" applyAlignment="1">
      <alignment vertical="center"/>
    </xf>
    <xf numFmtId="0" fontId="22" fillId="0" borderId="0" xfId="0" applyFont="1" applyFill="1" applyAlignment="1">
      <alignment vertical="center"/>
    </xf>
    <xf numFmtId="179" fontId="12" fillId="0" borderId="0" xfId="0" applyNumberFormat="1" applyFont="1" applyFill="1" applyAlignment="1">
      <alignment vertical="center"/>
    </xf>
    <xf numFmtId="0" fontId="15" fillId="0" borderId="0" xfId="0" applyFont="1" applyFill="1" applyAlignment="1">
      <alignment vertical="center" wrapText="1"/>
    </xf>
    <xf numFmtId="0" fontId="15" fillId="0" borderId="0" xfId="0" applyFont="1" applyFill="1" applyAlignment="1">
      <alignment horizontal="center" vertical="center"/>
    </xf>
    <xf numFmtId="0" fontId="15" fillId="0" borderId="17" xfId="0" applyFont="1" applyFill="1" applyBorder="1" applyAlignment="1">
      <alignment vertical="center" shrinkToFit="1"/>
    </xf>
    <xf numFmtId="0" fontId="15" fillId="0" borderId="17" xfId="0" applyFont="1" applyFill="1" applyBorder="1" applyAlignment="1">
      <alignment vertical="center" wrapText="1"/>
    </xf>
    <xf numFmtId="58" fontId="15" fillId="0" borderId="5" xfId="0" applyNumberFormat="1" applyFont="1" applyFill="1" applyBorder="1" applyAlignment="1">
      <alignment horizontal="left" vertical="center"/>
    </xf>
    <xf numFmtId="0" fontId="15" fillId="0" borderId="50" xfId="0" applyFont="1" applyFill="1" applyBorder="1" applyAlignment="1">
      <alignment horizontal="left" vertical="center" shrinkToFit="1"/>
    </xf>
    <xf numFmtId="0" fontId="15" fillId="0" borderId="50" xfId="0" applyFont="1" applyFill="1" applyBorder="1" applyAlignment="1">
      <alignment vertical="center" wrapText="1"/>
    </xf>
    <xf numFmtId="58" fontId="15" fillId="0" borderId="50" xfId="0" applyNumberFormat="1" applyFont="1" applyFill="1" applyBorder="1" applyAlignment="1">
      <alignment horizontal="left" vertical="center"/>
    </xf>
    <xf numFmtId="58" fontId="15" fillId="0" borderId="51" xfId="0" applyNumberFormat="1" applyFont="1" applyFill="1" applyBorder="1" applyAlignment="1">
      <alignment horizontal="left" vertical="center"/>
    </xf>
    <xf numFmtId="0" fontId="15" fillId="0" borderId="52" xfId="0" applyFont="1" applyFill="1" applyBorder="1" applyAlignment="1">
      <alignment horizontal="left" vertical="center" shrinkToFit="1"/>
    </xf>
    <xf numFmtId="0" fontId="15" fillId="0" borderId="52" xfId="0" applyFont="1" applyFill="1" applyBorder="1" applyAlignment="1">
      <alignment vertical="center" wrapText="1"/>
    </xf>
    <xf numFmtId="58" fontId="15" fillId="0" borderId="52" xfId="0" applyNumberFormat="1" applyFont="1" applyFill="1" applyBorder="1" applyAlignment="1">
      <alignment horizontal="left" vertical="center"/>
    </xf>
    <xf numFmtId="0" fontId="15" fillId="0" borderId="50" xfId="0" applyFont="1" applyFill="1" applyBorder="1" applyAlignment="1">
      <alignment vertical="center" shrinkToFit="1"/>
    </xf>
    <xf numFmtId="0" fontId="15" fillId="0" borderId="51" xfId="0" applyFont="1" applyFill="1" applyBorder="1" applyAlignment="1">
      <alignment vertical="center" shrinkToFit="1"/>
    </xf>
    <xf numFmtId="0" fontId="15" fillId="0" borderId="53" xfId="0" applyFont="1" applyFill="1" applyBorder="1" applyAlignment="1">
      <alignment vertical="center" wrapText="1"/>
    </xf>
    <xf numFmtId="0" fontId="29" fillId="0" borderId="53" xfId="0" applyFont="1" applyFill="1" applyBorder="1" applyAlignment="1">
      <alignment vertical="center" wrapText="1"/>
    </xf>
    <xf numFmtId="58" fontId="15" fillId="0" borderId="54" xfId="0" applyNumberFormat="1" applyFont="1" applyFill="1" applyBorder="1" applyAlignment="1">
      <alignment horizontal="left" vertical="center"/>
    </xf>
    <xf numFmtId="0" fontId="15" fillId="0" borderId="50" xfId="0" applyFont="1" applyFill="1" applyBorder="1" applyAlignment="1">
      <alignment vertical="center"/>
    </xf>
    <xf numFmtId="0" fontId="31" fillId="0" borderId="0" xfId="0" applyFont="1" applyFill="1" applyAlignment="1">
      <alignment horizontal="center" vertical="center"/>
    </xf>
    <xf numFmtId="0" fontId="15" fillId="0" borderId="51" xfId="0" applyFont="1" applyFill="1" applyBorder="1" applyAlignment="1">
      <alignment horizontal="left" vertical="center" wrapText="1"/>
    </xf>
    <xf numFmtId="0" fontId="15" fillId="0" borderId="51" xfId="0" applyFont="1" applyFill="1" applyBorder="1" applyAlignment="1">
      <alignment horizontal="center" vertical="center"/>
    </xf>
    <xf numFmtId="0" fontId="15" fillId="0" borderId="55" xfId="0" applyFont="1" applyFill="1" applyBorder="1" applyAlignment="1">
      <alignment horizontal="left" vertical="center"/>
    </xf>
    <xf numFmtId="0" fontId="15" fillId="0" borderId="22" xfId="0" applyFont="1" applyFill="1" applyBorder="1" applyAlignment="1">
      <alignment vertical="center"/>
    </xf>
    <xf numFmtId="0" fontId="15" fillId="0" borderId="22" xfId="0" applyFont="1" applyFill="1" applyBorder="1" applyAlignment="1">
      <alignment vertical="center" wrapText="1"/>
    </xf>
    <xf numFmtId="179" fontId="15" fillId="0" borderId="56" xfId="0" applyNumberFormat="1" applyFont="1" applyFill="1" applyBorder="1" applyAlignment="1">
      <alignment vertical="center" wrapText="1"/>
    </xf>
    <xf numFmtId="179" fontId="15" fillId="0" borderId="56" xfId="0" applyNumberFormat="1" applyFont="1" applyFill="1" applyBorder="1" applyAlignment="1">
      <alignment vertical="center"/>
    </xf>
    <xf numFmtId="179" fontId="15" fillId="0" borderId="57" xfId="0" applyNumberFormat="1" applyFont="1" applyFill="1" applyBorder="1" applyAlignment="1">
      <alignment vertical="center" wrapText="1"/>
    </xf>
    <xf numFmtId="179" fontId="15" fillId="0" borderId="57" xfId="0" applyNumberFormat="1" applyFont="1" applyFill="1" applyBorder="1" applyAlignment="1">
      <alignment vertical="center"/>
    </xf>
    <xf numFmtId="179" fontId="15" fillId="0" borderId="52" xfId="0" applyNumberFormat="1" applyFont="1" applyFill="1" applyBorder="1" applyAlignment="1">
      <alignment vertical="center" wrapText="1"/>
    </xf>
    <xf numFmtId="179" fontId="15" fillId="0" borderId="52" xfId="0" applyNumberFormat="1" applyFont="1" applyFill="1" applyBorder="1" applyAlignment="1">
      <alignment vertical="center"/>
    </xf>
    <xf numFmtId="0" fontId="18" fillId="0" borderId="58" xfId="39" applyFont="1" applyFill="1" applyBorder="1" applyAlignment="1">
      <alignment horizontal="left" vertical="center" wrapText="1"/>
    </xf>
    <xf numFmtId="0" fontId="18" fillId="0" borderId="59" xfId="39" applyFont="1" applyFill="1" applyBorder="1" applyAlignment="1">
      <alignment horizontal="left" vertical="center" wrapText="1"/>
    </xf>
    <xf numFmtId="0" fontId="18" fillId="0" borderId="60" xfId="39" applyFont="1" applyFill="1" applyBorder="1" applyAlignment="1">
      <alignment horizontal="left" vertical="center" wrapText="1"/>
    </xf>
    <xf numFmtId="0" fontId="18" fillId="0" borderId="61" xfId="39" applyFont="1" applyFill="1" applyBorder="1" applyAlignment="1">
      <alignment horizontal="left" vertical="center" wrapText="1"/>
    </xf>
    <xf numFmtId="0" fontId="18" fillId="0" borderId="62" xfId="39" applyFont="1" applyFill="1" applyBorder="1" applyAlignment="1">
      <alignment horizontal="left" vertical="center" wrapText="1"/>
    </xf>
    <xf numFmtId="179" fontId="18" fillId="0" borderId="18" xfId="39" applyNumberFormat="1" applyFont="1" applyFill="1" applyBorder="1" applyAlignment="1">
      <alignment horizontal="right" vertical="center"/>
    </xf>
    <xf numFmtId="0" fontId="18" fillId="0" borderId="13" xfId="39" applyFont="1" applyFill="1" applyBorder="1" applyAlignment="1">
      <alignment horizontal="left" vertical="center" wrapText="1"/>
    </xf>
    <xf numFmtId="179" fontId="18" fillId="0" borderId="14" xfId="39" applyNumberFormat="1" applyFont="1" applyFill="1" applyBorder="1" applyAlignment="1">
      <alignment horizontal="right" vertical="center"/>
    </xf>
    <xf numFmtId="0" fontId="18" fillId="0" borderId="63" xfId="39" applyFont="1" applyFill="1" applyBorder="1" applyAlignment="1">
      <alignment horizontal="left" vertical="center" wrapText="1"/>
    </xf>
    <xf numFmtId="0" fontId="18" fillId="0" borderId="64" xfId="39" applyFont="1" applyFill="1" applyBorder="1" applyAlignment="1">
      <alignment horizontal="left" vertical="center" wrapText="1"/>
    </xf>
    <xf numFmtId="179" fontId="18" fillId="0" borderId="65" xfId="39" applyNumberFormat="1" applyFont="1" applyFill="1" applyBorder="1" applyAlignment="1">
      <alignment horizontal="right" vertical="center"/>
    </xf>
    <xf numFmtId="0" fontId="18" fillId="0" borderId="66" xfId="39" applyFont="1" applyFill="1" applyBorder="1" applyAlignment="1">
      <alignment horizontal="left" vertical="center" wrapText="1"/>
    </xf>
    <xf numFmtId="0" fontId="18" fillId="0" borderId="67" xfId="39" applyFont="1" applyFill="1" applyBorder="1" applyAlignment="1">
      <alignment horizontal="left" vertical="center" wrapText="1"/>
    </xf>
    <xf numFmtId="179" fontId="18" fillId="0" borderId="68" xfId="39" applyNumberFormat="1" applyFont="1" applyFill="1" applyBorder="1" applyAlignment="1">
      <alignment horizontal="right" vertical="center"/>
    </xf>
    <xf numFmtId="0" fontId="18" fillId="0" borderId="69" xfId="39" applyFont="1" applyFill="1" applyBorder="1" applyAlignment="1">
      <alignment horizontal="left" vertical="center" wrapText="1"/>
    </xf>
    <xf numFmtId="0" fontId="18" fillId="0" borderId="70" xfId="39" applyFont="1" applyFill="1" applyBorder="1" applyAlignment="1">
      <alignment horizontal="left" vertical="center" wrapText="1"/>
    </xf>
    <xf numFmtId="0" fontId="18" fillId="0" borderId="71" xfId="39" applyFont="1" applyFill="1" applyBorder="1" applyAlignment="1">
      <alignment horizontal="left" vertical="center" wrapText="1"/>
    </xf>
    <xf numFmtId="0" fontId="18" fillId="0" borderId="72" xfId="39" applyFont="1" applyFill="1" applyBorder="1" applyAlignment="1">
      <alignment horizontal="left" vertical="center" wrapText="1"/>
    </xf>
    <xf numFmtId="0" fontId="18" fillId="0" borderId="73" xfId="39" applyFont="1" applyFill="1" applyBorder="1" applyAlignment="1">
      <alignment horizontal="left" vertical="center" wrapText="1"/>
    </xf>
    <xf numFmtId="0" fontId="18" fillId="0" borderId="39" xfId="39" applyFont="1" applyFill="1" applyBorder="1" applyAlignment="1">
      <alignment horizontal="center" vertical="center" wrapText="1"/>
    </xf>
    <xf numFmtId="179" fontId="18" fillId="0" borderId="5" xfId="39" applyNumberFormat="1" applyFont="1" applyFill="1" applyBorder="1" applyAlignment="1">
      <alignment horizontal="right" vertical="center"/>
    </xf>
    <xf numFmtId="0" fontId="18" fillId="0" borderId="74" xfId="39" applyFont="1" applyFill="1" applyBorder="1" applyAlignment="1">
      <alignment horizontal="left" vertical="center" wrapText="1"/>
    </xf>
    <xf numFmtId="0" fontId="22" fillId="0" borderId="60" xfId="39" applyFont="1" applyFill="1" applyBorder="1" applyAlignment="1">
      <alignment horizontal="left" vertical="center" wrapText="1"/>
    </xf>
    <xf numFmtId="0" fontId="18" fillId="0" borderId="75" xfId="39" applyFont="1" applyFill="1" applyBorder="1" applyAlignment="1">
      <alignment horizontal="left" vertical="center" wrapText="1"/>
    </xf>
    <xf numFmtId="0" fontId="31" fillId="0" borderId="0" xfId="0" applyFont="1" applyFill="1" applyAlignment="1">
      <alignment vertical="center"/>
    </xf>
    <xf numFmtId="57" fontId="15" fillId="0" borderId="0" xfId="0" applyNumberFormat="1" applyFont="1" applyFill="1" applyAlignment="1">
      <alignment horizontal="distributed" vertical="center"/>
    </xf>
    <xf numFmtId="38" fontId="18" fillId="0" borderId="76" xfId="0" applyNumberFormat="1" applyFont="1" applyFill="1" applyBorder="1" applyAlignment="1">
      <alignment vertical="center"/>
    </xf>
    <xf numFmtId="57" fontId="15" fillId="0" borderId="72" xfId="0" applyNumberFormat="1" applyFont="1" applyFill="1" applyBorder="1" applyAlignment="1">
      <alignment horizontal="center" vertical="center"/>
    </xf>
    <xf numFmtId="57" fontId="15" fillId="0" borderId="77" xfId="0" applyNumberFormat="1" applyFont="1" applyFill="1" applyBorder="1" applyAlignment="1">
      <alignment horizontal="center" vertical="center"/>
    </xf>
    <xf numFmtId="57" fontId="15" fillId="0" borderId="47" xfId="0" applyNumberFormat="1" applyFont="1" applyFill="1" applyBorder="1" applyAlignment="1">
      <alignment horizontal="center" vertical="center"/>
    </xf>
    <xf numFmtId="0" fontId="15" fillId="0" borderId="76" xfId="0" applyFont="1" applyFill="1" applyBorder="1" applyAlignment="1">
      <alignment horizontal="center" vertical="center"/>
    </xf>
    <xf numFmtId="57" fontId="15" fillId="0" borderId="69" xfId="0" applyNumberFormat="1" applyFont="1" applyFill="1" applyBorder="1" applyAlignment="1">
      <alignment horizontal="center" vertical="center"/>
    </xf>
    <xf numFmtId="57" fontId="15" fillId="0" borderId="59" xfId="0" applyNumberFormat="1" applyFont="1" applyFill="1" applyBorder="1" applyAlignment="1">
      <alignment horizontal="center" vertical="center"/>
    </xf>
    <xf numFmtId="0" fontId="18" fillId="0" borderId="22" xfId="0" applyFont="1" applyFill="1" applyBorder="1" applyAlignment="1">
      <alignment horizontal="left" vertical="center"/>
    </xf>
    <xf numFmtId="57" fontId="15" fillId="0" borderId="62" xfId="0" applyNumberFormat="1" applyFont="1" applyFill="1" applyBorder="1" applyAlignment="1">
      <alignment horizontal="center" vertical="center"/>
    </xf>
    <xf numFmtId="57" fontId="15" fillId="0" borderId="61" xfId="0" applyNumberFormat="1" applyFont="1" applyFill="1" applyBorder="1" applyAlignment="1">
      <alignment horizontal="center" vertical="center"/>
    </xf>
    <xf numFmtId="0" fontId="15" fillId="0" borderId="78" xfId="0" applyFont="1" applyFill="1" applyBorder="1" applyAlignment="1">
      <alignment vertical="center"/>
    </xf>
    <xf numFmtId="0" fontId="15" fillId="0" borderId="79" xfId="0" applyFont="1" applyFill="1" applyBorder="1" applyAlignment="1">
      <alignment vertical="center"/>
    </xf>
    <xf numFmtId="0" fontId="15" fillId="0" borderId="80" xfId="0" applyFont="1" applyFill="1" applyBorder="1" applyAlignment="1">
      <alignment horizontal="center" vertical="center" wrapText="1"/>
    </xf>
    <xf numFmtId="0" fontId="15" fillId="0" borderId="81" xfId="0" applyFont="1" applyFill="1" applyBorder="1" applyAlignment="1">
      <alignment vertical="center"/>
    </xf>
    <xf numFmtId="179" fontId="15" fillId="0" borderId="82" xfId="0" applyNumberFormat="1" applyFont="1" applyFill="1" applyBorder="1" applyAlignment="1">
      <alignment vertical="center"/>
    </xf>
    <xf numFmtId="179" fontId="15" fillId="0" borderId="83" xfId="0" applyNumberFormat="1" applyFont="1" applyFill="1" applyBorder="1" applyAlignment="1">
      <alignment vertical="center"/>
    </xf>
    <xf numFmtId="179" fontId="15" fillId="0" borderId="84" xfId="0" applyNumberFormat="1" applyFont="1" applyFill="1" applyBorder="1" applyAlignment="1">
      <alignment vertical="center"/>
    </xf>
    <xf numFmtId="179" fontId="15" fillId="0" borderId="85" xfId="0" applyNumberFormat="1" applyFont="1" applyFill="1" applyBorder="1" applyAlignment="1">
      <alignment vertical="center"/>
    </xf>
    <xf numFmtId="0" fontId="15" fillId="0" borderId="86" xfId="0" applyFont="1" applyFill="1" applyBorder="1" applyAlignment="1">
      <alignment vertical="center"/>
    </xf>
    <xf numFmtId="179" fontId="15" fillId="0" borderId="87" xfId="0" applyNumberFormat="1" applyFont="1" applyFill="1" applyBorder="1" applyAlignment="1">
      <alignment vertical="center"/>
    </xf>
    <xf numFmtId="0" fontId="15" fillId="0" borderId="88" xfId="0" applyFont="1" applyFill="1" applyBorder="1" applyAlignment="1">
      <alignment vertical="center"/>
    </xf>
    <xf numFmtId="0" fontId="15" fillId="0" borderId="89" xfId="0" applyFont="1" applyFill="1" applyBorder="1" applyAlignment="1">
      <alignment vertical="center"/>
    </xf>
    <xf numFmtId="179" fontId="15" fillId="0" borderId="90" xfId="0" applyNumberFormat="1" applyFont="1" applyFill="1" applyBorder="1" applyAlignment="1">
      <alignment vertical="center"/>
    </xf>
    <xf numFmtId="179" fontId="15" fillId="0" borderId="91" xfId="0" applyNumberFormat="1" applyFont="1" applyFill="1" applyBorder="1" applyAlignment="1">
      <alignment vertical="center"/>
    </xf>
    <xf numFmtId="0" fontId="15" fillId="0" borderId="92" xfId="0" applyFont="1" applyFill="1" applyBorder="1" applyAlignment="1">
      <alignment vertical="center"/>
    </xf>
    <xf numFmtId="0" fontId="15" fillId="0" borderId="93" xfId="0" applyFont="1" applyFill="1" applyBorder="1" applyAlignment="1">
      <alignment vertical="center"/>
    </xf>
    <xf numFmtId="0" fontId="15" fillId="0" borderId="94" xfId="0" applyFont="1" applyFill="1" applyBorder="1" applyAlignment="1">
      <alignment vertical="center"/>
    </xf>
    <xf numFmtId="179" fontId="15" fillId="0" borderId="95" xfId="0" applyNumberFormat="1" applyFont="1" applyFill="1" applyBorder="1" applyAlignment="1">
      <alignment vertical="center"/>
    </xf>
    <xf numFmtId="179" fontId="15" fillId="0" borderId="96" xfId="0" applyNumberFormat="1" applyFont="1" applyFill="1" applyBorder="1" applyAlignment="1">
      <alignment vertical="center"/>
    </xf>
    <xf numFmtId="179" fontId="15" fillId="0" borderId="97" xfId="0" applyNumberFormat="1" applyFont="1" applyFill="1" applyBorder="1" applyAlignment="1">
      <alignment horizontal="center" vertical="center" wrapText="1"/>
    </xf>
    <xf numFmtId="0" fontId="15" fillId="0" borderId="97" xfId="0" applyFont="1" applyFill="1" applyBorder="1" applyAlignment="1">
      <alignment horizontal="center" vertical="center" wrapText="1"/>
    </xf>
    <xf numFmtId="179" fontId="15" fillId="0" borderId="0" xfId="0" applyNumberFormat="1" applyFont="1" applyFill="1" applyAlignment="1">
      <alignment vertical="center"/>
    </xf>
    <xf numFmtId="0" fontId="15" fillId="0" borderId="0" xfId="0" applyFont="1" applyFill="1" applyAlignment="1">
      <alignment vertical="center" textRotation="255" wrapText="1"/>
    </xf>
    <xf numFmtId="0" fontId="32" fillId="0" borderId="0" xfId="0" applyFont="1" applyFill="1" applyAlignment="1">
      <alignment horizontal="left" vertical="center"/>
    </xf>
    <xf numFmtId="0" fontId="33" fillId="0" borderId="0" xfId="0" applyFont="1" applyFill="1" applyAlignment="1">
      <alignment horizontal="left" vertical="center"/>
    </xf>
    <xf numFmtId="176" fontId="32" fillId="0" borderId="0" xfId="0" applyNumberFormat="1" applyFont="1" applyFill="1" applyAlignment="1">
      <alignment horizontal="left" vertical="center"/>
    </xf>
    <xf numFmtId="176" fontId="12" fillId="0" borderId="0" xfId="0" applyNumberFormat="1" applyFont="1" applyFill="1" applyAlignment="1">
      <alignment vertical="center"/>
    </xf>
    <xf numFmtId="0" fontId="12" fillId="0" borderId="0" xfId="0" applyFont="1" applyFill="1" applyBorder="1" applyAlignment="1">
      <alignment vertical="center"/>
    </xf>
    <xf numFmtId="49" fontId="12" fillId="0" borderId="95" xfId="0" applyNumberFormat="1" applyFont="1" applyFill="1" applyBorder="1" applyAlignment="1">
      <alignment horizontal="center" vertical="center"/>
    </xf>
    <xf numFmtId="178" fontId="12" fillId="0" borderId="98" xfId="0" applyNumberFormat="1" applyFont="1" applyFill="1" applyBorder="1" applyAlignment="1">
      <alignment horizontal="center" vertical="center" wrapText="1"/>
    </xf>
    <xf numFmtId="176" fontId="12" fillId="0" borderId="98" xfId="0" applyNumberFormat="1" applyFont="1" applyFill="1" applyBorder="1" applyAlignment="1">
      <alignment horizontal="center" vertical="center" wrapText="1" shrinkToFit="1"/>
    </xf>
    <xf numFmtId="176" fontId="12" fillId="0" borderId="43" xfId="0" applyNumberFormat="1" applyFont="1" applyFill="1" applyBorder="1" applyAlignment="1">
      <alignment horizontal="center" vertical="center" wrapText="1" shrinkToFit="1"/>
    </xf>
    <xf numFmtId="49" fontId="12" fillId="0" borderId="2" xfId="0" applyNumberFormat="1" applyFont="1" applyFill="1" applyBorder="1" applyAlignment="1">
      <alignment horizontal="center" vertical="center"/>
    </xf>
    <xf numFmtId="176" fontId="12" fillId="0" borderId="24" xfId="0" applyNumberFormat="1" applyFont="1" applyFill="1" applyBorder="1" applyAlignment="1">
      <alignment horizontal="center" vertical="center" wrapText="1" shrinkToFit="1"/>
    </xf>
    <xf numFmtId="176" fontId="12" fillId="0" borderId="77" xfId="0" applyNumberFormat="1" applyFont="1" applyFill="1" applyBorder="1" applyAlignment="1">
      <alignment horizontal="center" vertical="center" wrapText="1" shrinkToFit="1"/>
    </xf>
    <xf numFmtId="49" fontId="12" fillId="0" borderId="4" xfId="0" applyNumberFormat="1" applyFont="1" applyFill="1" applyBorder="1" applyAlignment="1">
      <alignment horizontal="center" vertical="center"/>
    </xf>
    <xf numFmtId="176" fontId="12" fillId="0" borderId="27" xfId="0" applyNumberFormat="1" applyFont="1" applyFill="1" applyBorder="1" applyAlignment="1">
      <alignment horizontal="center" vertical="center" wrapText="1" shrinkToFit="1"/>
    </xf>
    <xf numFmtId="176" fontId="12" fillId="0" borderId="74" xfId="0" applyNumberFormat="1" applyFont="1" applyFill="1" applyBorder="1" applyAlignment="1">
      <alignment horizontal="center" vertical="center" wrapText="1" shrinkToFit="1"/>
    </xf>
    <xf numFmtId="49" fontId="12" fillId="0" borderId="99" xfId="0" applyNumberFormat="1" applyFont="1" applyFill="1" applyBorder="1" applyAlignment="1">
      <alignment horizontal="center" vertical="center"/>
    </xf>
    <xf numFmtId="176" fontId="12" fillId="0" borderId="100" xfId="0" applyNumberFormat="1" applyFont="1" applyFill="1" applyBorder="1" applyAlignment="1">
      <alignment horizontal="center" vertical="center" wrapText="1" shrinkToFit="1"/>
    </xf>
    <xf numFmtId="176" fontId="12" fillId="0" borderId="101" xfId="0" applyNumberFormat="1" applyFont="1" applyFill="1" applyBorder="1" applyAlignment="1">
      <alignment horizontal="center" vertical="center" wrapText="1" shrinkToFit="1"/>
    </xf>
    <xf numFmtId="49" fontId="12" fillId="0" borderId="48" xfId="0" applyNumberFormat="1" applyFont="1" applyFill="1" applyBorder="1" applyAlignment="1">
      <alignment horizontal="center" vertical="center"/>
    </xf>
    <xf numFmtId="178" fontId="12" fillId="0" borderId="36" xfId="0" applyNumberFormat="1" applyFont="1" applyFill="1" applyBorder="1" applyAlignment="1">
      <alignment vertical="center"/>
    </xf>
    <xf numFmtId="176" fontId="12" fillId="0" borderId="36" xfId="0" applyNumberFormat="1" applyFont="1" applyFill="1" applyBorder="1" applyAlignment="1">
      <alignment horizontal="center" vertical="center" wrapText="1" shrinkToFit="1"/>
    </xf>
    <xf numFmtId="176" fontId="12" fillId="0" borderId="102" xfId="0" applyNumberFormat="1" applyFont="1" applyFill="1" applyBorder="1" applyAlignment="1">
      <alignment horizontal="center" vertical="center" wrapText="1" shrinkToFit="1"/>
    </xf>
    <xf numFmtId="38" fontId="15" fillId="0" borderId="5" xfId="6" applyFont="1" applyFill="1" applyBorder="1" applyAlignment="1" applyProtection="1">
      <alignment vertical="center"/>
    </xf>
    <xf numFmtId="38" fontId="15" fillId="0" borderId="17" xfId="6" applyFont="1" applyFill="1" applyBorder="1" applyAlignment="1" applyProtection="1">
      <alignment horizontal="center" vertical="center" shrinkToFit="1"/>
    </xf>
    <xf numFmtId="41" fontId="18" fillId="0" borderId="42" xfId="0" applyNumberFormat="1" applyFont="1" applyFill="1" applyBorder="1" applyAlignment="1">
      <alignment vertical="center"/>
    </xf>
    <xf numFmtId="49" fontId="12" fillId="0" borderId="17" xfId="0" applyNumberFormat="1" applyFont="1" applyFill="1" applyBorder="1" applyAlignment="1">
      <alignment horizontal="center" vertical="center"/>
    </xf>
    <xf numFmtId="49" fontId="12" fillId="0" borderId="22" xfId="0" applyNumberFormat="1" applyFont="1" applyFill="1" applyBorder="1" applyAlignment="1">
      <alignment horizontal="center" vertical="center"/>
    </xf>
    <xf numFmtId="49" fontId="12" fillId="0" borderId="5" xfId="0" applyNumberFormat="1" applyFont="1" applyFill="1" applyBorder="1" applyAlignment="1">
      <alignment horizontal="center" vertical="center"/>
    </xf>
    <xf numFmtId="41" fontId="28" fillId="0" borderId="68" xfId="6" applyNumberFormat="1" applyFont="1" applyFill="1" applyBorder="1" applyAlignment="1">
      <alignment horizontal="center" vertical="center"/>
    </xf>
    <xf numFmtId="49" fontId="12" fillId="0" borderId="68" xfId="0" applyNumberFormat="1" applyFont="1" applyFill="1" applyBorder="1" applyAlignment="1">
      <alignment horizontal="center" vertical="center"/>
    </xf>
    <xf numFmtId="0" fontId="12" fillId="0" borderId="103" xfId="0" applyFont="1" applyFill="1" applyBorder="1" applyAlignment="1">
      <alignment vertical="center" wrapText="1"/>
    </xf>
    <xf numFmtId="49" fontId="12" fillId="0" borderId="78" xfId="0" applyNumberFormat="1" applyFont="1" applyFill="1" applyBorder="1" applyAlignment="1">
      <alignment horizontal="center" vertical="center"/>
    </xf>
    <xf numFmtId="0" fontId="12" fillId="0" borderId="84" xfId="0" applyFont="1" applyFill="1" applyBorder="1" applyAlignment="1">
      <alignment vertical="center" wrapText="1"/>
    </xf>
    <xf numFmtId="41" fontId="28" fillId="0" borderId="78" xfId="6" applyNumberFormat="1" applyFont="1" applyFill="1" applyBorder="1" applyAlignment="1">
      <alignment horizontal="center" vertical="center"/>
    </xf>
    <xf numFmtId="49" fontId="12" fillId="0" borderId="79" xfId="0" applyNumberFormat="1" applyFont="1" applyFill="1" applyBorder="1" applyAlignment="1">
      <alignment horizontal="center" vertical="center"/>
    </xf>
    <xf numFmtId="0" fontId="12" fillId="0" borderId="87" xfId="0" applyFont="1" applyFill="1" applyBorder="1" applyAlignment="1">
      <alignment vertical="center" wrapText="1"/>
    </xf>
    <xf numFmtId="41" fontId="28" fillId="0" borderId="79" xfId="6" applyNumberFormat="1" applyFont="1" applyFill="1" applyBorder="1" applyAlignment="1">
      <alignment horizontal="center" vertical="center"/>
    </xf>
    <xf numFmtId="0" fontId="18" fillId="0" borderId="0" xfId="0" applyFont="1" applyFill="1" applyAlignment="1">
      <alignment vertical="center"/>
    </xf>
    <xf numFmtId="187" fontId="12" fillId="0" borderId="0" xfId="0" applyNumberFormat="1" applyFont="1" applyFill="1" applyAlignment="1">
      <alignment horizontal="center" vertical="center"/>
    </xf>
    <xf numFmtId="187" fontId="12" fillId="0" borderId="0" xfId="0" applyNumberFormat="1" applyFont="1" applyFill="1" applyAlignment="1">
      <alignment vertical="center"/>
    </xf>
    <xf numFmtId="38" fontId="12" fillId="0" borderId="0" xfId="0" applyNumberFormat="1" applyFont="1" applyFill="1" applyAlignment="1">
      <alignment vertical="center"/>
    </xf>
    <xf numFmtId="0" fontId="12" fillId="0" borderId="0" xfId="0" applyFont="1" applyFill="1" applyBorder="1" applyAlignment="1">
      <alignment horizontal="center" vertical="center"/>
    </xf>
    <xf numFmtId="41" fontId="28" fillId="0" borderId="68" xfId="0" applyNumberFormat="1" applyFont="1" applyFill="1" applyBorder="1" applyAlignment="1">
      <alignment horizontal="right" vertical="center"/>
    </xf>
    <xf numFmtId="0" fontId="12" fillId="0" borderId="103" xfId="0" applyFont="1" applyFill="1" applyBorder="1" applyAlignment="1">
      <alignment vertical="center" shrinkToFit="1"/>
    </xf>
    <xf numFmtId="41" fontId="28" fillId="0" borderId="68" xfId="0" applyNumberFormat="1" applyFont="1" applyFill="1" applyBorder="1" applyAlignment="1">
      <alignment horizontal="center" vertical="center"/>
    </xf>
    <xf numFmtId="0" fontId="12" fillId="0" borderId="84" xfId="0" applyFont="1" applyFill="1" applyBorder="1" applyAlignment="1">
      <alignment vertical="center" shrinkToFit="1"/>
    </xf>
    <xf numFmtId="41" fontId="28" fillId="0" borderId="78" xfId="0" applyNumberFormat="1" applyFont="1" applyFill="1" applyBorder="1" applyAlignment="1">
      <alignment horizontal="center" vertical="center"/>
    </xf>
    <xf numFmtId="0" fontId="12" fillId="0" borderId="87" xfId="0" applyFont="1" applyFill="1" applyBorder="1" applyAlignment="1">
      <alignment vertical="center" shrinkToFit="1"/>
    </xf>
    <xf numFmtId="41" fontId="28" fillId="0" borderId="79" xfId="0" applyNumberFormat="1" applyFont="1" applyFill="1" applyBorder="1" applyAlignment="1">
      <alignment horizontal="center" vertical="center"/>
    </xf>
    <xf numFmtId="0" fontId="12" fillId="0" borderId="0" xfId="0" applyFont="1" applyAlignment="1">
      <alignment vertical="center" wrapText="1"/>
    </xf>
    <xf numFmtId="0" fontId="12" fillId="0" borderId="0" xfId="0" applyFont="1" applyFill="1" applyAlignment="1">
      <alignment horizontal="center" vertical="center"/>
    </xf>
    <xf numFmtId="178" fontId="12" fillId="0" borderId="0" xfId="0" applyNumberFormat="1" applyFont="1" applyFill="1" applyAlignment="1">
      <alignment horizontal="center" vertical="center"/>
    </xf>
    <xf numFmtId="178" fontId="12" fillId="0" borderId="0" xfId="0" applyNumberFormat="1" applyFont="1" applyFill="1" applyAlignment="1">
      <alignment vertical="center"/>
    </xf>
    <xf numFmtId="178" fontId="12" fillId="0" borderId="0" xfId="0" applyNumberFormat="1" applyFont="1" applyFill="1" applyBorder="1" applyAlignment="1">
      <alignment horizontal="center" vertical="center"/>
    </xf>
    <xf numFmtId="0" fontId="12" fillId="0" borderId="0" xfId="0" applyFont="1" applyFill="1" applyAlignment="1">
      <alignment horizontal="left" vertical="center" indent="2"/>
    </xf>
    <xf numFmtId="49" fontId="12" fillId="0" borderId="65" xfId="0" applyNumberFormat="1" applyFont="1" applyFill="1" applyBorder="1" applyAlignment="1">
      <alignment horizontal="center" vertical="center"/>
    </xf>
    <xf numFmtId="0" fontId="12" fillId="0" borderId="82" xfId="0" applyFont="1" applyFill="1" applyBorder="1" applyAlignment="1">
      <alignment vertical="center" wrapText="1"/>
    </xf>
    <xf numFmtId="41" fontId="12" fillId="0" borderId="68" xfId="0" applyNumberFormat="1" applyFont="1" applyFill="1" applyBorder="1" applyAlignment="1">
      <alignment horizontal="center" vertical="center"/>
    </xf>
    <xf numFmtId="41" fontId="12" fillId="0" borderId="17" xfId="0" applyNumberFormat="1" applyFont="1" applyFill="1" applyBorder="1" applyAlignment="1">
      <alignment horizontal="center" vertical="center"/>
    </xf>
    <xf numFmtId="41" fontId="12" fillId="0" borderId="78" xfId="0" applyNumberFormat="1" applyFont="1" applyFill="1" applyBorder="1" applyAlignment="1">
      <alignment horizontal="center" vertical="center"/>
    </xf>
    <xf numFmtId="49" fontId="12" fillId="0" borderId="104" xfId="0" applyNumberFormat="1" applyFont="1" applyFill="1" applyBorder="1" applyAlignment="1">
      <alignment horizontal="center" vertical="center"/>
    </xf>
    <xf numFmtId="0" fontId="12" fillId="0" borderId="105" xfId="0" applyFont="1" applyFill="1" applyBorder="1" applyAlignment="1">
      <alignment vertical="center" wrapText="1"/>
    </xf>
    <xf numFmtId="41" fontId="12" fillId="0" borderId="53" xfId="0" applyNumberFormat="1" applyFont="1" applyFill="1" applyBorder="1" applyAlignment="1">
      <alignment horizontal="center" vertical="center"/>
    </xf>
    <xf numFmtId="41" fontId="12" fillId="0" borderId="79" xfId="0" applyNumberFormat="1" applyFont="1" applyFill="1" applyBorder="1" applyAlignment="1">
      <alignment horizontal="center" vertical="center"/>
    </xf>
    <xf numFmtId="41" fontId="12" fillId="0" borderId="104" xfId="0" applyNumberFormat="1" applyFont="1" applyFill="1" applyBorder="1" applyAlignment="1">
      <alignment horizontal="center" vertical="center"/>
    </xf>
    <xf numFmtId="0" fontId="0" fillId="0" borderId="0" xfId="0" applyFill="1" applyBorder="1" applyAlignment="1">
      <alignment horizontal="center" vertical="center"/>
    </xf>
    <xf numFmtId="0" fontId="12" fillId="0" borderId="0" xfId="0" applyFont="1" applyFill="1" applyBorder="1" applyAlignment="1">
      <alignment horizontal="left" vertical="center"/>
    </xf>
    <xf numFmtId="178" fontId="34" fillId="0" borderId="0" xfId="0" applyNumberFormat="1" applyFont="1" applyFill="1" applyBorder="1" applyAlignment="1">
      <alignment horizontal="center" vertical="center"/>
    </xf>
    <xf numFmtId="178" fontId="34" fillId="0" borderId="0" xfId="0" applyNumberFormat="1" applyFont="1" applyFill="1" applyAlignment="1">
      <alignment vertical="center"/>
    </xf>
    <xf numFmtId="49" fontId="12" fillId="0" borderId="0" xfId="0" applyNumberFormat="1" applyFont="1" applyFill="1" applyAlignment="1">
      <alignment horizontal="center" vertical="center"/>
    </xf>
    <xf numFmtId="49" fontId="12" fillId="0" borderId="27" xfId="0" applyNumberFormat="1" applyFont="1" applyFill="1" applyBorder="1" applyAlignment="1">
      <alignment horizontal="center" vertical="center"/>
    </xf>
    <xf numFmtId="41" fontId="12" fillId="0" borderId="5" xfId="12" applyNumberFormat="1" applyFont="1" applyFill="1" applyBorder="1" applyAlignment="1">
      <alignment horizontal="center" vertical="center"/>
    </xf>
    <xf numFmtId="41" fontId="12" fillId="0" borderId="65" xfId="0" applyNumberFormat="1" applyFont="1" applyFill="1" applyBorder="1" applyAlignment="1">
      <alignment horizontal="center" vertical="center"/>
    </xf>
    <xf numFmtId="49" fontId="12" fillId="0" borderId="24" xfId="0" applyNumberFormat="1" applyFont="1" applyFill="1" applyBorder="1" applyAlignment="1">
      <alignment horizontal="center" vertical="center"/>
    </xf>
    <xf numFmtId="0" fontId="12" fillId="0" borderId="0" xfId="0" applyFont="1" applyFill="1" applyAlignment="1">
      <alignment horizontal="left" vertical="center"/>
    </xf>
    <xf numFmtId="41" fontId="12" fillId="0" borderId="22" xfId="0" applyNumberFormat="1" applyFont="1" applyFill="1" applyBorder="1" applyAlignment="1">
      <alignment horizontal="center" vertical="center"/>
    </xf>
    <xf numFmtId="178" fontId="12" fillId="0" borderId="0" xfId="0" applyNumberFormat="1" applyFont="1" applyFill="1" applyBorder="1" applyAlignment="1">
      <alignment vertical="center"/>
    </xf>
    <xf numFmtId="0" fontId="34" fillId="0" borderId="0" xfId="0" applyFont="1" applyFill="1" applyBorder="1" applyAlignment="1">
      <alignment horizontal="center" vertical="center"/>
    </xf>
    <xf numFmtId="0" fontId="34" fillId="0" borderId="0" xfId="0" applyFont="1" applyFill="1" applyAlignment="1">
      <alignment vertical="center"/>
    </xf>
    <xf numFmtId="178" fontId="12" fillId="0" borderId="27" xfId="0" applyNumberFormat="1" applyFont="1" applyFill="1" applyBorder="1" applyAlignment="1">
      <alignment horizontal="center" vertical="center" wrapText="1"/>
    </xf>
    <xf numFmtId="0" fontId="12" fillId="0" borderId="106" xfId="0" applyFont="1" applyFill="1" applyBorder="1" applyAlignment="1">
      <alignment horizontal="center" vertical="center" wrapText="1" shrinkToFit="1"/>
    </xf>
    <xf numFmtId="0" fontId="18" fillId="0" borderId="107" xfId="0" applyFont="1" applyFill="1" applyBorder="1" applyAlignment="1">
      <alignment horizontal="center" vertical="center" wrapText="1" shrinkToFit="1"/>
    </xf>
    <xf numFmtId="0" fontId="30" fillId="0" borderId="107" xfId="0" applyFont="1" applyFill="1" applyBorder="1" applyAlignment="1">
      <alignment horizontal="center" vertical="center" wrapText="1" shrinkToFit="1"/>
    </xf>
    <xf numFmtId="0" fontId="16" fillId="0" borderId="39" xfId="0" applyFont="1" applyFill="1" applyBorder="1" applyAlignment="1">
      <alignment horizontal="center" vertical="center" wrapText="1" shrinkToFit="1"/>
    </xf>
    <xf numFmtId="178" fontId="12" fillId="0" borderId="27" xfId="0" applyNumberFormat="1" applyFont="1" applyFill="1" applyBorder="1" applyAlignment="1">
      <alignment vertical="center"/>
    </xf>
    <xf numFmtId="178" fontId="12" fillId="0" borderId="106" xfId="0" applyNumberFormat="1" applyFont="1" applyFill="1" applyBorder="1" applyAlignment="1">
      <alignment vertical="center"/>
    </xf>
    <xf numFmtId="178" fontId="12" fillId="0" borderId="107" xfId="0" applyNumberFormat="1" applyFont="1" applyFill="1" applyBorder="1" applyAlignment="1">
      <alignment vertical="center"/>
    </xf>
    <xf numFmtId="178" fontId="12" fillId="0" borderId="108" xfId="0" applyNumberFormat="1" applyFont="1" applyFill="1" applyBorder="1" applyAlignment="1">
      <alignment vertical="center"/>
    </xf>
    <xf numFmtId="178" fontId="12" fillId="0" borderId="109" xfId="0" applyNumberFormat="1" applyFont="1" applyFill="1" applyBorder="1" applyAlignment="1">
      <alignment vertical="center"/>
    </xf>
    <xf numFmtId="178" fontId="12" fillId="0" borderId="24" xfId="0" applyNumberFormat="1" applyFont="1" applyFill="1" applyBorder="1" applyAlignment="1">
      <alignment vertical="center"/>
    </xf>
    <xf numFmtId="183" fontId="0" fillId="0" borderId="68" xfId="0" applyNumberFormat="1" applyFont="1" applyFill="1" applyBorder="1" applyAlignment="1">
      <alignment vertical="center"/>
    </xf>
    <xf numFmtId="183" fontId="0" fillId="0" borderId="68" xfId="0" applyNumberFormat="1" applyFont="1" applyFill="1" applyBorder="1" applyAlignment="1">
      <alignment vertical="center" wrapText="1"/>
    </xf>
    <xf numFmtId="183" fontId="0" fillId="0" borderId="78" xfId="0" applyNumberFormat="1" applyFont="1" applyFill="1" applyBorder="1" applyAlignment="1">
      <alignment vertical="center"/>
    </xf>
    <xf numFmtId="183" fontId="0" fillId="0" borderId="78" xfId="0" applyNumberFormat="1" applyFont="1" applyFill="1" applyBorder="1" applyAlignment="1">
      <alignment vertical="center" wrapText="1"/>
    </xf>
    <xf numFmtId="49" fontId="0" fillId="0" borderId="78" xfId="0" applyNumberFormat="1" applyFont="1" applyFill="1" applyBorder="1" applyAlignment="1">
      <alignment horizontal="left" vertical="center" wrapText="1"/>
    </xf>
    <xf numFmtId="183" fontId="0" fillId="0" borderId="110" xfId="0" applyNumberFormat="1" applyFont="1" applyFill="1" applyBorder="1" applyAlignment="1">
      <alignment vertical="center" wrapText="1"/>
    </xf>
    <xf numFmtId="183" fontId="0" fillId="0" borderId="17" xfId="0" applyNumberFormat="1" applyFont="1" applyFill="1" applyBorder="1" applyAlignment="1">
      <alignment vertical="center"/>
    </xf>
    <xf numFmtId="183" fontId="0" fillId="0" borderId="17" xfId="0" applyNumberFormat="1" applyFont="1" applyFill="1" applyBorder="1" applyAlignment="1">
      <alignment vertical="center" wrapText="1"/>
    </xf>
    <xf numFmtId="183" fontId="0" fillId="0" borderId="79" xfId="0" applyNumberFormat="1" applyFont="1" applyFill="1" applyBorder="1" applyAlignment="1">
      <alignment vertical="center"/>
    </xf>
    <xf numFmtId="183" fontId="0" fillId="0" borderId="79" xfId="0" applyNumberFormat="1" applyFont="1" applyFill="1" applyBorder="1" applyAlignment="1">
      <alignment vertical="center" wrapText="1"/>
    </xf>
    <xf numFmtId="183" fontId="0" fillId="0" borderId="22" xfId="0" applyNumberFormat="1" applyFont="1" applyFill="1" applyBorder="1" applyAlignment="1">
      <alignment vertical="center"/>
    </xf>
    <xf numFmtId="183" fontId="0" fillId="0" borderId="22" xfId="0" applyNumberFormat="1" applyFont="1" applyFill="1" applyBorder="1" applyAlignment="1">
      <alignment vertical="center" wrapText="1"/>
    </xf>
    <xf numFmtId="183" fontId="0" fillId="0" borderId="5" xfId="0" applyNumberFormat="1" applyFont="1" applyFill="1" applyBorder="1" applyAlignment="1">
      <alignment vertical="center"/>
    </xf>
    <xf numFmtId="183" fontId="0" fillId="0" borderId="5" xfId="0" applyNumberFormat="1" applyFont="1" applyFill="1" applyBorder="1" applyAlignment="1">
      <alignment vertical="center" wrapText="1"/>
    </xf>
    <xf numFmtId="183" fontId="0" fillId="0" borderId="53" xfId="0" applyNumberFormat="1" applyFont="1" applyFill="1" applyBorder="1" applyAlignment="1">
      <alignment vertical="center" wrapText="1"/>
    </xf>
    <xf numFmtId="183" fontId="0" fillId="0" borderId="104" xfId="0" applyNumberFormat="1" applyFont="1" applyFill="1" applyBorder="1" applyAlignment="1">
      <alignment vertical="center" wrapText="1"/>
    </xf>
    <xf numFmtId="183" fontId="0" fillId="0" borderId="65" xfId="0" applyNumberFormat="1" applyFont="1" applyFill="1" applyBorder="1" applyAlignment="1">
      <alignment vertical="center"/>
    </xf>
    <xf numFmtId="183" fontId="0" fillId="0" borderId="65" xfId="0" applyNumberFormat="1" applyFont="1" applyFill="1" applyBorder="1" applyAlignment="1">
      <alignment vertical="center" wrapText="1"/>
    </xf>
    <xf numFmtId="49" fontId="0" fillId="0" borderId="68" xfId="0" applyNumberFormat="1" applyFont="1" applyFill="1" applyBorder="1" applyAlignment="1" applyProtection="1">
      <alignment horizontal="left" vertical="center" wrapText="1"/>
    </xf>
    <xf numFmtId="49" fontId="0" fillId="0" borderId="78" xfId="0" applyNumberFormat="1" applyFont="1" applyFill="1" applyBorder="1" applyAlignment="1" applyProtection="1">
      <alignment horizontal="left" vertical="center" wrapText="1"/>
    </xf>
    <xf numFmtId="183" fontId="0" fillId="0" borderId="111" xfId="0" applyNumberFormat="1" applyFont="1" applyFill="1" applyBorder="1" applyAlignment="1">
      <alignment vertical="center"/>
    </xf>
    <xf numFmtId="183" fontId="0" fillId="0" borderId="111" xfId="0" applyNumberFormat="1" applyFont="1" applyFill="1" applyBorder="1" applyAlignment="1">
      <alignment vertical="center" wrapText="1"/>
    </xf>
    <xf numFmtId="183" fontId="0" fillId="0" borderId="104" xfId="0" applyNumberFormat="1" applyFont="1" applyFill="1" applyBorder="1" applyAlignment="1">
      <alignment vertical="center"/>
    </xf>
    <xf numFmtId="183" fontId="0" fillId="0" borderId="53" xfId="0" applyNumberFormat="1" applyFont="1" applyFill="1" applyBorder="1" applyAlignment="1">
      <alignment vertical="center"/>
    </xf>
    <xf numFmtId="176" fontId="12" fillId="0" borderId="42" xfId="0" applyNumberFormat="1" applyFont="1" applyFill="1" applyBorder="1" applyAlignment="1">
      <alignment horizontal="center" vertical="center" wrapText="1" shrinkToFit="1"/>
    </xf>
    <xf numFmtId="176" fontId="12" fillId="0" borderId="22" xfId="0" applyNumberFormat="1" applyFont="1" applyFill="1" applyBorder="1" applyAlignment="1">
      <alignment horizontal="center" vertical="center" wrapText="1" shrinkToFit="1"/>
    </xf>
    <xf numFmtId="176" fontId="12" fillId="0" borderId="5" xfId="0" applyNumberFormat="1" applyFont="1" applyFill="1" applyBorder="1" applyAlignment="1">
      <alignment horizontal="center" vertical="center" wrapText="1" shrinkToFit="1"/>
    </xf>
    <xf numFmtId="49" fontId="12" fillId="0" borderId="112" xfId="0" applyNumberFormat="1" applyFont="1" applyFill="1" applyBorder="1" applyAlignment="1">
      <alignment horizontal="center" vertical="center"/>
    </xf>
    <xf numFmtId="178" fontId="12" fillId="0" borderId="113" xfId="0" applyNumberFormat="1" applyFont="1" applyFill="1" applyBorder="1" applyAlignment="1">
      <alignment vertical="center"/>
    </xf>
    <xf numFmtId="176" fontId="12" fillId="0" borderId="38" xfId="0" applyNumberFormat="1" applyFont="1" applyFill="1" applyBorder="1" applyAlignment="1">
      <alignment horizontal="center" vertical="center" wrapText="1" shrinkToFit="1"/>
    </xf>
    <xf numFmtId="0" fontId="12" fillId="0" borderId="34" xfId="0" applyFont="1" applyFill="1" applyBorder="1" applyAlignment="1">
      <alignment vertical="center"/>
    </xf>
    <xf numFmtId="41" fontId="12" fillId="0" borderId="68" xfId="0" applyNumberFormat="1" applyFont="1" applyFill="1" applyBorder="1" applyAlignment="1">
      <alignment vertical="center"/>
    </xf>
    <xf numFmtId="41" fontId="12" fillId="0" borderId="17" xfId="0" applyNumberFormat="1" applyFont="1" applyFill="1" applyBorder="1" applyAlignment="1">
      <alignment vertical="center"/>
    </xf>
    <xf numFmtId="178" fontId="18" fillId="0" borderId="5" xfId="0" applyNumberFormat="1" applyFont="1" applyFill="1" applyBorder="1" applyAlignment="1">
      <alignment horizontal="center" vertical="center" wrapText="1"/>
    </xf>
    <xf numFmtId="0" fontId="12" fillId="0" borderId="114" xfId="0" applyFont="1" applyFill="1" applyBorder="1" applyAlignment="1">
      <alignment horizontal="center" vertical="center" wrapText="1" shrinkToFit="1"/>
    </xf>
    <xf numFmtId="0" fontId="30" fillId="0" borderId="108" xfId="0" applyFont="1" applyFill="1" applyBorder="1" applyAlignment="1">
      <alignment horizontal="center" vertical="center" wrapText="1" shrinkToFit="1"/>
    </xf>
    <xf numFmtId="0" fontId="16" fillId="0" borderId="109" xfId="0" applyFont="1" applyFill="1" applyBorder="1" applyAlignment="1">
      <alignment horizontal="center" vertical="center" wrapText="1" shrinkToFit="1"/>
    </xf>
    <xf numFmtId="41" fontId="12" fillId="0" borderId="106" xfId="0" applyNumberFormat="1" applyFont="1" applyFill="1" applyBorder="1" applyAlignment="1">
      <alignment vertical="center"/>
    </xf>
    <xf numFmtId="41" fontId="12" fillId="0" borderId="107" xfId="0" applyNumberFormat="1" applyFont="1" applyFill="1" applyBorder="1" applyAlignment="1">
      <alignment vertical="center"/>
    </xf>
    <xf numFmtId="41" fontId="12" fillId="0" borderId="109" xfId="0" applyNumberFormat="1" applyFont="1" applyFill="1" applyBorder="1" applyAlignment="1">
      <alignment vertical="center"/>
    </xf>
    <xf numFmtId="41" fontId="12" fillId="0" borderId="114" xfId="0" applyNumberFormat="1" applyFont="1" applyFill="1" applyBorder="1" applyAlignment="1">
      <alignment vertical="center"/>
    </xf>
    <xf numFmtId="41" fontId="12" fillId="0" borderId="108" xfId="0" applyNumberFormat="1" applyFont="1" applyFill="1" applyBorder="1" applyAlignment="1">
      <alignment vertical="center"/>
    </xf>
    <xf numFmtId="49" fontId="0" fillId="0" borderId="68" xfId="0" applyNumberFormat="1" applyFont="1" applyFill="1" applyBorder="1" applyAlignment="1">
      <alignment horizontal="left" vertical="center" wrapText="1"/>
    </xf>
    <xf numFmtId="0" fontId="0" fillId="0" borderId="68" xfId="0" applyFont="1" applyFill="1" applyBorder="1" applyAlignment="1">
      <alignment vertical="center" shrinkToFit="1"/>
    </xf>
    <xf numFmtId="186" fontId="15" fillId="0" borderId="68" xfId="0" applyNumberFormat="1" applyFont="1" applyFill="1" applyBorder="1" applyAlignment="1">
      <alignment horizontal="center" vertical="center"/>
    </xf>
    <xf numFmtId="186" fontId="15" fillId="0" borderId="78" xfId="0" applyNumberFormat="1" applyFont="1" applyFill="1" applyBorder="1" applyAlignment="1">
      <alignment horizontal="center" vertical="center"/>
    </xf>
    <xf numFmtId="186" fontId="15" fillId="0" borderId="79" xfId="0" applyNumberFormat="1" applyFont="1" applyFill="1" applyBorder="1" applyAlignment="1">
      <alignment horizontal="center" vertical="center"/>
    </xf>
    <xf numFmtId="49" fontId="0" fillId="0" borderId="17" xfId="0" applyNumberFormat="1" applyFont="1" applyFill="1" applyBorder="1" applyAlignment="1">
      <alignment horizontal="left" vertical="center" wrapText="1"/>
    </xf>
    <xf numFmtId="0" fontId="0" fillId="0" borderId="78" xfId="0" applyFont="1" applyFill="1" applyBorder="1" applyAlignment="1">
      <alignment vertical="center" wrapText="1"/>
    </xf>
    <xf numFmtId="49" fontId="0" fillId="0" borderId="79" xfId="0" applyNumberFormat="1" applyFont="1" applyFill="1" applyBorder="1" applyAlignment="1">
      <alignment horizontal="left" vertical="center" wrapText="1"/>
    </xf>
    <xf numFmtId="49" fontId="0" fillId="0" borderId="110" xfId="0" applyNumberFormat="1" applyFont="1" applyFill="1" applyBorder="1" applyAlignment="1">
      <alignment horizontal="left" vertical="center" wrapText="1"/>
    </xf>
    <xf numFmtId="0" fontId="37" fillId="0" borderId="0" xfId="77" applyFont="1" applyFill="1" applyAlignment="1">
      <alignment vertical="center" wrapText="1"/>
    </xf>
    <xf numFmtId="0" fontId="38" fillId="0" borderId="0" xfId="77" applyFont="1" applyFill="1" applyAlignment="1">
      <alignment vertical="center" wrapText="1"/>
    </xf>
    <xf numFmtId="0" fontId="38" fillId="0" borderId="115" xfId="77" applyFont="1" applyFill="1" applyBorder="1" applyAlignment="1">
      <alignment horizontal="center" vertical="center" wrapText="1"/>
    </xf>
    <xf numFmtId="0" fontId="40" fillId="0" borderId="116" xfId="77" applyFont="1" applyFill="1" applyBorder="1" applyAlignment="1">
      <alignment vertical="center" shrinkToFit="1"/>
    </xf>
    <xf numFmtId="57" fontId="40" fillId="0" borderId="117" xfId="77" applyNumberFormat="1" applyFont="1" applyFill="1" applyBorder="1" applyAlignment="1">
      <alignment horizontal="center" vertical="center" shrinkToFit="1"/>
    </xf>
    <xf numFmtId="0" fontId="40" fillId="0" borderId="117" xfId="77" applyFont="1" applyFill="1" applyBorder="1" applyAlignment="1">
      <alignment horizontal="center" vertical="center" wrapText="1"/>
    </xf>
    <xf numFmtId="0" fontId="40" fillId="0" borderId="118" xfId="77" applyFont="1" applyFill="1" applyBorder="1" applyAlignment="1">
      <alignment vertical="center" wrapText="1"/>
    </xf>
    <xf numFmtId="0" fontId="40" fillId="0" borderId="119" xfId="77" applyFont="1" applyFill="1" applyBorder="1" applyAlignment="1">
      <alignment vertical="center" shrinkToFit="1"/>
    </xf>
    <xf numFmtId="0" fontId="40" fillId="0" borderId="120" xfId="77" applyFont="1" applyFill="1" applyBorder="1" applyAlignment="1">
      <alignment vertical="center" shrinkToFit="1"/>
    </xf>
    <xf numFmtId="57" fontId="40" fillId="0" borderId="121" xfId="77" applyNumberFormat="1" applyFont="1" applyFill="1" applyBorder="1" applyAlignment="1">
      <alignment horizontal="center" vertical="center" shrinkToFit="1"/>
    </xf>
    <xf numFmtId="0" fontId="40" fillId="0" borderId="121" xfId="77" applyFont="1" applyFill="1" applyBorder="1" applyAlignment="1">
      <alignment horizontal="center" vertical="center" wrapText="1"/>
    </xf>
    <xf numFmtId="0" fontId="40" fillId="0" borderId="122" xfId="77" applyFont="1" applyFill="1" applyBorder="1" applyAlignment="1">
      <alignment vertical="center" wrapText="1"/>
    </xf>
    <xf numFmtId="0" fontId="40" fillId="0" borderId="123" xfId="57" applyFont="1" applyFill="1" applyBorder="1" applyAlignment="1">
      <alignment vertical="center" shrinkToFit="1"/>
    </xf>
    <xf numFmtId="57" fontId="40" fillId="0" borderId="124" xfId="57" applyNumberFormat="1" applyFont="1" applyFill="1" applyBorder="1" applyAlignment="1">
      <alignment horizontal="center" vertical="center" shrinkToFit="1"/>
    </xf>
    <xf numFmtId="0" fontId="40" fillId="0" borderId="124" xfId="57" applyFont="1" applyFill="1" applyBorder="1" applyAlignment="1">
      <alignment horizontal="center" vertical="center" wrapText="1"/>
    </xf>
    <xf numFmtId="0" fontId="40" fillId="0" borderId="125" xfId="57" applyFont="1" applyFill="1" applyBorder="1" applyAlignment="1">
      <alignment vertical="center" wrapText="1"/>
    </xf>
    <xf numFmtId="0" fontId="40" fillId="0" borderId="116" xfId="57" applyFont="1" applyFill="1" applyBorder="1" applyAlignment="1">
      <alignment vertical="center" shrinkToFit="1"/>
    </xf>
    <xf numFmtId="57" fontId="40" fillId="0" borderId="117" xfId="57" applyNumberFormat="1" applyFont="1" applyFill="1" applyBorder="1" applyAlignment="1">
      <alignment horizontal="center" vertical="center" shrinkToFit="1"/>
    </xf>
    <xf numFmtId="0" fontId="40" fillId="0" borderId="117" xfId="57" applyFont="1" applyFill="1" applyBorder="1" applyAlignment="1">
      <alignment horizontal="center" vertical="center" wrapText="1"/>
    </xf>
    <xf numFmtId="0" fontId="40" fillId="0" borderId="118" xfId="57" applyFont="1" applyFill="1" applyBorder="1" applyAlignment="1">
      <alignment vertical="center" wrapText="1"/>
    </xf>
    <xf numFmtId="49" fontId="40" fillId="0" borderId="117" xfId="57" applyNumberFormat="1" applyFont="1" applyFill="1" applyBorder="1" applyAlignment="1">
      <alignment horizontal="center" vertical="center" wrapText="1"/>
    </xf>
    <xf numFmtId="0" fontId="40" fillId="0" borderId="126" xfId="57" applyFont="1" applyFill="1" applyBorder="1" applyAlignment="1">
      <alignment vertical="center" shrinkToFit="1"/>
    </xf>
    <xf numFmtId="57" fontId="40" fillId="0" borderId="121" xfId="57" applyNumberFormat="1" applyFont="1" applyFill="1" applyBorder="1" applyAlignment="1">
      <alignment horizontal="center" vertical="center" shrinkToFit="1"/>
    </xf>
    <xf numFmtId="0" fontId="40" fillId="0" borderId="121" xfId="57" applyFont="1" applyFill="1" applyBorder="1" applyAlignment="1">
      <alignment horizontal="center" vertical="center" wrapText="1"/>
    </xf>
    <xf numFmtId="0" fontId="40" fillId="0" borderId="115" xfId="57" applyFont="1" applyFill="1" applyBorder="1" applyAlignment="1">
      <alignment horizontal="center" vertical="center" wrapText="1"/>
    </xf>
    <xf numFmtId="0" fontId="40" fillId="0" borderId="122" xfId="57" applyFont="1" applyFill="1" applyBorder="1" applyAlignment="1">
      <alignment vertical="center" wrapText="1"/>
    </xf>
    <xf numFmtId="0" fontId="40" fillId="0" borderId="127" xfId="57" applyFont="1" applyFill="1" applyBorder="1" applyAlignment="1">
      <alignment vertical="center" shrinkToFit="1"/>
    </xf>
    <xf numFmtId="57" fontId="40" fillId="0" borderId="128" xfId="57" applyNumberFormat="1" applyFont="1" applyFill="1" applyBorder="1" applyAlignment="1">
      <alignment horizontal="center" vertical="center" shrinkToFit="1"/>
    </xf>
    <xf numFmtId="0" fontId="40" fillId="0" borderId="128" xfId="57" applyFont="1" applyFill="1" applyBorder="1" applyAlignment="1">
      <alignment horizontal="center" vertical="center" wrapText="1"/>
    </xf>
    <xf numFmtId="0" fontId="40" fillId="0" borderId="129" xfId="77" applyFont="1" applyFill="1" applyBorder="1" applyAlignment="1">
      <alignment horizontal="center" vertical="center" wrapText="1"/>
    </xf>
    <xf numFmtId="0" fontId="40" fillId="0" borderId="130" xfId="57" applyFont="1" applyFill="1" applyBorder="1" applyAlignment="1">
      <alignment vertical="center" wrapText="1"/>
    </xf>
    <xf numFmtId="0" fontId="40" fillId="0" borderId="131" xfId="57" applyFont="1" applyFill="1" applyBorder="1" applyAlignment="1">
      <alignment vertical="center" shrinkToFit="1"/>
    </xf>
    <xf numFmtId="57" fontId="40" fillId="0" borderId="115" xfId="57" applyNumberFormat="1" applyFont="1" applyFill="1" applyBorder="1" applyAlignment="1">
      <alignment horizontal="center" vertical="center" shrinkToFit="1"/>
    </xf>
    <xf numFmtId="0" fontId="40" fillId="0" borderId="132" xfId="57" applyFont="1" applyFill="1" applyBorder="1" applyAlignment="1">
      <alignment vertical="center" wrapText="1"/>
    </xf>
    <xf numFmtId="0" fontId="40" fillId="0" borderId="133" xfId="57" applyFont="1" applyFill="1" applyBorder="1" applyAlignment="1">
      <alignment vertical="center" shrinkToFit="1"/>
    </xf>
    <xf numFmtId="0" fontId="40" fillId="0" borderId="119" xfId="57" applyFont="1" applyFill="1" applyBorder="1" applyAlignment="1">
      <alignment horizontal="left" vertical="center" shrinkToFit="1"/>
    </xf>
    <xf numFmtId="0" fontId="40" fillId="0" borderId="117" xfId="57" applyFont="1" applyFill="1" applyBorder="1" applyAlignment="1">
      <alignment horizontal="center" vertical="center" wrapText="1" shrinkToFit="1"/>
    </xf>
    <xf numFmtId="0" fontId="40" fillId="0" borderId="134" xfId="57" applyFont="1" applyFill="1" applyBorder="1" applyAlignment="1">
      <alignment horizontal="center" vertical="center" wrapText="1"/>
    </xf>
    <xf numFmtId="0" fontId="40" fillId="0" borderId="135" xfId="57" applyFont="1" applyFill="1" applyBorder="1" applyAlignment="1">
      <alignment horizontal="left" vertical="center" wrapText="1"/>
    </xf>
    <xf numFmtId="0" fontId="40" fillId="0" borderId="136" xfId="57" applyFont="1" applyFill="1" applyBorder="1" applyAlignment="1">
      <alignment horizontal="left" vertical="center" shrinkToFit="1"/>
    </xf>
    <xf numFmtId="0" fontId="40" fillId="0" borderId="115" xfId="57" applyFont="1" applyFill="1" applyBorder="1" applyAlignment="1">
      <alignment horizontal="center" vertical="center" wrapText="1" shrinkToFit="1"/>
    </xf>
    <xf numFmtId="0" fontId="40" fillId="0" borderId="132" xfId="57" applyFont="1" applyFill="1" applyBorder="1" applyAlignment="1">
      <alignment horizontal="left" vertical="center" wrapText="1"/>
    </xf>
    <xf numFmtId="0" fontId="40" fillId="0" borderId="137" xfId="57" applyFont="1" applyFill="1" applyBorder="1" applyAlignment="1">
      <alignment vertical="center" shrinkToFit="1"/>
    </xf>
    <xf numFmtId="57" fontId="40" fillId="0" borderId="129" xfId="57" applyNumberFormat="1" applyFont="1" applyFill="1" applyBorder="1" applyAlignment="1">
      <alignment horizontal="center" vertical="center" shrinkToFit="1"/>
    </xf>
    <xf numFmtId="0" fontId="40" fillId="0" borderId="129" xfId="57" applyFont="1" applyFill="1" applyBorder="1" applyAlignment="1">
      <alignment horizontal="center" vertical="center" wrapText="1"/>
    </xf>
    <xf numFmtId="0" fontId="40" fillId="0" borderId="138" xfId="57" applyFont="1" applyFill="1" applyBorder="1" applyAlignment="1">
      <alignment vertical="center" wrapText="1"/>
    </xf>
    <xf numFmtId="0" fontId="40" fillId="0" borderId="139" xfId="57" applyFont="1" applyFill="1" applyBorder="1" applyAlignment="1">
      <alignment vertical="center" shrinkToFit="1"/>
    </xf>
    <xf numFmtId="57" fontId="40" fillId="0" borderId="134" xfId="57" applyNumberFormat="1" applyFont="1" applyFill="1" applyBorder="1" applyAlignment="1">
      <alignment horizontal="center" vertical="center" shrinkToFit="1"/>
    </xf>
    <xf numFmtId="0" fontId="40" fillId="0" borderId="135" xfId="57" applyFont="1" applyFill="1" applyBorder="1" applyAlignment="1">
      <alignment vertical="center" wrapText="1"/>
    </xf>
    <xf numFmtId="0" fontId="40" fillId="0" borderId="119" xfId="57" applyFont="1" applyFill="1" applyBorder="1" applyAlignment="1">
      <alignment vertical="center" shrinkToFit="1"/>
    </xf>
    <xf numFmtId="0" fontId="41" fillId="0" borderId="124" xfId="57" applyFont="1" applyFill="1" applyBorder="1" applyAlignment="1">
      <alignment horizontal="center" vertical="center" wrapText="1"/>
    </xf>
    <xf numFmtId="0" fontId="41" fillId="0" borderId="134" xfId="57" applyFont="1" applyFill="1" applyBorder="1" applyAlignment="1">
      <alignment horizontal="center" vertical="center" wrapText="1"/>
    </xf>
    <xf numFmtId="49" fontId="40" fillId="0" borderId="134" xfId="57" applyNumberFormat="1" applyFont="1" applyFill="1" applyBorder="1" applyAlignment="1">
      <alignment horizontal="center" vertical="center" wrapText="1"/>
    </xf>
    <xf numFmtId="0" fontId="41" fillId="0" borderId="117" xfId="57" applyFont="1" applyFill="1" applyBorder="1" applyAlignment="1">
      <alignment horizontal="center" vertical="center" wrapText="1"/>
    </xf>
    <xf numFmtId="0" fontId="41" fillId="0" borderId="129" xfId="57" applyFont="1" applyFill="1" applyBorder="1" applyAlignment="1">
      <alignment horizontal="center" vertical="center" wrapText="1"/>
    </xf>
    <xf numFmtId="0" fontId="40" fillId="0" borderId="136" xfId="57" applyFont="1" applyFill="1" applyBorder="1" applyAlignment="1">
      <alignment vertical="center" shrinkToFit="1"/>
    </xf>
    <xf numFmtId="0" fontId="41" fillId="0" borderId="115" xfId="57" applyFont="1" applyFill="1" applyBorder="1" applyAlignment="1">
      <alignment horizontal="center" vertical="center" wrapText="1"/>
    </xf>
    <xf numFmtId="49" fontId="40" fillId="0" borderId="115" xfId="57" applyNumberFormat="1" applyFont="1" applyFill="1" applyBorder="1" applyAlignment="1">
      <alignment horizontal="center" vertical="center" wrapText="1"/>
    </xf>
    <xf numFmtId="0" fontId="14" fillId="0" borderId="117" xfId="57" applyFont="1" applyFill="1" applyBorder="1" applyAlignment="1">
      <alignment horizontal="center" vertical="center" wrapText="1"/>
    </xf>
    <xf numFmtId="0" fontId="40" fillId="0" borderId="133" xfId="71" applyFont="1" applyFill="1" applyBorder="1" applyAlignment="1">
      <alignment vertical="center" shrinkToFit="1"/>
    </xf>
    <xf numFmtId="57" fontId="40" fillId="0" borderId="124" xfId="71" applyNumberFormat="1" applyFont="1" applyFill="1" applyBorder="1" applyAlignment="1">
      <alignment horizontal="center" vertical="center" shrinkToFit="1"/>
    </xf>
    <xf numFmtId="0" fontId="40" fillId="0" borderId="124" xfId="71" applyFont="1" applyFill="1" applyBorder="1" applyAlignment="1">
      <alignment horizontal="center" vertical="center" wrapText="1"/>
    </xf>
    <xf numFmtId="0" fontId="40" fillId="0" borderId="125" xfId="71" applyFont="1" applyFill="1" applyBorder="1" applyAlignment="1">
      <alignment vertical="center" wrapText="1"/>
    </xf>
    <xf numFmtId="0" fontId="40" fillId="0" borderId="116" xfId="71" applyFont="1" applyFill="1" applyBorder="1" applyAlignment="1">
      <alignment vertical="center" shrinkToFit="1"/>
    </xf>
    <xf numFmtId="57" fontId="40" fillId="0" borderId="117" xfId="71" applyNumberFormat="1" applyFont="1" applyFill="1" applyBorder="1" applyAlignment="1">
      <alignment horizontal="center" vertical="center" shrinkToFit="1"/>
    </xf>
    <xf numFmtId="0" fontId="40" fillId="0" borderId="117" xfId="71" applyFont="1" applyFill="1" applyBorder="1" applyAlignment="1">
      <alignment horizontal="center" vertical="center" wrapText="1"/>
    </xf>
    <xf numFmtId="0" fontId="40" fillId="0" borderId="118" xfId="71" applyFont="1" applyFill="1" applyBorder="1" applyAlignment="1">
      <alignment vertical="center" wrapText="1"/>
    </xf>
    <xf numFmtId="0" fontId="40" fillId="0" borderId="136" xfId="71" applyFont="1" applyFill="1" applyBorder="1" applyAlignment="1">
      <alignment vertical="center" shrinkToFit="1"/>
    </xf>
    <xf numFmtId="57" fontId="40" fillId="0" borderId="115" xfId="71" applyNumberFormat="1" applyFont="1" applyFill="1" applyBorder="1" applyAlignment="1">
      <alignment horizontal="center" vertical="center" shrinkToFit="1"/>
    </xf>
    <xf numFmtId="0" fontId="40" fillId="0" borderId="115" xfId="71" applyFont="1" applyFill="1" applyBorder="1" applyAlignment="1">
      <alignment horizontal="center" vertical="center" wrapText="1"/>
    </xf>
    <xf numFmtId="0" fontId="40" fillId="0" borderId="132" xfId="71" applyFont="1" applyFill="1" applyBorder="1" applyAlignment="1">
      <alignment vertical="center" wrapText="1"/>
    </xf>
    <xf numFmtId="0" fontId="40" fillId="0" borderId="123" xfId="57" applyFont="1" applyFill="1" applyBorder="1" applyAlignment="1">
      <alignment horizontal="left" vertical="center" shrinkToFit="1"/>
    </xf>
    <xf numFmtId="0" fontId="40" fillId="0" borderId="124" xfId="57" applyFont="1" applyFill="1" applyBorder="1" applyAlignment="1">
      <alignment horizontal="center" vertical="center"/>
    </xf>
    <xf numFmtId="0" fontId="40" fillId="0" borderId="125" xfId="57" applyFont="1" applyFill="1" applyBorder="1" applyAlignment="1">
      <alignment horizontal="left" vertical="center" wrapText="1"/>
    </xf>
    <xf numFmtId="0" fontId="42" fillId="0" borderId="0" xfId="57" applyFont="1" applyFill="1"/>
    <xf numFmtId="0" fontId="40" fillId="0" borderId="124" xfId="75" applyFont="1" applyFill="1" applyBorder="1" applyAlignment="1">
      <alignment horizontal="center" vertical="center" wrapText="1"/>
    </xf>
    <xf numFmtId="0" fontId="40" fillId="0" borderId="119" xfId="75" applyFont="1" applyFill="1" applyBorder="1" applyAlignment="1">
      <alignment vertical="center" shrinkToFit="1"/>
    </xf>
    <xf numFmtId="57" fontId="40" fillId="0" borderId="117" xfId="75" applyNumberFormat="1" applyFont="1" applyFill="1" applyBorder="1" applyAlignment="1">
      <alignment horizontal="center" vertical="center" shrinkToFit="1"/>
    </xf>
    <xf numFmtId="0" fontId="40" fillId="0" borderId="117" xfId="75" applyFont="1" applyFill="1" applyBorder="1" applyAlignment="1">
      <alignment horizontal="center" vertical="center" wrapText="1"/>
    </xf>
    <xf numFmtId="0" fontId="40" fillId="0" borderId="118" xfId="75" applyFont="1" applyFill="1" applyBorder="1" applyAlignment="1">
      <alignment vertical="center" wrapText="1"/>
    </xf>
    <xf numFmtId="0" fontId="40" fillId="0" borderId="126" xfId="75" applyFont="1" applyFill="1" applyBorder="1" applyAlignment="1">
      <alignment vertical="center" shrinkToFit="1"/>
    </xf>
    <xf numFmtId="57" fontId="40" fillId="0" borderId="121" xfId="75" applyNumberFormat="1" applyFont="1" applyFill="1" applyBorder="1" applyAlignment="1">
      <alignment horizontal="center" vertical="center" shrinkToFit="1"/>
    </xf>
    <xf numFmtId="0" fontId="40" fillId="0" borderId="121" xfId="75" applyFont="1" applyFill="1" applyBorder="1" applyAlignment="1">
      <alignment horizontal="center" vertical="center" wrapText="1"/>
    </xf>
    <xf numFmtId="0" fontId="40" fillId="0" borderId="122" xfId="75" applyFont="1" applyFill="1" applyBorder="1" applyAlignment="1">
      <alignment vertical="center" wrapText="1"/>
    </xf>
    <xf numFmtId="0" fontId="40" fillId="0" borderId="123" xfId="78" applyFont="1" applyFill="1" applyBorder="1" applyAlignment="1">
      <alignment vertical="center" shrinkToFit="1"/>
    </xf>
    <xf numFmtId="57" fontId="40" fillId="0" borderId="124" xfId="78" applyNumberFormat="1" applyFont="1" applyFill="1" applyBorder="1" applyAlignment="1">
      <alignment horizontal="center" vertical="center" shrinkToFit="1"/>
    </xf>
    <xf numFmtId="0" fontId="40" fillId="0" borderId="124" xfId="78" applyFont="1" applyFill="1" applyBorder="1" applyAlignment="1">
      <alignment horizontal="center" vertical="center" wrapText="1"/>
    </xf>
    <xf numFmtId="0" fontId="40" fillId="0" borderId="125" xfId="78" applyFont="1" applyFill="1" applyBorder="1" applyAlignment="1">
      <alignment vertical="center" wrapText="1"/>
    </xf>
    <xf numFmtId="0" fontId="40" fillId="0" borderId="119" xfId="78" applyFont="1" applyFill="1" applyBorder="1" applyAlignment="1">
      <alignment vertical="center" shrinkToFit="1"/>
    </xf>
    <xf numFmtId="57" fontId="40" fillId="0" borderId="117" xfId="78" applyNumberFormat="1" applyFont="1" applyFill="1" applyBorder="1" applyAlignment="1">
      <alignment horizontal="center" vertical="center" shrinkToFit="1"/>
    </xf>
    <xf numFmtId="0" fontId="40" fillId="0" borderId="117" xfId="78" applyFont="1" applyFill="1" applyBorder="1" applyAlignment="1">
      <alignment horizontal="center" vertical="center" wrapText="1"/>
    </xf>
    <xf numFmtId="0" fontId="40" fillId="0" borderId="118" xfId="78" applyFont="1" applyFill="1" applyBorder="1" applyAlignment="1">
      <alignment vertical="center" wrapText="1"/>
    </xf>
    <xf numFmtId="0" fontId="40" fillId="0" borderId="140" xfId="78" applyFont="1" applyFill="1" applyBorder="1" applyAlignment="1">
      <alignment vertical="center" shrinkToFit="1"/>
    </xf>
    <xf numFmtId="57" fontId="40" fillId="0" borderId="129" xfId="78" applyNumberFormat="1" applyFont="1" applyFill="1" applyBorder="1" applyAlignment="1">
      <alignment horizontal="center" vertical="center" shrinkToFit="1"/>
    </xf>
    <xf numFmtId="0" fontId="40" fillId="0" borderId="129" xfId="78" applyFont="1" applyFill="1" applyBorder="1" applyAlignment="1">
      <alignment horizontal="center" vertical="center" wrapText="1"/>
    </xf>
    <xf numFmtId="0" fontId="40" fillId="0" borderId="138" xfId="78" applyFont="1" applyFill="1" applyBorder="1" applyAlignment="1">
      <alignment vertical="center" wrapText="1"/>
    </xf>
    <xf numFmtId="0" fontId="40" fillId="0" borderId="140" xfId="57" applyFont="1" applyFill="1" applyBorder="1" applyAlignment="1">
      <alignment vertical="center" shrinkToFit="1"/>
    </xf>
    <xf numFmtId="0" fontId="40" fillId="0" borderId="124" xfId="57" applyFont="1" applyFill="1" applyBorder="1" applyAlignment="1" applyProtection="1">
      <alignment horizontal="center" vertical="center" wrapText="1"/>
      <protection locked="0"/>
    </xf>
    <xf numFmtId="0" fontId="40" fillId="0" borderId="125" xfId="57" applyFont="1" applyFill="1" applyBorder="1" applyAlignment="1" applyProtection="1">
      <alignment vertical="center" wrapText="1"/>
      <protection locked="0"/>
    </xf>
    <xf numFmtId="0" fontId="40" fillId="0" borderId="117" xfId="57" applyFont="1" applyFill="1" applyBorder="1" applyAlignment="1" applyProtection="1">
      <alignment horizontal="center" vertical="center" wrapText="1"/>
      <protection locked="0"/>
    </xf>
    <xf numFmtId="0" fontId="40" fillId="0" borderId="118" xfId="57" applyFont="1" applyFill="1" applyBorder="1" applyAlignment="1" applyProtection="1">
      <alignment vertical="center" wrapText="1"/>
      <protection locked="0"/>
    </xf>
    <xf numFmtId="0" fontId="14" fillId="0" borderId="129" xfId="57" applyFont="1" applyFill="1" applyBorder="1" applyAlignment="1">
      <alignment horizontal="center" vertical="center" wrapText="1"/>
    </xf>
    <xf numFmtId="0" fontId="40" fillId="0" borderId="129" xfId="57" applyFont="1" applyFill="1" applyBorder="1" applyAlignment="1" applyProtection="1">
      <alignment horizontal="center" vertical="center" wrapText="1"/>
      <protection locked="0"/>
    </xf>
    <xf numFmtId="0" fontId="40" fillId="0" borderId="138" xfId="57" applyFont="1" applyFill="1" applyBorder="1" applyAlignment="1" applyProtection="1">
      <alignment vertical="center" wrapText="1"/>
      <protection locked="0"/>
    </xf>
    <xf numFmtId="0" fontId="40" fillId="0" borderId="117" xfId="57" applyFont="1" applyFill="1" applyBorder="1" applyAlignment="1">
      <alignment horizontal="center" vertical="center" shrinkToFit="1"/>
    </xf>
    <xf numFmtId="0" fontId="40" fillId="0" borderId="134" xfId="57" applyFont="1" applyFill="1" applyBorder="1" applyAlignment="1" applyProtection="1">
      <alignment horizontal="center" vertical="center" wrapText="1"/>
      <protection locked="0"/>
    </xf>
    <xf numFmtId="0" fontId="40" fillId="0" borderId="135" xfId="57" applyFont="1" applyFill="1" applyBorder="1" applyAlignment="1" applyProtection="1">
      <alignment vertical="center" wrapText="1"/>
      <protection locked="0"/>
    </xf>
    <xf numFmtId="0" fontId="40" fillId="0" borderId="115" xfId="57" applyFont="1" applyFill="1" applyBorder="1" applyAlignment="1" applyProtection="1">
      <alignment horizontal="center" vertical="center" wrapText="1"/>
      <protection locked="0"/>
    </xf>
    <xf numFmtId="0" fontId="40" fillId="0" borderId="132" xfId="57" applyFont="1" applyFill="1" applyBorder="1" applyAlignment="1" applyProtection="1">
      <alignment vertical="center" wrapText="1"/>
      <protection locked="0"/>
    </xf>
    <xf numFmtId="0" fontId="40" fillId="0" borderId="120" xfId="57" applyFont="1" applyFill="1" applyBorder="1" applyAlignment="1">
      <alignment vertical="center" shrinkToFit="1"/>
    </xf>
    <xf numFmtId="0" fontId="40" fillId="0" borderId="123" xfId="70" applyFont="1" applyFill="1" applyBorder="1" applyAlignment="1">
      <alignment vertical="center" shrinkToFit="1"/>
    </xf>
    <xf numFmtId="57" fontId="40" fillId="0" borderId="129" xfId="70" applyNumberFormat="1" applyFont="1" applyFill="1" applyBorder="1" applyAlignment="1">
      <alignment horizontal="center" vertical="center" shrinkToFit="1"/>
    </xf>
    <xf numFmtId="0" fontId="40" fillId="0" borderId="129" xfId="70" applyFont="1" applyFill="1" applyBorder="1" applyAlignment="1">
      <alignment horizontal="center" vertical="center" wrapText="1"/>
    </xf>
    <xf numFmtId="0" fontId="41" fillId="0" borderId="124" xfId="70" applyFont="1" applyFill="1" applyBorder="1" applyAlignment="1">
      <alignment horizontal="center" vertical="center" wrapText="1"/>
    </xf>
    <xf numFmtId="0" fontId="40" fillId="0" borderId="124" xfId="70" applyFont="1" applyFill="1" applyBorder="1" applyAlignment="1">
      <alignment horizontal="center" vertical="center" wrapText="1"/>
    </xf>
    <xf numFmtId="0" fontId="40" fillId="0" borderId="141" xfId="70" applyFont="1" applyFill="1" applyBorder="1" applyAlignment="1">
      <alignment horizontal="center" vertical="center" wrapText="1"/>
    </xf>
    <xf numFmtId="0" fontId="40" fillId="0" borderId="125" xfId="70" applyFont="1" applyFill="1" applyBorder="1" applyAlignment="1">
      <alignment vertical="center" wrapText="1"/>
    </xf>
    <xf numFmtId="0" fontId="40" fillId="0" borderId="119" xfId="70" applyFont="1" applyFill="1" applyBorder="1" applyAlignment="1">
      <alignment vertical="center" shrinkToFit="1"/>
    </xf>
    <xf numFmtId="186" fontId="40" fillId="0" borderId="117" xfId="70" applyNumberFormat="1" applyFont="1" applyFill="1" applyBorder="1" applyAlignment="1">
      <alignment horizontal="center" vertical="center" shrinkToFit="1"/>
    </xf>
    <xf numFmtId="0" fontId="40" fillId="0" borderId="117" xfId="70" applyFont="1" applyFill="1" applyBorder="1" applyAlignment="1">
      <alignment horizontal="center" vertical="center" wrapText="1"/>
    </xf>
    <xf numFmtId="0" fontId="40" fillId="0" borderId="118" xfId="70" applyFont="1" applyFill="1" applyBorder="1" applyAlignment="1">
      <alignment vertical="center" wrapText="1"/>
    </xf>
    <xf numFmtId="0" fontId="40" fillId="0" borderId="140" xfId="70" applyFont="1" applyFill="1" applyBorder="1" applyAlignment="1">
      <alignment vertical="center" shrinkToFit="1"/>
    </xf>
    <xf numFmtId="0" fontId="40" fillId="0" borderId="138" xfId="70" applyFont="1" applyFill="1" applyBorder="1" applyAlignment="1">
      <alignment vertical="center" wrapText="1"/>
    </xf>
    <xf numFmtId="0" fontId="40" fillId="0" borderId="116" xfId="70" applyFont="1" applyFill="1" applyBorder="1" applyAlignment="1">
      <alignment vertical="center" shrinkToFit="1"/>
    </xf>
    <xf numFmtId="57" fontId="40" fillId="0" borderId="117" xfId="70" applyNumberFormat="1" applyFont="1" applyFill="1" applyBorder="1" applyAlignment="1">
      <alignment horizontal="center" vertical="center" shrinkToFit="1"/>
    </xf>
    <xf numFmtId="0" fontId="40" fillId="0" borderId="5" xfId="72" applyFont="1" applyFill="1" applyBorder="1" applyAlignment="1">
      <alignment horizontal="center" vertical="center" textRotation="255" shrinkToFit="1"/>
    </xf>
    <xf numFmtId="0" fontId="40" fillId="0" borderId="126" xfId="72" applyFont="1" applyFill="1" applyBorder="1" applyAlignment="1">
      <alignment vertical="center" shrinkToFit="1"/>
    </xf>
    <xf numFmtId="57" fontId="40" fillId="0" borderId="142" xfId="72" applyNumberFormat="1" applyFont="1" applyFill="1" applyBorder="1" applyAlignment="1">
      <alignment horizontal="center" vertical="center" shrinkToFit="1"/>
    </xf>
    <xf numFmtId="0" fontId="40" fillId="0" borderId="142" xfId="72" applyFont="1" applyFill="1" applyBorder="1" applyAlignment="1">
      <alignment horizontal="center" vertical="center" wrapText="1"/>
    </xf>
    <xf numFmtId="0" fontId="40" fillId="0" borderId="121" xfId="72" applyFont="1" applyFill="1" applyBorder="1" applyAlignment="1">
      <alignment horizontal="center" vertical="center" wrapText="1"/>
    </xf>
    <xf numFmtId="0" fontId="40" fillId="0" borderId="122" xfId="72" applyFont="1" applyFill="1" applyBorder="1" applyAlignment="1">
      <alignment vertical="center" wrapText="1"/>
    </xf>
    <xf numFmtId="0" fontId="40" fillId="0" borderId="143" xfId="72" applyFont="1" applyFill="1" applyBorder="1" applyAlignment="1">
      <alignment vertical="center" shrinkToFit="1"/>
    </xf>
    <xf numFmtId="57" fontId="40" fillId="0" borderId="144" xfId="72" applyNumberFormat="1" applyFont="1" applyFill="1" applyBorder="1" applyAlignment="1">
      <alignment horizontal="center" vertical="center" shrinkToFit="1"/>
    </xf>
    <xf numFmtId="0" fontId="40" fillId="0" borderId="144" xfId="72" applyFont="1" applyFill="1" applyBorder="1" applyAlignment="1">
      <alignment horizontal="center" vertical="center" wrapText="1"/>
    </xf>
    <xf numFmtId="0" fontId="40" fillId="0" borderId="124" xfId="72" applyFont="1" applyFill="1" applyBorder="1" applyAlignment="1">
      <alignment horizontal="center" vertical="center" wrapText="1"/>
    </xf>
    <xf numFmtId="0" fontId="40" fillId="0" borderId="145" xfId="72" applyFont="1" applyFill="1" applyBorder="1" applyAlignment="1">
      <alignment vertical="center" wrapText="1"/>
    </xf>
    <xf numFmtId="0" fontId="40" fillId="0" borderId="146" xfId="72" applyFont="1" applyFill="1" applyBorder="1" applyAlignment="1">
      <alignment vertical="center" shrinkToFit="1"/>
    </xf>
    <xf numFmtId="57" fontId="40" fillId="0" borderId="134" xfId="72" applyNumberFormat="1" applyFont="1" applyFill="1" applyBorder="1" applyAlignment="1">
      <alignment horizontal="center" vertical="center" shrinkToFit="1"/>
    </xf>
    <xf numFmtId="0" fontId="40" fillId="0" borderId="134" xfId="72" applyFont="1" applyFill="1" applyBorder="1" applyAlignment="1">
      <alignment horizontal="center" vertical="center" wrapText="1"/>
    </xf>
    <xf numFmtId="0" fontId="40" fillId="0" borderId="128" xfId="72" applyFont="1" applyFill="1" applyBorder="1" applyAlignment="1">
      <alignment horizontal="center" vertical="center" wrapText="1"/>
    </xf>
    <xf numFmtId="0" fontId="40" fillId="0" borderId="135" xfId="72" applyFont="1" applyFill="1" applyBorder="1" applyAlignment="1">
      <alignment vertical="center" wrapText="1"/>
    </xf>
    <xf numFmtId="0" fontId="40" fillId="0" borderId="136" xfId="72" applyFont="1" applyFill="1" applyBorder="1" applyAlignment="1">
      <alignment vertical="center" shrinkToFit="1"/>
    </xf>
    <xf numFmtId="57" fontId="40" fillId="0" borderId="115" xfId="72" applyNumberFormat="1" applyFont="1" applyFill="1" applyBorder="1" applyAlignment="1">
      <alignment horizontal="center" vertical="center" shrinkToFit="1"/>
    </xf>
    <xf numFmtId="0" fontId="40" fillId="0" borderId="115" xfId="72" applyFont="1" applyFill="1" applyBorder="1" applyAlignment="1">
      <alignment horizontal="center" vertical="center" wrapText="1"/>
    </xf>
    <xf numFmtId="0" fontId="40" fillId="0" borderId="132" xfId="72" applyFont="1" applyFill="1" applyBorder="1" applyAlignment="1">
      <alignment vertical="center" wrapText="1"/>
    </xf>
    <xf numFmtId="0" fontId="40" fillId="0" borderId="147" xfId="57" applyFont="1" applyFill="1" applyBorder="1" applyAlignment="1">
      <alignment vertical="center" shrinkToFit="1"/>
    </xf>
    <xf numFmtId="57" fontId="40" fillId="0" borderId="142" xfId="57" applyNumberFormat="1" applyFont="1" applyFill="1" applyBorder="1" applyAlignment="1">
      <alignment horizontal="center" vertical="center" shrinkToFit="1"/>
    </xf>
    <xf numFmtId="0" fontId="40" fillId="0" borderId="142" xfId="57" applyFont="1" applyFill="1" applyBorder="1" applyAlignment="1">
      <alignment horizontal="center" vertical="center" wrapText="1"/>
    </xf>
    <xf numFmtId="0" fontId="40" fillId="0" borderId="148" xfId="57" applyFont="1" applyFill="1" applyBorder="1" applyAlignment="1">
      <alignment vertical="center" wrapText="1"/>
    </xf>
    <xf numFmtId="0" fontId="40" fillId="0" borderId="123" xfId="75" applyFont="1" applyFill="1" applyBorder="1" applyAlignment="1">
      <alignment vertical="center" shrinkToFit="1"/>
    </xf>
    <xf numFmtId="57" fontId="40" fillId="0" borderId="124" xfId="75" applyNumberFormat="1" applyFont="1" applyFill="1" applyBorder="1" applyAlignment="1">
      <alignment horizontal="center" vertical="center" shrinkToFit="1"/>
    </xf>
    <xf numFmtId="0" fontId="40" fillId="0" borderId="125" xfId="75" applyFont="1" applyFill="1" applyBorder="1" applyAlignment="1">
      <alignment vertical="center" wrapText="1"/>
    </xf>
    <xf numFmtId="0" fontId="40" fillId="0" borderId="136" xfId="75" applyFont="1" applyFill="1" applyBorder="1" applyAlignment="1">
      <alignment vertical="center" shrinkToFit="1"/>
    </xf>
    <xf numFmtId="57" fontId="40" fillId="0" borderId="115" xfId="75" applyNumberFormat="1" applyFont="1" applyFill="1" applyBorder="1" applyAlignment="1">
      <alignment horizontal="center" vertical="center" shrinkToFit="1"/>
    </xf>
    <xf numFmtId="0" fontId="40" fillId="0" borderId="115" xfId="75" applyFont="1" applyFill="1" applyBorder="1" applyAlignment="1">
      <alignment horizontal="center" vertical="center" wrapText="1"/>
    </xf>
    <xf numFmtId="0" fontId="40" fillId="0" borderId="132" xfId="75" applyFont="1" applyFill="1" applyBorder="1" applyAlignment="1">
      <alignment vertical="center" wrapText="1"/>
    </xf>
    <xf numFmtId="0" fontId="40" fillId="0" borderId="144" xfId="57" applyFont="1" applyFill="1" applyBorder="1" applyAlignment="1">
      <alignment horizontal="center" vertical="center" wrapText="1"/>
    </xf>
    <xf numFmtId="0" fontId="40" fillId="0" borderId="145" xfId="57" applyFont="1" applyFill="1" applyBorder="1" applyAlignment="1">
      <alignment vertical="center" wrapText="1"/>
    </xf>
    <xf numFmtId="49" fontId="40" fillId="0" borderId="5" xfId="74" applyNumberFormat="1" applyFont="1" applyFill="1" applyBorder="1" applyAlignment="1">
      <alignment horizontal="center" vertical="center" textRotation="255" shrinkToFit="1"/>
    </xf>
    <xf numFmtId="0" fontId="40" fillId="0" borderId="126" xfId="74" applyFont="1" applyFill="1" applyBorder="1" applyAlignment="1">
      <alignment vertical="center" shrinkToFit="1"/>
    </xf>
    <xf numFmtId="57" fontId="40" fillId="0" borderId="121" xfId="74" applyNumberFormat="1" applyFont="1" applyFill="1" applyBorder="1" applyAlignment="1">
      <alignment horizontal="center" vertical="center" shrinkToFit="1"/>
    </xf>
    <xf numFmtId="0" fontId="40" fillId="0" borderId="121" xfId="74" applyFont="1" applyFill="1" applyBorder="1" applyAlignment="1">
      <alignment horizontal="center" vertical="center" wrapText="1"/>
    </xf>
    <xf numFmtId="0" fontId="40" fillId="0" borderId="142" xfId="74" applyFont="1" applyFill="1" applyBorder="1" applyAlignment="1">
      <alignment horizontal="center" vertical="center" wrapText="1"/>
    </xf>
    <xf numFmtId="0" fontId="40" fillId="0" borderId="148" xfId="74" applyFont="1" applyFill="1" applyBorder="1" applyAlignment="1">
      <alignment vertical="center" wrapText="1"/>
    </xf>
    <xf numFmtId="0" fontId="40" fillId="0" borderId="133" xfId="74" applyFont="1" applyFill="1" applyBorder="1" applyAlignment="1">
      <alignment vertical="center" shrinkToFit="1"/>
    </xf>
    <xf numFmtId="57" fontId="40" fillId="0" borderId="124" xfId="74" applyNumberFormat="1" applyFont="1" applyFill="1" applyBorder="1" applyAlignment="1">
      <alignment horizontal="center" vertical="center" shrinkToFit="1"/>
    </xf>
    <xf numFmtId="0" fontId="40" fillId="0" borderId="124" xfId="74" applyFont="1" applyFill="1" applyBorder="1" applyAlignment="1">
      <alignment horizontal="center" vertical="center" wrapText="1"/>
    </xf>
    <xf numFmtId="0" fontId="40" fillId="0" borderId="125" xfId="74" applyFont="1" applyFill="1" applyBorder="1" applyAlignment="1">
      <alignment vertical="center" wrapText="1"/>
    </xf>
    <xf numFmtId="0" fontId="40" fillId="0" borderId="127" xfId="74" applyFont="1" applyFill="1" applyBorder="1" applyAlignment="1">
      <alignment vertical="center" shrinkToFit="1"/>
    </xf>
    <xf numFmtId="57" fontId="40" fillId="0" borderId="117" xfId="74" applyNumberFormat="1" applyFont="1" applyFill="1" applyBorder="1" applyAlignment="1">
      <alignment horizontal="center" vertical="center" shrinkToFit="1"/>
    </xf>
    <xf numFmtId="0" fontId="40" fillId="0" borderId="117" xfId="74" applyFont="1" applyFill="1" applyBorder="1" applyAlignment="1">
      <alignment horizontal="center" vertical="center" wrapText="1"/>
    </xf>
    <xf numFmtId="0" fontId="40" fillId="0" borderId="118" xfId="74" applyFont="1" applyFill="1" applyBorder="1" applyAlignment="1">
      <alignment vertical="center" wrapText="1"/>
    </xf>
    <xf numFmtId="0" fontId="40" fillId="0" borderId="139" xfId="74" applyFont="1" applyFill="1" applyBorder="1" applyAlignment="1">
      <alignment vertical="center" shrinkToFit="1"/>
    </xf>
    <xf numFmtId="57" fontId="40" fillId="0" borderId="134" xfId="74" applyNumberFormat="1" applyFont="1" applyFill="1" applyBorder="1" applyAlignment="1">
      <alignment horizontal="center" vertical="center" shrinkToFit="1"/>
    </xf>
    <xf numFmtId="0" fontId="40" fillId="0" borderId="134" xfId="74" applyFont="1" applyFill="1" applyBorder="1" applyAlignment="1">
      <alignment horizontal="center" vertical="center" wrapText="1"/>
    </xf>
    <xf numFmtId="0" fontId="41" fillId="0" borderId="134" xfId="74" applyFont="1" applyFill="1" applyBorder="1" applyAlignment="1">
      <alignment horizontal="center" vertical="center" wrapText="1"/>
    </xf>
    <xf numFmtId="0" fontId="40" fillId="0" borderId="135" xfId="74" applyFont="1" applyFill="1" applyBorder="1" applyAlignment="1">
      <alignment vertical="center" wrapText="1"/>
    </xf>
    <xf numFmtId="0" fontId="40" fillId="0" borderId="149" xfId="57" applyFont="1" applyFill="1" applyBorder="1" applyAlignment="1">
      <alignment vertical="center" shrinkToFit="1"/>
    </xf>
    <xf numFmtId="0" fontId="40" fillId="0" borderId="131" xfId="82" applyFont="1" applyFill="1" applyBorder="1" applyAlignment="1">
      <alignment vertical="center" shrinkToFit="1"/>
    </xf>
    <xf numFmtId="57" fontId="40" fillId="0" borderId="115" xfId="82" applyNumberFormat="1" applyFont="1" applyFill="1" applyBorder="1" applyAlignment="1">
      <alignment horizontal="center" vertical="center" shrinkToFit="1"/>
    </xf>
    <xf numFmtId="0" fontId="40" fillId="0" borderId="115" xfId="82" applyFont="1" applyFill="1" applyBorder="1" applyAlignment="1">
      <alignment horizontal="center" vertical="center" wrapText="1"/>
    </xf>
    <xf numFmtId="0" fontId="40" fillId="0" borderId="132" xfId="82" applyFont="1" applyFill="1" applyBorder="1" applyAlignment="1">
      <alignment vertical="center" wrapText="1"/>
    </xf>
    <xf numFmtId="57" fontId="40" fillId="0" borderId="134" xfId="57" quotePrefix="1" applyNumberFormat="1" applyFont="1" applyFill="1" applyBorder="1" applyAlignment="1">
      <alignment horizontal="center" vertical="center" shrinkToFit="1"/>
    </xf>
    <xf numFmtId="57" fontId="40" fillId="0" borderId="117" xfId="57" quotePrefix="1" applyNumberFormat="1" applyFont="1" applyFill="1" applyBorder="1" applyAlignment="1">
      <alignment horizontal="center" vertical="center" shrinkToFit="1"/>
    </xf>
    <xf numFmtId="0" fontId="40" fillId="0" borderId="115" xfId="57" applyFont="1" applyFill="1" applyBorder="1" applyAlignment="1">
      <alignment vertical="center" wrapText="1"/>
    </xf>
    <xf numFmtId="0" fontId="40" fillId="0" borderId="138" xfId="57" applyFont="1" applyFill="1" applyBorder="1" applyAlignment="1">
      <alignment horizontal="left" vertical="center" wrapText="1"/>
    </xf>
    <xf numFmtId="0" fontId="40" fillId="0" borderId="115" xfId="57" applyFont="1" applyFill="1" applyBorder="1" applyAlignment="1">
      <alignment horizontal="center" vertical="center"/>
    </xf>
    <xf numFmtId="0" fontId="40" fillId="0" borderId="128" xfId="57" applyFont="1" applyFill="1" applyBorder="1" applyAlignment="1">
      <alignment horizontal="center" vertical="center"/>
    </xf>
    <xf numFmtId="0" fontId="40" fillId="0" borderId="130" xfId="57" applyFont="1" applyFill="1" applyBorder="1" applyAlignment="1">
      <alignment horizontal="left" vertical="center" wrapText="1"/>
    </xf>
    <xf numFmtId="0" fontId="37" fillId="0" borderId="0" xfId="57" applyFont="1" applyFill="1" applyAlignment="1">
      <alignment vertical="center" wrapText="1"/>
    </xf>
    <xf numFmtId="0" fontId="40" fillId="0" borderId="133" xfId="72" applyFont="1" applyFill="1" applyBorder="1" applyAlignment="1">
      <alignment vertical="center" shrinkToFit="1"/>
    </xf>
    <xf numFmtId="57" fontId="40" fillId="0" borderId="124" xfId="72" applyNumberFormat="1" applyFont="1" applyFill="1" applyBorder="1" applyAlignment="1">
      <alignment horizontal="center" vertical="center" shrinkToFit="1"/>
    </xf>
    <xf numFmtId="0" fontId="40" fillId="0" borderId="125" xfId="72" applyFont="1" applyFill="1" applyBorder="1" applyAlignment="1">
      <alignment vertical="center" wrapText="1"/>
    </xf>
    <xf numFmtId="0" fontId="40" fillId="0" borderId="116" xfId="72" applyFont="1" applyFill="1" applyBorder="1" applyAlignment="1">
      <alignment vertical="center" shrinkToFit="1"/>
    </xf>
    <xf numFmtId="57" fontId="40" fillId="0" borderId="117" xfId="72" applyNumberFormat="1" applyFont="1" applyFill="1" applyBorder="1" applyAlignment="1">
      <alignment horizontal="center" vertical="center" shrinkToFit="1"/>
    </xf>
    <xf numFmtId="0" fontId="40" fillId="0" borderId="117" xfId="72" applyFont="1" applyFill="1" applyBorder="1" applyAlignment="1">
      <alignment horizontal="center" vertical="distributed" wrapText="1"/>
    </xf>
    <xf numFmtId="0" fontId="40" fillId="0" borderId="117" xfId="72" applyFont="1" applyFill="1" applyBorder="1" applyAlignment="1">
      <alignment horizontal="center" vertical="center" wrapText="1"/>
    </xf>
    <xf numFmtId="0" fontId="40" fillId="0" borderId="118" xfId="72" applyFont="1" applyFill="1" applyBorder="1" applyAlignment="1">
      <alignment vertical="center" wrapText="1"/>
    </xf>
    <xf numFmtId="0" fontId="40" fillId="0" borderId="137" xfId="72" applyFont="1" applyFill="1" applyBorder="1" applyAlignment="1">
      <alignment vertical="center" shrinkToFit="1"/>
    </xf>
    <xf numFmtId="57" fontId="40" fillId="0" borderId="129" xfId="72" applyNumberFormat="1" applyFont="1" applyFill="1" applyBorder="1" applyAlignment="1">
      <alignment horizontal="center" vertical="center" shrinkToFit="1"/>
    </xf>
    <xf numFmtId="0" fontId="40" fillId="0" borderId="129" xfId="72" applyFont="1" applyFill="1" applyBorder="1" applyAlignment="1">
      <alignment horizontal="center" vertical="center" wrapText="1"/>
    </xf>
    <xf numFmtId="0" fontId="40" fillId="0" borderId="138" xfId="72" applyFont="1" applyFill="1" applyBorder="1" applyAlignment="1">
      <alignment vertical="center" wrapText="1"/>
    </xf>
    <xf numFmtId="0" fontId="5" fillId="0" borderId="0" xfId="57" applyFont="1" applyFill="1"/>
    <xf numFmtId="0" fontId="40" fillId="0" borderId="127" xfId="72" applyFont="1" applyFill="1" applyBorder="1" applyAlignment="1">
      <alignment vertical="center" shrinkToFit="1"/>
    </xf>
    <xf numFmtId="57" fontId="40" fillId="0" borderId="131" xfId="72" applyNumberFormat="1" applyFont="1" applyFill="1" applyBorder="1" applyAlignment="1">
      <alignment horizontal="center" vertical="center" shrinkToFit="1"/>
    </xf>
    <xf numFmtId="49" fontId="40" fillId="0" borderId="27" xfId="57" applyNumberFormat="1" applyFont="1" applyFill="1" applyBorder="1" applyAlignment="1">
      <alignment horizontal="center" vertical="center" wrapText="1"/>
    </xf>
    <xf numFmtId="190" fontId="40" fillId="0" borderId="27" xfId="57" applyNumberFormat="1" applyFont="1" applyFill="1" applyBorder="1" applyAlignment="1">
      <alignment horizontal="center" vertical="center" wrapText="1"/>
    </xf>
    <xf numFmtId="0" fontId="40" fillId="0" borderId="147" xfId="57" applyFont="1" applyFill="1" applyBorder="1" applyAlignment="1">
      <alignment horizontal="center" vertical="center" shrinkToFit="1"/>
    </xf>
    <xf numFmtId="3" fontId="40" fillId="0" borderId="142" xfId="57" applyNumberFormat="1" applyFont="1" applyFill="1" applyBorder="1" applyAlignment="1">
      <alignment horizontal="center" vertical="center" wrapText="1"/>
    </xf>
    <xf numFmtId="0" fontId="40" fillId="0" borderId="150" xfId="57" applyFont="1" applyFill="1" applyBorder="1" applyAlignment="1">
      <alignment vertical="center" wrapText="1"/>
    </xf>
    <xf numFmtId="0" fontId="17" fillId="0" borderId="0" xfId="57" applyFont="1" applyFill="1" applyAlignment="1">
      <alignment vertical="center" wrapText="1"/>
    </xf>
    <xf numFmtId="49" fontId="43" fillId="0" borderId="0" xfId="57" applyNumberFormat="1" applyFont="1" applyFill="1" applyAlignment="1">
      <alignment horizontal="center" vertical="center" wrapText="1"/>
    </xf>
    <xf numFmtId="0" fontId="43" fillId="0" borderId="0" xfId="57" applyFont="1" applyFill="1" applyAlignment="1">
      <alignment vertical="center" wrapText="1"/>
    </xf>
    <xf numFmtId="57" fontId="43" fillId="0" borderId="0" xfId="57" applyNumberFormat="1" applyFont="1" applyFill="1" applyAlignment="1">
      <alignment horizontal="center" vertical="center" wrapText="1"/>
    </xf>
    <xf numFmtId="0" fontId="43" fillId="0" borderId="0" xfId="57" applyFont="1" applyFill="1" applyAlignment="1">
      <alignment horizontal="center" vertical="center" wrapText="1"/>
    </xf>
    <xf numFmtId="0" fontId="5" fillId="0" borderId="0" xfId="57" applyFont="1" applyFill="1" applyAlignment="1">
      <alignment horizontal="center"/>
    </xf>
    <xf numFmtId="0" fontId="14" fillId="0" borderId="0" xfId="56" applyFont="1">
      <alignment vertical="center"/>
    </xf>
    <xf numFmtId="0" fontId="1" fillId="2" borderId="151" xfId="56" applyFont="1" applyFill="1" applyBorder="1" applyAlignment="1">
      <alignment horizontal="right" vertical="center"/>
    </xf>
    <xf numFmtId="0" fontId="1" fillId="2" borderId="42" xfId="56" applyFont="1" applyFill="1" applyBorder="1" applyAlignment="1">
      <alignment horizontal="center" vertical="center"/>
    </xf>
    <xf numFmtId="0" fontId="30" fillId="2" borderId="42" xfId="56" applyFont="1" applyFill="1" applyBorder="1" applyAlignment="1">
      <alignment horizontal="center" vertical="center"/>
    </xf>
    <xf numFmtId="0" fontId="1" fillId="2" borderId="43" xfId="56" applyFont="1" applyFill="1" applyBorder="1" applyAlignment="1">
      <alignment horizontal="center" vertical="center"/>
    </xf>
    <xf numFmtId="0" fontId="46" fillId="0" borderId="74" xfId="56" applyFont="1" applyFill="1" applyBorder="1" applyAlignment="1">
      <alignment vertical="center" wrapText="1"/>
    </xf>
    <xf numFmtId="0" fontId="1" fillId="0" borderId="5" xfId="56" applyFont="1" applyFill="1" applyBorder="1" applyAlignment="1">
      <alignment vertical="center" wrapText="1"/>
    </xf>
    <xf numFmtId="0" fontId="14" fillId="0" borderId="77" xfId="56" applyFont="1" applyFill="1" applyBorder="1" applyAlignment="1">
      <alignment vertical="center" wrapText="1"/>
    </xf>
    <xf numFmtId="0" fontId="14" fillId="0" borderId="74" xfId="56" applyFont="1" applyFill="1" applyBorder="1" applyAlignment="1">
      <alignment vertical="center" wrapText="1"/>
    </xf>
    <xf numFmtId="0" fontId="14" fillId="0" borderId="47" xfId="56" applyFont="1" applyFill="1" applyBorder="1" applyAlignment="1">
      <alignment vertical="center" wrapText="1"/>
    </xf>
    <xf numFmtId="0" fontId="14" fillId="0" borderId="43" xfId="56" applyFont="1" applyFill="1" applyBorder="1" applyAlignment="1">
      <alignment vertical="center" wrapText="1"/>
    </xf>
    <xf numFmtId="0" fontId="14" fillId="0" borderId="152" xfId="56" applyFont="1" applyFill="1" applyBorder="1" applyAlignment="1">
      <alignment vertical="center" wrapText="1"/>
    </xf>
    <xf numFmtId="0" fontId="14" fillId="0" borderId="74" xfId="56" applyNumberFormat="1" applyFont="1" applyFill="1" applyBorder="1" applyAlignment="1">
      <alignment vertical="center" wrapText="1"/>
    </xf>
    <xf numFmtId="0" fontId="14" fillId="0" borderId="102" xfId="56" applyFont="1" applyFill="1" applyBorder="1" applyAlignment="1">
      <alignment vertical="center" wrapText="1"/>
    </xf>
    <xf numFmtId="0" fontId="14" fillId="0" borderId="153" xfId="56" applyFont="1" applyFill="1" applyBorder="1" applyAlignment="1">
      <alignment vertical="center" wrapText="1"/>
    </xf>
    <xf numFmtId="0" fontId="14" fillId="0" borderId="63" xfId="56" applyFont="1" applyFill="1" applyBorder="1" applyAlignment="1">
      <alignment vertical="center" wrapText="1"/>
    </xf>
    <xf numFmtId="0" fontId="1" fillId="0" borderId="18" xfId="56" applyFont="1" applyFill="1" applyBorder="1" applyAlignment="1">
      <alignment vertical="center" wrapText="1"/>
    </xf>
    <xf numFmtId="0" fontId="14" fillId="0" borderId="53" xfId="56" applyFont="1" applyFill="1" applyBorder="1" applyAlignment="1">
      <alignment vertical="center" wrapText="1"/>
    </xf>
    <xf numFmtId="57" fontId="1" fillId="0" borderId="18" xfId="56" applyNumberFormat="1" applyFont="1" applyFill="1" applyBorder="1" applyAlignment="1">
      <alignment horizontal="right" vertical="center" wrapText="1"/>
    </xf>
    <xf numFmtId="0" fontId="46" fillId="0" borderId="77" xfId="56" applyFont="1" applyFill="1" applyBorder="1" applyAlignment="1">
      <alignment vertical="center" wrapText="1"/>
    </xf>
    <xf numFmtId="0" fontId="16" fillId="0" borderId="22" xfId="56" applyNumberFormat="1" applyFont="1" applyFill="1" applyBorder="1" applyAlignment="1">
      <alignment vertical="center" wrapText="1"/>
    </xf>
    <xf numFmtId="0" fontId="1" fillId="0" borderId="38" xfId="84" applyFont="1" applyFill="1" applyBorder="1" applyAlignment="1">
      <alignment vertical="center" wrapText="1"/>
    </xf>
    <xf numFmtId="0" fontId="14" fillId="0" borderId="77" xfId="84" applyFont="1" applyFill="1" applyBorder="1" applyAlignment="1">
      <alignment vertical="center" wrapText="1"/>
    </xf>
    <xf numFmtId="0" fontId="1" fillId="0" borderId="18" xfId="84" applyFont="1" applyFill="1" applyBorder="1" applyAlignment="1">
      <alignment vertical="center" wrapText="1"/>
    </xf>
    <xf numFmtId="57" fontId="1" fillId="0" borderId="18" xfId="84" applyNumberFormat="1" applyFont="1" applyFill="1" applyBorder="1" applyAlignment="1">
      <alignment horizontal="right" vertical="center" wrapText="1"/>
    </xf>
    <xf numFmtId="0" fontId="14" fillId="0" borderId="18" xfId="56" applyFont="1" applyFill="1" applyBorder="1" applyAlignment="1">
      <alignment vertical="center" wrapText="1"/>
    </xf>
    <xf numFmtId="0" fontId="15" fillId="0" borderId="52" xfId="0" applyFont="1" applyFill="1" applyBorder="1" applyAlignment="1">
      <alignment vertical="center"/>
    </xf>
    <xf numFmtId="0" fontId="15" fillId="0" borderId="5" xfId="0" applyFont="1" applyFill="1" applyBorder="1" applyAlignment="1">
      <alignment vertical="center"/>
    </xf>
    <xf numFmtId="0" fontId="15" fillId="0" borderId="51" xfId="0" applyFont="1" applyFill="1" applyBorder="1" applyAlignment="1">
      <alignment vertical="center" wrapText="1"/>
    </xf>
    <xf numFmtId="0" fontId="15" fillId="0" borderId="51" xfId="0" applyFont="1" applyFill="1" applyBorder="1" applyAlignment="1">
      <alignment vertical="center"/>
    </xf>
    <xf numFmtId="0" fontId="11" fillId="0" borderId="0" xfId="0" applyFont="1" applyFill="1" applyAlignment="1">
      <alignment vertical="center"/>
    </xf>
    <xf numFmtId="0" fontId="12" fillId="0" borderId="0" xfId="0" applyFont="1" applyFill="1" applyAlignment="1">
      <alignment vertical="center"/>
    </xf>
    <xf numFmtId="0" fontId="32" fillId="0" borderId="0" xfId="0" applyFont="1" applyFill="1" applyAlignment="1">
      <alignment vertical="center"/>
    </xf>
    <xf numFmtId="0" fontId="12" fillId="0" borderId="27" xfId="0" applyFont="1" applyFill="1" applyBorder="1" applyAlignment="1">
      <alignment horizontal="center" vertical="center"/>
    </xf>
    <xf numFmtId="41" fontId="12" fillId="0" borderId="27" xfId="0" applyNumberFormat="1" applyFont="1" applyFill="1" applyBorder="1" applyAlignment="1">
      <alignment horizontal="center" vertical="center"/>
    </xf>
    <xf numFmtId="178" fontId="12" fillId="0" borderId="5" xfId="0" applyNumberFormat="1" applyFont="1" applyFill="1" applyBorder="1" applyAlignment="1">
      <alignment horizontal="center" vertical="center"/>
    </xf>
    <xf numFmtId="0" fontId="12" fillId="0" borderId="39" xfId="0" applyFont="1" applyFill="1" applyBorder="1" applyAlignment="1">
      <alignment horizontal="center" vertical="center"/>
    </xf>
    <xf numFmtId="0" fontId="12" fillId="0" borderId="0" xfId="0" applyFont="1" applyFill="1" applyAlignment="1">
      <alignment horizontal="left" vertical="center" wrapText="1"/>
    </xf>
    <xf numFmtId="0" fontId="12" fillId="0" borderId="55" xfId="0" applyFont="1" applyFill="1" applyBorder="1" applyAlignment="1">
      <alignment horizontal="center" vertical="center"/>
    </xf>
    <xf numFmtId="41" fontId="12" fillId="0" borderId="5" xfId="0" applyNumberFormat="1" applyFont="1" applyFill="1" applyBorder="1" applyAlignment="1">
      <alignment horizontal="center" vertical="center"/>
    </xf>
    <xf numFmtId="0" fontId="12" fillId="0" borderId="0" xfId="0" applyFont="1" applyFill="1" applyAlignment="1">
      <alignment vertical="center" wrapText="1"/>
    </xf>
    <xf numFmtId="0" fontId="15" fillId="0" borderId="34" xfId="0" applyFont="1" applyFill="1" applyBorder="1" applyAlignment="1" applyProtection="1">
      <alignment horizontal="center" vertical="center"/>
    </xf>
    <xf numFmtId="0" fontId="12" fillId="0" borderId="15" xfId="0" applyFont="1" applyFill="1" applyBorder="1" applyAlignment="1" applyProtection="1">
      <alignment horizontal="left" vertical="center"/>
    </xf>
    <xf numFmtId="0" fontId="12" fillId="0" borderId="34" xfId="0" applyFont="1" applyFill="1" applyBorder="1" applyAlignment="1" applyProtection="1">
      <alignment horizontal="left" vertical="center"/>
    </xf>
    <xf numFmtId="0" fontId="12" fillId="0" borderId="27" xfId="0" applyFont="1" applyFill="1" applyBorder="1" applyAlignment="1">
      <alignment horizontal="left" vertical="center"/>
    </xf>
    <xf numFmtId="0" fontId="15" fillId="0" borderId="27" xfId="0" applyFont="1" applyFill="1" applyBorder="1" applyAlignment="1">
      <alignment horizontal="left" vertical="center"/>
    </xf>
    <xf numFmtId="0" fontId="15" fillId="0" borderId="39" xfId="0" applyFont="1" applyFill="1" applyBorder="1" applyAlignment="1">
      <alignment horizontal="left" vertical="center"/>
    </xf>
    <xf numFmtId="0" fontId="15" fillId="0" borderId="0" xfId="0" applyFont="1" applyFill="1" applyAlignment="1">
      <alignment vertical="center"/>
    </xf>
    <xf numFmtId="0" fontId="15" fillId="0" borderId="19" xfId="0" applyFont="1" applyFill="1" applyBorder="1" applyAlignment="1">
      <alignment vertical="center"/>
    </xf>
    <xf numFmtId="0" fontId="15" fillId="0" borderId="154" xfId="0" applyFont="1" applyFill="1" applyBorder="1" applyAlignment="1">
      <alignment vertical="center" wrapText="1"/>
    </xf>
    <xf numFmtId="57" fontId="15" fillId="0" borderId="47" xfId="0" applyNumberFormat="1" applyFont="1" applyFill="1" applyBorder="1" applyAlignment="1">
      <alignment horizontal="distributed" vertical="center"/>
    </xf>
    <xf numFmtId="0" fontId="18" fillId="0" borderId="79" xfId="0" applyFont="1" applyFill="1" applyBorder="1" applyAlignment="1">
      <alignment vertical="center"/>
    </xf>
    <xf numFmtId="0" fontId="15" fillId="0" borderId="68" xfId="0" applyFont="1" applyFill="1" applyBorder="1" applyAlignment="1">
      <alignment vertical="center"/>
    </xf>
    <xf numFmtId="0" fontId="15" fillId="0" borderId="76" xfId="0" applyFont="1" applyFill="1" applyBorder="1" applyAlignment="1">
      <alignment vertical="center"/>
    </xf>
    <xf numFmtId="0" fontId="15" fillId="0" borderId="85" xfId="0" applyFont="1" applyFill="1" applyBorder="1" applyAlignment="1">
      <alignment vertical="center"/>
    </xf>
    <xf numFmtId="0" fontId="15" fillId="0" borderId="155" xfId="0" applyFont="1" applyFill="1" applyBorder="1" applyAlignment="1">
      <alignment vertical="center"/>
    </xf>
    <xf numFmtId="0" fontId="15" fillId="0" borderId="156" xfId="0" applyFont="1" applyFill="1" applyBorder="1" applyAlignment="1">
      <alignment horizontal="center" vertical="center"/>
    </xf>
    <xf numFmtId="0" fontId="15" fillId="0" borderId="157" xfId="0" applyFont="1" applyFill="1" applyBorder="1" applyAlignment="1">
      <alignment horizontal="center" vertical="center"/>
    </xf>
    <xf numFmtId="0" fontId="15" fillId="0" borderId="158" xfId="0" applyFont="1" applyFill="1" applyBorder="1" applyAlignment="1">
      <alignment horizontal="center" vertical="center" wrapText="1"/>
    </xf>
    <xf numFmtId="0" fontId="15" fillId="0" borderId="159" xfId="0" applyFont="1" applyFill="1" applyBorder="1" applyAlignment="1">
      <alignment vertical="center"/>
    </xf>
    <xf numFmtId="0" fontId="15" fillId="0" borderId="160" xfId="0" applyFont="1" applyFill="1" applyBorder="1" applyAlignment="1">
      <alignment horizontal="center" vertical="center" wrapText="1"/>
    </xf>
    <xf numFmtId="0" fontId="15" fillId="0" borderId="27" xfId="0" applyFont="1" applyFill="1" applyBorder="1" applyAlignment="1">
      <alignment horizontal="center" vertical="center"/>
    </xf>
    <xf numFmtId="38" fontId="15" fillId="0" borderId="5" xfId="6" applyFont="1" applyFill="1" applyBorder="1" applyAlignment="1" applyProtection="1">
      <alignment horizontal="center" vertical="center"/>
    </xf>
    <xf numFmtId="49" fontId="40" fillId="0" borderId="17" xfId="57" applyNumberFormat="1" applyFont="1" applyFill="1" applyBorder="1" applyAlignment="1">
      <alignment horizontal="center" vertical="center" textRotation="255" shrinkToFit="1"/>
    </xf>
    <xf numFmtId="49" fontId="40" fillId="0" borderId="5" xfId="57" applyNumberFormat="1" applyFont="1" applyFill="1" applyBorder="1" applyAlignment="1">
      <alignment horizontal="center" vertical="center" textRotation="255" shrinkToFit="1"/>
    </xf>
    <xf numFmtId="0" fontId="1" fillId="0" borderId="18" xfId="73" applyFont="1" applyFill="1" applyBorder="1" applyAlignment="1">
      <alignment vertical="center" wrapText="1"/>
    </xf>
    <xf numFmtId="0" fontId="12" fillId="0" borderId="5" xfId="0" applyFont="1" applyFill="1" applyBorder="1" applyAlignment="1">
      <alignment horizontal="center" vertical="center"/>
    </xf>
    <xf numFmtId="0" fontId="12" fillId="0" borderId="27" xfId="0" applyFont="1" applyFill="1" applyBorder="1" applyAlignment="1">
      <alignment vertical="center"/>
    </xf>
    <xf numFmtId="0" fontId="12" fillId="0" borderId="39" xfId="0" applyFont="1" applyFill="1" applyBorder="1" applyAlignment="1">
      <alignment vertical="center"/>
    </xf>
    <xf numFmtId="178" fontId="12" fillId="0" borderId="27" xfId="0" applyNumberFormat="1" applyFont="1" applyFill="1" applyBorder="1" applyAlignment="1">
      <alignment horizontal="center" vertical="center"/>
    </xf>
    <xf numFmtId="178" fontId="12" fillId="0" borderId="39" xfId="0" applyNumberFormat="1" applyFont="1" applyFill="1" applyBorder="1" applyAlignment="1">
      <alignment horizontal="center" vertical="center"/>
    </xf>
    <xf numFmtId="0" fontId="12" fillId="0" borderId="55" xfId="0" applyFont="1" applyFill="1" applyBorder="1" applyAlignment="1">
      <alignment vertical="center"/>
    </xf>
    <xf numFmtId="178" fontId="12" fillId="0" borderId="55" xfId="0" applyNumberFormat="1" applyFont="1" applyFill="1" applyBorder="1" applyAlignment="1">
      <alignment horizontal="center" vertical="center"/>
    </xf>
    <xf numFmtId="41" fontId="12" fillId="0" borderId="5" xfId="0" applyNumberFormat="1" applyFont="1" applyFill="1" applyBorder="1" applyAlignment="1">
      <alignment vertical="center"/>
    </xf>
    <xf numFmtId="41" fontId="0" fillId="0" borderId="22" xfId="6" applyNumberFormat="1" applyFont="1" applyFill="1" applyBorder="1" applyAlignment="1">
      <alignment horizontal="center" vertical="center"/>
    </xf>
    <xf numFmtId="41" fontId="0" fillId="0" borderId="161" xfId="6" applyNumberFormat="1" applyFont="1" applyFill="1" applyBorder="1" applyAlignment="1">
      <alignment horizontal="center" vertical="center"/>
    </xf>
    <xf numFmtId="41" fontId="0" fillId="0" borderId="162" xfId="6" applyNumberFormat="1" applyFont="1" applyFill="1" applyBorder="1" applyAlignment="1">
      <alignment horizontal="center" vertical="center"/>
    </xf>
    <xf numFmtId="41" fontId="0" fillId="0" borderId="163" xfId="6" applyNumberFormat="1" applyFont="1" applyFill="1" applyBorder="1" applyAlignment="1">
      <alignment horizontal="center" vertical="center"/>
    </xf>
    <xf numFmtId="41" fontId="0" fillId="0" borderId="18" xfId="6" applyNumberFormat="1" applyFont="1" applyFill="1" applyBorder="1" applyAlignment="1">
      <alignment horizontal="center" vertical="center"/>
    </xf>
    <xf numFmtId="41" fontId="0" fillId="0" borderId="164" xfId="6" applyNumberFormat="1" applyFont="1" applyFill="1" applyBorder="1" applyAlignment="1">
      <alignment horizontal="center" vertical="center"/>
    </xf>
    <xf numFmtId="41" fontId="0" fillId="0" borderId="35" xfId="6" applyNumberFormat="1" applyFont="1" applyFill="1" applyBorder="1" applyAlignment="1">
      <alignment horizontal="center" vertical="center"/>
    </xf>
    <xf numFmtId="41" fontId="0" fillId="0" borderId="16" xfId="6" applyNumberFormat="1" applyFont="1" applyFill="1" applyBorder="1" applyAlignment="1">
      <alignment horizontal="center" vertical="center"/>
    </xf>
    <xf numFmtId="41" fontId="0" fillId="0" borderId="165" xfId="6" applyNumberFormat="1" applyFont="1" applyFill="1" applyBorder="1" applyAlignment="1">
      <alignment horizontal="center" vertical="center"/>
    </xf>
    <xf numFmtId="41" fontId="0" fillId="0" borderId="166" xfId="6" applyNumberFormat="1" applyFont="1" applyFill="1" applyBorder="1" applyAlignment="1">
      <alignment horizontal="center" vertical="center"/>
    </xf>
    <xf numFmtId="41" fontId="0" fillId="0" borderId="167" xfId="6" applyNumberFormat="1" applyFont="1" applyFill="1" applyBorder="1" applyAlignment="1">
      <alignment horizontal="center" vertical="center"/>
    </xf>
    <xf numFmtId="41" fontId="0" fillId="0" borderId="48" xfId="6" applyNumberFormat="1" applyFont="1" applyFill="1" applyBorder="1" applyAlignment="1">
      <alignment horizontal="center" vertical="center"/>
    </xf>
    <xf numFmtId="0" fontId="15" fillId="0" borderId="16" xfId="0" applyFont="1" applyFill="1" applyBorder="1" applyAlignment="1" applyProtection="1">
      <alignment vertical="center"/>
    </xf>
    <xf numFmtId="0" fontId="15" fillId="0" borderId="17" xfId="0" applyFont="1" applyFill="1" applyBorder="1" applyAlignment="1" applyProtection="1">
      <alignment horizontal="center" vertical="center"/>
    </xf>
    <xf numFmtId="49" fontId="12" fillId="0" borderId="5" xfId="0" applyNumberFormat="1" applyFont="1" applyFill="1" applyBorder="1" applyAlignment="1" applyProtection="1">
      <alignment horizontal="center" vertical="center"/>
    </xf>
    <xf numFmtId="49" fontId="11" fillId="0" borderId="0" xfId="0" applyNumberFormat="1" applyFont="1" applyFill="1" applyAlignment="1">
      <alignment horizontal="center" vertical="center"/>
    </xf>
    <xf numFmtId="49" fontId="18" fillId="0" borderId="34" xfId="6" applyNumberFormat="1" applyFont="1" applyFill="1" applyBorder="1" applyAlignment="1" applyProtection="1">
      <alignment horizontal="center" vertical="center" wrapText="1"/>
    </xf>
    <xf numFmtId="178" fontId="15" fillId="0" borderId="0" xfId="0" applyNumberFormat="1" applyFont="1" applyFill="1" applyAlignment="1">
      <alignment horizontal="center" vertical="center"/>
    </xf>
    <xf numFmtId="49" fontId="15" fillId="0" borderId="0" xfId="0" applyNumberFormat="1" applyFont="1" applyFill="1" applyAlignment="1">
      <alignment horizontal="center" vertical="center"/>
    </xf>
    <xf numFmtId="178" fontId="24" fillId="0" borderId="15" xfId="0" applyNumberFormat="1" applyFont="1" applyFill="1" applyBorder="1" applyAlignment="1" applyProtection="1">
      <alignment vertical="center"/>
      <protection locked="0"/>
    </xf>
    <xf numFmtId="182" fontId="24" fillId="0" borderId="34" xfId="0" applyNumberFormat="1" applyFont="1" applyFill="1" applyBorder="1" applyAlignment="1" applyProtection="1">
      <alignment horizontal="right" vertical="center"/>
      <protection locked="0"/>
    </xf>
    <xf numFmtId="180" fontId="12" fillId="0" borderId="0" xfId="0" applyNumberFormat="1" applyFont="1" applyFill="1" applyAlignment="1">
      <alignment horizontal="center" vertical="center"/>
    </xf>
    <xf numFmtId="41" fontId="12" fillId="0" borderId="11" xfId="0" applyNumberFormat="1" applyFont="1" applyFill="1" applyBorder="1" applyAlignment="1">
      <alignment vertical="center"/>
    </xf>
    <xf numFmtId="41" fontId="12" fillId="0" borderId="19" xfId="0" applyNumberFormat="1" applyFont="1" applyFill="1" applyBorder="1" applyAlignment="1">
      <alignment vertical="center"/>
    </xf>
    <xf numFmtId="41" fontId="12" fillId="0" borderId="162" xfId="0" applyNumberFormat="1" applyFont="1" applyFill="1" applyBorder="1" applyAlignment="1">
      <alignment vertical="center"/>
    </xf>
    <xf numFmtId="0" fontId="12" fillId="0" borderId="0" xfId="39" applyFont="1" applyFill="1" applyBorder="1" applyAlignment="1">
      <alignment horizontal="center" vertical="center" wrapText="1"/>
    </xf>
    <xf numFmtId="0" fontId="18" fillId="0" borderId="43" xfId="39" applyFont="1" applyFill="1" applyBorder="1" applyAlignment="1">
      <alignment horizontal="center" vertical="center" shrinkToFit="1"/>
    </xf>
    <xf numFmtId="58" fontId="15" fillId="0" borderId="153" xfId="0" applyNumberFormat="1" applyFont="1" applyFill="1" applyBorder="1" applyAlignment="1">
      <alignment horizontal="center" vertical="center"/>
    </xf>
    <xf numFmtId="58" fontId="15" fillId="0" borderId="61" xfId="0" applyNumberFormat="1" applyFont="1" applyFill="1" applyBorder="1" applyAlignment="1">
      <alignment horizontal="center" vertical="center"/>
    </xf>
    <xf numFmtId="58" fontId="15" fillId="0" borderId="59" xfId="0" applyNumberFormat="1" applyFont="1" applyFill="1" applyBorder="1" applyAlignment="1">
      <alignment horizontal="center" vertical="center"/>
    </xf>
    <xf numFmtId="58" fontId="15" fillId="0" borderId="152" xfId="0" applyNumberFormat="1" applyFont="1" applyFill="1" applyBorder="1" applyAlignment="1">
      <alignment horizontal="left" vertical="center" wrapText="1"/>
    </xf>
    <xf numFmtId="58" fontId="15" fillId="0" borderId="152" xfId="0" applyNumberFormat="1" applyFont="1" applyFill="1" applyBorder="1" applyAlignment="1">
      <alignment horizontal="center" vertical="center"/>
    </xf>
    <xf numFmtId="58" fontId="15" fillId="0" borderId="62" xfId="0" applyNumberFormat="1" applyFont="1" applyFill="1" applyBorder="1" applyAlignment="1">
      <alignment horizontal="center" vertical="center"/>
    </xf>
    <xf numFmtId="0" fontId="18" fillId="0" borderId="44" xfId="39" applyFont="1" applyFill="1" applyBorder="1" applyAlignment="1">
      <alignment horizontal="center" vertical="center" shrinkToFit="1"/>
    </xf>
    <xf numFmtId="0" fontId="18" fillId="0" borderId="168" xfId="39" applyFont="1" applyFill="1" applyBorder="1" applyAlignment="1">
      <alignment horizontal="left" vertical="center" wrapText="1"/>
    </xf>
    <xf numFmtId="0" fontId="18" fillId="0" borderId="169" xfId="39" applyFont="1" applyFill="1" applyBorder="1" applyAlignment="1">
      <alignment horizontal="left" vertical="center" wrapText="1"/>
    </xf>
    <xf numFmtId="0" fontId="18" fillId="0" borderId="170" xfId="39" applyFont="1" applyFill="1" applyBorder="1" applyAlignment="1">
      <alignment horizontal="left" vertical="center" wrapText="1"/>
    </xf>
    <xf numFmtId="179" fontId="18" fillId="0" borderId="171" xfId="39" applyNumberFormat="1" applyFont="1" applyFill="1" applyBorder="1" applyAlignment="1">
      <alignment horizontal="right" vertical="center"/>
    </xf>
    <xf numFmtId="0" fontId="18" fillId="0" borderId="172" xfId="39" applyFont="1" applyFill="1" applyBorder="1" applyAlignment="1">
      <alignment horizontal="left" vertical="center" wrapText="1"/>
    </xf>
    <xf numFmtId="58" fontId="15" fillId="0" borderId="173" xfId="0" applyNumberFormat="1" applyFont="1" applyFill="1" applyBorder="1" applyAlignment="1">
      <alignment horizontal="center" vertical="center"/>
    </xf>
    <xf numFmtId="0" fontId="18" fillId="0" borderId="174" xfId="39" applyFont="1" applyFill="1" applyBorder="1" applyAlignment="1">
      <alignment horizontal="left" vertical="center" wrapText="1"/>
    </xf>
    <xf numFmtId="0" fontId="15" fillId="0" borderId="54" xfId="0" applyFont="1" applyFill="1" applyBorder="1" applyAlignment="1">
      <alignment vertical="center" wrapText="1"/>
    </xf>
    <xf numFmtId="179" fontId="12" fillId="0" borderId="18" xfId="39" applyNumberFormat="1" applyFont="1" applyFill="1" applyBorder="1" applyAlignment="1">
      <alignment horizontal="right" vertical="center"/>
    </xf>
    <xf numFmtId="179" fontId="12" fillId="0" borderId="76" xfId="39" applyNumberFormat="1" applyFont="1" applyFill="1" applyBorder="1" applyAlignment="1">
      <alignment horizontal="right" vertical="center"/>
    </xf>
    <xf numFmtId="41" fontId="12" fillId="0" borderId="53" xfId="0" applyNumberFormat="1" applyFont="1" applyFill="1" applyBorder="1" applyAlignment="1">
      <alignment horizontal="right" vertical="center"/>
    </xf>
    <xf numFmtId="41" fontId="12" fillId="0" borderId="104" xfId="0" applyNumberFormat="1" applyFont="1" applyFill="1" applyBorder="1" applyAlignment="1">
      <alignment horizontal="right" vertical="center"/>
    </xf>
    <xf numFmtId="41" fontId="12" fillId="0" borderId="68" xfId="0" applyNumberFormat="1" applyFont="1" applyFill="1" applyBorder="1" applyAlignment="1">
      <alignment horizontal="right" vertical="center"/>
    </xf>
    <xf numFmtId="41" fontId="12" fillId="0" borderId="78" xfId="0" applyNumberFormat="1" applyFont="1" applyFill="1" applyBorder="1" applyAlignment="1">
      <alignment horizontal="right" vertical="center"/>
    </xf>
    <xf numFmtId="0" fontId="12" fillId="0" borderId="175" xfId="0" applyFont="1" applyFill="1" applyBorder="1" applyAlignment="1">
      <alignment vertical="center" wrapText="1"/>
    </xf>
    <xf numFmtId="41" fontId="12" fillId="0" borderId="22" xfId="0" applyNumberFormat="1" applyFont="1" applyFill="1" applyBorder="1" applyAlignment="1">
      <alignment horizontal="right" vertical="center"/>
    </xf>
    <xf numFmtId="49" fontId="12" fillId="0" borderId="16" xfId="0" applyNumberFormat="1" applyFont="1" applyFill="1" applyBorder="1" applyAlignment="1">
      <alignment horizontal="center" vertical="center"/>
    </xf>
    <xf numFmtId="0" fontId="40" fillId="0" borderId="146" xfId="77" applyFont="1" applyFill="1" applyBorder="1" applyAlignment="1">
      <alignment vertical="center" shrinkToFit="1"/>
    </xf>
    <xf numFmtId="57" fontId="40" fillId="0" borderId="134" xfId="77" applyNumberFormat="1" applyFont="1" applyFill="1" applyBorder="1" applyAlignment="1">
      <alignment horizontal="center" vertical="center" shrinkToFit="1"/>
    </xf>
    <xf numFmtId="0" fontId="40" fillId="0" borderId="134" xfId="77" applyFont="1" applyFill="1" applyBorder="1" applyAlignment="1">
      <alignment horizontal="center" vertical="center" wrapText="1"/>
    </xf>
    <xf numFmtId="0" fontId="40" fillId="0" borderId="135" xfId="77" applyFont="1" applyFill="1" applyBorder="1" applyAlignment="1">
      <alignment vertical="center" wrapText="1"/>
    </xf>
    <xf numFmtId="0" fontId="17" fillId="0" borderId="119" xfId="77" applyFont="1" applyFill="1" applyBorder="1" applyAlignment="1">
      <alignment horizontal="left" vertical="center" wrapText="1"/>
    </xf>
    <xf numFmtId="57" fontId="17" fillId="0" borderId="117" xfId="77" applyNumberFormat="1" applyFont="1" applyFill="1" applyBorder="1" applyAlignment="1">
      <alignment horizontal="center" vertical="center" wrapText="1"/>
    </xf>
    <xf numFmtId="0" fontId="17" fillId="0" borderId="117" xfId="77" applyFont="1" applyFill="1" applyBorder="1" applyAlignment="1">
      <alignment horizontal="center" vertical="center" wrapText="1"/>
    </xf>
    <xf numFmtId="0" fontId="17" fillId="0" borderId="118" xfId="77" applyFont="1" applyFill="1" applyBorder="1" applyAlignment="1">
      <alignment horizontal="left" vertical="center" wrapText="1"/>
    </xf>
    <xf numFmtId="0" fontId="40" fillId="0" borderId="137" xfId="77" applyFont="1" applyFill="1" applyBorder="1" applyAlignment="1">
      <alignment vertical="center" shrinkToFit="1"/>
    </xf>
    <xf numFmtId="57" fontId="40" fillId="0" borderId="129" xfId="77" applyNumberFormat="1" applyFont="1" applyFill="1" applyBorder="1" applyAlignment="1">
      <alignment horizontal="center" vertical="center" shrinkToFit="1"/>
    </xf>
    <xf numFmtId="0" fontId="40" fillId="0" borderId="138" xfId="77" applyFont="1" applyFill="1" applyBorder="1" applyAlignment="1">
      <alignment vertical="center" wrapText="1"/>
    </xf>
    <xf numFmtId="0" fontId="40" fillId="0" borderId="117" xfId="57" applyFont="1" applyFill="1" applyBorder="1" applyAlignment="1">
      <alignment vertical="center" wrapText="1"/>
    </xf>
    <xf numFmtId="57" fontId="40" fillId="0" borderId="124" xfId="70" applyNumberFormat="1" applyFont="1" applyFill="1" applyBorder="1" applyAlignment="1">
      <alignment horizontal="center" vertical="center" shrinkToFit="1"/>
    </xf>
    <xf numFmtId="0" fontId="52" fillId="0" borderId="142" xfId="74" applyFont="1" applyFill="1" applyBorder="1" applyAlignment="1">
      <alignment horizontal="center" vertical="center" wrapText="1"/>
    </xf>
    <xf numFmtId="0" fontId="26" fillId="0" borderId="0" xfId="56" applyFont="1" applyFill="1" applyBorder="1" applyAlignment="1">
      <alignment horizontal="right" vertical="center"/>
    </xf>
    <xf numFmtId="0" fontId="14" fillId="0" borderId="0" xfId="56" applyFont="1" applyFill="1">
      <alignment vertical="center"/>
    </xf>
    <xf numFmtId="0" fontId="14" fillId="0" borderId="22" xfId="56" applyFont="1" applyFill="1" applyBorder="1" applyAlignment="1">
      <alignment vertical="center" wrapText="1"/>
    </xf>
    <xf numFmtId="0" fontId="14" fillId="0" borderId="77" xfId="56" applyNumberFormat="1" applyFont="1" applyFill="1" applyBorder="1" applyAlignment="1">
      <alignment vertical="center" wrapText="1"/>
    </xf>
    <xf numFmtId="0" fontId="1" fillId="0" borderId="5" xfId="56" applyFont="1" applyFill="1" applyBorder="1" applyAlignment="1">
      <alignment vertical="center" wrapText="1" shrinkToFit="1"/>
    </xf>
    <xf numFmtId="0" fontId="14" fillId="0" borderId="63" xfId="56" applyFont="1" applyFill="1" applyBorder="1" applyAlignment="1">
      <alignment vertical="center" wrapText="1" shrinkToFit="1"/>
    </xf>
    <xf numFmtId="0" fontId="14" fillId="0" borderId="63" xfId="56" applyNumberFormat="1" applyFont="1" applyFill="1" applyBorder="1" applyAlignment="1">
      <alignment vertical="center" wrapText="1"/>
    </xf>
    <xf numFmtId="57" fontId="47" fillId="0" borderId="5" xfId="56" applyNumberFormat="1" applyFont="1" applyFill="1" applyBorder="1" applyAlignment="1">
      <alignment horizontal="right" vertical="center" wrapText="1"/>
    </xf>
    <xf numFmtId="0" fontId="47" fillId="0" borderId="5" xfId="56" applyFont="1" applyFill="1" applyBorder="1" applyAlignment="1">
      <alignment vertical="center" wrapText="1"/>
    </xf>
    <xf numFmtId="38" fontId="13" fillId="0" borderId="19" xfId="6" applyFont="1" applyFill="1" applyBorder="1" applyAlignment="1">
      <alignment horizontal="center" vertical="center"/>
    </xf>
    <xf numFmtId="38" fontId="14" fillId="0" borderId="19" xfId="6" applyFont="1" applyFill="1" applyBorder="1" applyAlignment="1">
      <alignment horizontal="center" vertical="center"/>
    </xf>
    <xf numFmtId="0" fontId="15" fillId="0" borderId="176" xfId="0" applyFont="1" applyFill="1" applyBorder="1" applyAlignment="1">
      <alignment horizontal="right" vertical="center"/>
    </xf>
    <xf numFmtId="0" fontId="14" fillId="0" borderId="177" xfId="0" applyFont="1" applyFill="1" applyBorder="1" applyAlignment="1">
      <alignment horizontal="distributed"/>
    </xf>
    <xf numFmtId="0" fontId="15" fillId="0" borderId="178" xfId="0" applyFont="1" applyFill="1" applyBorder="1" applyAlignment="1" applyProtection="1">
      <alignment horizontal="center" vertical="center"/>
    </xf>
    <xf numFmtId="0" fontId="14" fillId="0" borderId="165" xfId="0" applyFont="1" applyFill="1" applyBorder="1" applyAlignment="1">
      <alignment horizontal="distributed" vertical="center"/>
    </xf>
    <xf numFmtId="0" fontId="14" fillId="0" borderId="165" xfId="0" applyFont="1" applyFill="1" applyBorder="1" applyAlignment="1">
      <alignment horizontal="distributed" vertical="top"/>
    </xf>
    <xf numFmtId="0" fontId="16" fillId="0" borderId="179" xfId="0" applyFont="1" applyFill="1" applyBorder="1" applyAlignment="1">
      <alignment horizontal="center" vertical="center"/>
    </xf>
    <xf numFmtId="0" fontId="16" fillId="0" borderId="180" xfId="0" applyFont="1" applyFill="1" applyBorder="1" applyAlignment="1">
      <alignment horizontal="center" vertical="center"/>
    </xf>
    <xf numFmtId="0" fontId="16" fillId="0" borderId="181" xfId="0" applyFont="1" applyFill="1" applyBorder="1" applyAlignment="1">
      <alignment horizontal="center" vertical="center"/>
    </xf>
    <xf numFmtId="0" fontId="16" fillId="0" borderId="182" xfId="0" applyFont="1" applyFill="1" applyBorder="1" applyAlignment="1">
      <alignment horizontal="center" vertical="center"/>
    </xf>
    <xf numFmtId="0" fontId="16" fillId="0" borderId="183" xfId="0" applyFont="1" applyFill="1" applyBorder="1" applyAlignment="1">
      <alignment horizontal="center" vertical="center"/>
    </xf>
    <xf numFmtId="0" fontId="16" fillId="0" borderId="184" xfId="0" applyFont="1" applyFill="1" applyBorder="1" applyAlignment="1">
      <alignment horizontal="center" vertical="center"/>
    </xf>
    <xf numFmtId="41" fontId="0" fillId="0" borderId="185" xfId="0" applyNumberFormat="1" applyFont="1" applyFill="1" applyBorder="1" applyAlignment="1">
      <alignment horizontal="center" vertical="center"/>
    </xf>
    <xf numFmtId="41" fontId="0" fillId="0" borderId="33" xfId="0" applyNumberFormat="1" applyFont="1" applyFill="1" applyBorder="1" applyAlignment="1">
      <alignment horizontal="center" vertical="center"/>
    </xf>
    <xf numFmtId="41" fontId="0" fillId="0" borderId="186" xfId="0" applyNumberFormat="1" applyFont="1" applyFill="1" applyBorder="1" applyAlignment="1">
      <alignment horizontal="center" vertical="center"/>
    </xf>
    <xf numFmtId="41" fontId="0" fillId="0" borderId="187" xfId="0" applyNumberFormat="1" applyFont="1" applyFill="1" applyBorder="1" applyAlignment="1">
      <alignment horizontal="center" vertical="center"/>
    </xf>
    <xf numFmtId="41" fontId="0" fillId="0" borderId="32" xfId="0" applyNumberFormat="1" applyFont="1" applyFill="1" applyBorder="1" applyAlignment="1">
      <alignment horizontal="center" vertical="center"/>
    </xf>
    <xf numFmtId="41" fontId="0" fillId="0" borderId="188" xfId="0" applyNumberFormat="1" applyFont="1" applyFill="1" applyBorder="1" applyAlignment="1">
      <alignment horizontal="center" vertical="center"/>
    </xf>
    <xf numFmtId="41" fontId="0" fillId="0" borderId="189" xfId="0" applyNumberFormat="1" applyFont="1" applyFill="1" applyBorder="1" applyAlignment="1">
      <alignment horizontal="center" vertical="center"/>
    </xf>
    <xf numFmtId="41" fontId="0" fillId="0" borderId="39" xfId="0" applyNumberFormat="1" applyFont="1" applyFill="1" applyBorder="1" applyAlignment="1">
      <alignment horizontal="center" vertical="center"/>
    </xf>
    <xf numFmtId="41" fontId="0" fillId="0" borderId="27" xfId="0" applyNumberFormat="1" applyFont="1" applyFill="1" applyBorder="1" applyAlignment="1">
      <alignment horizontal="center" vertical="center"/>
    </xf>
    <xf numFmtId="41" fontId="0" fillId="0" borderId="190" xfId="0" applyNumberFormat="1" applyFont="1" applyFill="1" applyBorder="1" applyAlignment="1">
      <alignment horizontal="center" vertical="center"/>
    </xf>
    <xf numFmtId="41" fontId="0" fillId="0" borderId="26" xfId="0" applyNumberFormat="1" applyFont="1" applyFill="1" applyBorder="1" applyAlignment="1">
      <alignment horizontal="center" vertical="center"/>
    </xf>
    <xf numFmtId="41" fontId="0" fillId="0" borderId="191" xfId="0" applyNumberFormat="1" applyFont="1" applyFill="1" applyBorder="1" applyAlignment="1">
      <alignment horizontal="center" vertical="center"/>
    </xf>
    <xf numFmtId="41" fontId="0" fillId="0" borderId="25" xfId="0" applyNumberFormat="1" applyFont="1" applyFill="1" applyBorder="1" applyAlignment="1">
      <alignment horizontal="center" vertical="center"/>
    </xf>
    <xf numFmtId="41" fontId="0" fillId="0" borderId="24" xfId="0" applyNumberFormat="1" applyFont="1" applyFill="1" applyBorder="1" applyAlignment="1">
      <alignment horizontal="center" vertical="center"/>
    </xf>
    <xf numFmtId="41" fontId="0" fillId="0" borderId="192" xfId="0" applyNumberFormat="1" applyFont="1" applyFill="1" applyBorder="1" applyAlignment="1">
      <alignment horizontal="center" vertical="center"/>
    </xf>
    <xf numFmtId="41" fontId="0" fillId="0" borderId="23" xfId="0" applyNumberFormat="1" applyFont="1" applyFill="1" applyBorder="1" applyAlignment="1">
      <alignment horizontal="center" vertical="center"/>
    </xf>
    <xf numFmtId="0" fontId="0" fillId="0" borderId="0" xfId="0" applyFont="1" applyFill="1" applyAlignment="1">
      <alignment vertical="center"/>
    </xf>
    <xf numFmtId="0" fontId="0" fillId="0" borderId="193" xfId="0" applyFont="1" applyFill="1" applyBorder="1" applyAlignment="1">
      <alignment vertical="center"/>
    </xf>
    <xf numFmtId="0" fontId="0" fillId="0" borderId="17" xfId="0" applyFont="1" applyFill="1" applyBorder="1" applyAlignment="1">
      <alignment vertical="center"/>
    </xf>
    <xf numFmtId="0" fontId="0" fillId="0" borderId="194" xfId="0" applyFont="1" applyFill="1" applyBorder="1" applyAlignment="1">
      <alignment horizontal="center" vertical="center"/>
    </xf>
    <xf numFmtId="0" fontId="0" fillId="0" borderId="53" xfId="0" applyFont="1" applyFill="1" applyBorder="1" applyAlignment="1">
      <alignment horizontal="center" vertical="center"/>
    </xf>
    <xf numFmtId="0" fontId="0" fillId="0" borderId="195" xfId="0" applyFont="1" applyFill="1" applyBorder="1" applyAlignment="1">
      <alignment horizontal="center" vertical="center"/>
    </xf>
    <xf numFmtId="0" fontId="0" fillId="0" borderId="196" xfId="0" applyFont="1" applyFill="1" applyBorder="1" applyAlignment="1">
      <alignment horizontal="center" vertical="center"/>
    </xf>
    <xf numFmtId="0" fontId="0" fillId="0" borderId="0" xfId="0" applyFont="1" applyFill="1" applyAlignment="1">
      <alignment horizontal="center" vertical="center"/>
    </xf>
    <xf numFmtId="0" fontId="0" fillId="0" borderId="197" xfId="0" applyFont="1" applyFill="1" applyBorder="1" applyAlignment="1">
      <alignment horizontal="center" vertical="center"/>
    </xf>
    <xf numFmtId="41" fontId="0" fillId="0" borderId="198" xfId="6" applyNumberFormat="1" applyFont="1" applyFill="1" applyBorder="1" applyAlignment="1">
      <alignment horizontal="center" vertical="center"/>
    </xf>
    <xf numFmtId="41" fontId="0" fillId="0" borderId="199" xfId="6" applyNumberFormat="1" applyFont="1" applyFill="1" applyBorder="1" applyAlignment="1">
      <alignment horizontal="center" vertical="center"/>
    </xf>
    <xf numFmtId="41" fontId="0" fillId="0" borderId="200" xfId="6" applyNumberFormat="1" applyFont="1" applyFill="1" applyBorder="1" applyAlignment="1">
      <alignment horizontal="center" vertical="center"/>
    </xf>
    <xf numFmtId="41" fontId="0" fillId="0" borderId="201" xfId="6" applyNumberFormat="1" applyFont="1" applyFill="1" applyBorder="1" applyAlignment="1">
      <alignment horizontal="center" vertical="center"/>
    </xf>
    <xf numFmtId="176" fontId="0" fillId="0" borderId="202" xfId="0" applyNumberFormat="1" applyFont="1" applyFill="1" applyBorder="1" applyAlignment="1">
      <alignment horizontal="right" vertical="center"/>
    </xf>
    <xf numFmtId="41" fontId="18" fillId="0" borderId="203" xfId="6" applyNumberFormat="1" applyFont="1" applyFill="1" applyBorder="1" applyAlignment="1" applyProtection="1">
      <alignment vertical="center"/>
      <protection locked="0"/>
    </xf>
    <xf numFmtId="41" fontId="18" fillId="0" borderId="192" xfId="6" applyNumberFormat="1" applyFont="1" applyFill="1" applyBorder="1" applyAlignment="1" applyProtection="1">
      <alignment vertical="center"/>
      <protection locked="0"/>
    </xf>
    <xf numFmtId="41" fontId="18" fillId="0" borderId="204" xfId="6" applyNumberFormat="1" applyFont="1" applyFill="1" applyBorder="1" applyAlignment="1">
      <alignment vertical="center"/>
    </xf>
    <xf numFmtId="41" fontId="18" fillId="0" borderId="190" xfId="6" applyNumberFormat="1" applyFont="1" applyFill="1" applyBorder="1" applyAlignment="1">
      <alignment vertical="center"/>
    </xf>
    <xf numFmtId="41" fontId="18" fillId="0" borderId="39" xfId="6" applyNumberFormat="1" applyFont="1" applyFill="1" applyBorder="1" applyAlignment="1">
      <alignment vertical="center"/>
    </xf>
    <xf numFmtId="41" fontId="18" fillId="0" borderId="204" xfId="6" applyNumberFormat="1" applyFont="1" applyFill="1" applyBorder="1" applyAlignment="1" applyProtection="1">
      <alignment vertical="center"/>
    </xf>
    <xf numFmtId="41" fontId="18" fillId="0" borderId="190" xfId="6" applyNumberFormat="1" applyFont="1" applyFill="1" applyBorder="1" applyAlignment="1" applyProtection="1">
      <alignment vertical="center"/>
    </xf>
    <xf numFmtId="41" fontId="18" fillId="0" borderId="39" xfId="6" applyNumberFormat="1" applyFont="1" applyFill="1" applyBorder="1" applyAlignment="1" applyProtection="1">
      <alignment vertical="center"/>
    </xf>
    <xf numFmtId="41" fontId="18" fillId="0" borderId="205" xfId="6" applyNumberFormat="1" applyFont="1" applyFill="1" applyBorder="1" applyAlignment="1">
      <alignment vertical="center"/>
    </xf>
    <xf numFmtId="41" fontId="18" fillId="0" borderId="177" xfId="6" applyNumberFormat="1" applyFont="1" applyFill="1" applyBorder="1" applyAlignment="1">
      <alignment vertical="center"/>
    </xf>
    <xf numFmtId="41" fontId="18" fillId="0" borderId="34" xfId="6" applyNumberFormat="1" applyFont="1" applyFill="1" applyBorder="1" applyAlignment="1">
      <alignment vertical="center"/>
    </xf>
    <xf numFmtId="180" fontId="31" fillId="0" borderId="0" xfId="0" applyNumberFormat="1" applyFont="1" applyFill="1" applyBorder="1" applyAlignment="1">
      <alignment horizontal="left" vertical="center"/>
    </xf>
    <xf numFmtId="180" fontId="31" fillId="0" borderId="0" xfId="0" applyNumberFormat="1" applyFont="1" applyFill="1" applyBorder="1" applyAlignment="1">
      <alignment horizontal="center" vertical="center"/>
    </xf>
    <xf numFmtId="180" fontId="32" fillId="0" borderId="0" xfId="0" applyNumberFormat="1" applyFont="1" applyFill="1" applyAlignment="1">
      <alignment horizontal="center" vertical="center"/>
    </xf>
    <xf numFmtId="49" fontId="12" fillId="0" borderId="38" xfId="0" applyNumberFormat="1" applyFont="1" applyFill="1" applyBorder="1" applyAlignment="1" applyProtection="1">
      <alignment horizontal="center" vertical="center"/>
    </xf>
    <xf numFmtId="41" fontId="12" fillId="0" borderId="38" xfId="12" applyNumberFormat="1" applyFont="1" applyFill="1" applyBorder="1" applyAlignment="1" applyProtection="1">
      <alignment vertical="center"/>
      <protection locked="0"/>
    </xf>
    <xf numFmtId="41" fontId="12" fillId="0" borderId="38" xfId="12" applyNumberFormat="1" applyFont="1" applyFill="1" applyBorder="1" applyAlignment="1">
      <alignment vertical="center"/>
    </xf>
    <xf numFmtId="10" fontId="15" fillId="0" borderId="38" xfId="0" applyNumberFormat="1" applyFont="1" applyFill="1" applyBorder="1" applyAlignment="1" applyProtection="1">
      <alignment vertical="center"/>
      <protection locked="0"/>
    </xf>
    <xf numFmtId="49" fontId="12" fillId="0" borderId="22" xfId="0" applyNumberFormat="1" applyFont="1" applyFill="1" applyBorder="1" applyAlignment="1" applyProtection="1">
      <alignment horizontal="center" vertical="center"/>
    </xf>
    <xf numFmtId="41" fontId="12" fillId="0" borderId="22" xfId="12" applyNumberFormat="1" applyFont="1" applyFill="1" applyBorder="1" applyAlignment="1" applyProtection="1">
      <alignment vertical="center"/>
      <protection locked="0"/>
    </xf>
    <xf numFmtId="41" fontId="12" fillId="0" borderId="53" xfId="12" applyNumberFormat="1" applyFont="1" applyFill="1" applyBorder="1" applyAlignment="1">
      <alignment vertical="center"/>
    </xf>
    <xf numFmtId="41" fontId="12" fillId="0" borderId="22" xfId="12" applyNumberFormat="1" applyFont="1" applyFill="1" applyBorder="1" applyAlignment="1">
      <alignment vertical="center"/>
    </xf>
    <xf numFmtId="10" fontId="15" fillId="0" borderId="22" xfId="0" applyNumberFormat="1" applyFont="1" applyFill="1" applyBorder="1" applyAlignment="1" applyProtection="1">
      <alignment vertical="center"/>
      <protection locked="0"/>
    </xf>
    <xf numFmtId="49" fontId="12" fillId="0" borderId="53" xfId="0" applyNumberFormat="1" applyFont="1" applyFill="1" applyBorder="1" applyAlignment="1" applyProtection="1">
      <alignment horizontal="center" vertical="center"/>
    </xf>
    <xf numFmtId="41" fontId="12" fillId="0" borderId="5" xfId="12" applyNumberFormat="1" applyFont="1" applyFill="1" applyBorder="1" applyAlignment="1" applyProtection="1">
      <alignment vertical="center"/>
      <protection locked="0"/>
    </xf>
    <xf numFmtId="41" fontId="12" fillId="0" borderId="17" xfId="12" applyNumberFormat="1" applyFont="1" applyFill="1" applyBorder="1" applyAlignment="1">
      <alignment vertical="center"/>
    </xf>
    <xf numFmtId="41" fontId="12" fillId="0" borderId="196" xfId="12" applyNumberFormat="1" applyFont="1" applyFill="1" applyBorder="1" applyAlignment="1">
      <alignment vertical="center"/>
    </xf>
    <xf numFmtId="10" fontId="15" fillId="0" borderId="100" xfId="0" applyNumberFormat="1" applyFont="1" applyFill="1" applyBorder="1" applyAlignment="1" applyProtection="1">
      <alignment vertical="center"/>
      <protection locked="0"/>
    </xf>
    <xf numFmtId="0" fontId="12" fillId="0" borderId="206" xfId="0" applyFont="1" applyFill="1" applyBorder="1" applyAlignment="1" applyProtection="1">
      <alignment horizontal="left" vertical="center"/>
    </xf>
    <xf numFmtId="0" fontId="12" fillId="0" borderId="206" xfId="0" applyFont="1" applyFill="1" applyBorder="1" applyAlignment="1">
      <alignment vertical="center"/>
    </xf>
    <xf numFmtId="49" fontId="12" fillId="0" borderId="206" xfId="0" applyNumberFormat="1" applyFont="1" applyFill="1" applyBorder="1" applyAlignment="1">
      <alignment horizontal="center" vertical="center"/>
    </xf>
    <xf numFmtId="41" fontId="12" fillId="0" borderId="206" xfId="12" applyNumberFormat="1" applyFont="1" applyFill="1" applyBorder="1" applyAlignment="1">
      <alignment vertical="center"/>
    </xf>
    <xf numFmtId="10" fontId="15" fillId="0" borderId="206" xfId="0" applyNumberFormat="1" applyFont="1" applyFill="1" applyBorder="1" applyAlignment="1" applyProtection="1">
      <alignment vertical="center"/>
      <protection locked="0"/>
    </xf>
    <xf numFmtId="10" fontId="15" fillId="0" borderId="5" xfId="0" applyNumberFormat="1" applyFont="1" applyFill="1" applyBorder="1" applyAlignment="1" applyProtection="1">
      <alignment vertical="center"/>
      <protection locked="0"/>
    </xf>
    <xf numFmtId="41" fontId="12" fillId="0" borderId="17" xfId="12" applyNumberFormat="1" applyFont="1" applyFill="1" applyBorder="1" applyAlignment="1" applyProtection="1">
      <alignment vertical="center"/>
      <protection locked="0"/>
    </xf>
    <xf numFmtId="10" fontId="15" fillId="0" borderId="17" xfId="0" applyNumberFormat="1" applyFont="1" applyFill="1" applyBorder="1" applyAlignment="1" applyProtection="1">
      <alignment vertical="center"/>
      <protection locked="0"/>
    </xf>
    <xf numFmtId="41" fontId="12" fillId="0" borderId="206" xfId="12" applyNumberFormat="1" applyFont="1" applyFill="1" applyBorder="1" applyAlignment="1" applyProtection="1">
      <alignment vertical="center"/>
    </xf>
    <xf numFmtId="49" fontId="12" fillId="0" borderId="196" xfId="0" applyNumberFormat="1" applyFont="1" applyFill="1" applyBorder="1" applyAlignment="1" applyProtection="1">
      <alignment horizontal="center" vertical="center"/>
    </xf>
    <xf numFmtId="41" fontId="12" fillId="0" borderId="100" xfId="12" applyNumberFormat="1" applyFont="1" applyFill="1" applyBorder="1" applyAlignment="1" applyProtection="1">
      <alignment vertical="center"/>
      <protection locked="0"/>
    </xf>
    <xf numFmtId="41" fontId="12" fillId="0" borderId="206" xfId="12" applyNumberFormat="1" applyFont="1" applyFill="1" applyBorder="1" applyAlignment="1" applyProtection="1">
      <alignment vertical="center"/>
      <protection locked="0"/>
    </xf>
    <xf numFmtId="49" fontId="12" fillId="0" borderId="100" xfId="0" applyNumberFormat="1" applyFont="1" applyFill="1" applyBorder="1" applyAlignment="1" applyProtection="1">
      <alignment horizontal="center" vertical="center"/>
    </xf>
    <xf numFmtId="41" fontId="12" fillId="0" borderId="100" xfId="12" applyNumberFormat="1" applyFont="1" applyFill="1" applyBorder="1" applyAlignment="1">
      <alignment vertical="center"/>
    </xf>
    <xf numFmtId="41" fontId="12" fillId="0" borderId="5" xfId="12" applyNumberFormat="1" applyFont="1" applyFill="1" applyBorder="1" applyAlignment="1">
      <alignment vertical="center"/>
    </xf>
    <xf numFmtId="41" fontId="15" fillId="0" borderId="5" xfId="0" applyNumberFormat="1" applyFont="1" applyFill="1" applyBorder="1" applyAlignment="1" applyProtection="1">
      <alignment vertical="center"/>
      <protection locked="0"/>
    </xf>
    <xf numFmtId="41" fontId="15" fillId="0" borderId="22" xfId="0" applyNumberFormat="1" applyFont="1" applyFill="1" applyBorder="1" applyAlignment="1" applyProtection="1">
      <alignment vertical="center"/>
      <protection locked="0"/>
    </xf>
    <xf numFmtId="0" fontId="12" fillId="0" borderId="207" xfId="0" applyFont="1" applyFill="1" applyBorder="1" applyAlignment="1">
      <alignment horizontal="centerContinuous" vertical="center"/>
    </xf>
    <xf numFmtId="0" fontId="12" fillId="0" borderId="208" xfId="0" applyFont="1" applyFill="1" applyBorder="1" applyAlignment="1">
      <alignment horizontal="centerContinuous" vertical="center"/>
    </xf>
    <xf numFmtId="0" fontId="31" fillId="0" borderId="0" xfId="0" applyFont="1" applyFill="1" applyBorder="1" applyAlignment="1">
      <alignment horizontal="center" vertical="center"/>
    </xf>
    <xf numFmtId="0" fontId="32" fillId="0" borderId="0" xfId="0" applyFont="1" applyFill="1" applyAlignment="1">
      <alignment horizontal="center" vertical="center"/>
    </xf>
    <xf numFmtId="0" fontId="12" fillId="0" borderId="0" xfId="0" applyNumberFormat="1" applyFont="1" applyFill="1" applyAlignment="1">
      <alignment horizontal="center" vertical="center"/>
    </xf>
    <xf numFmtId="49" fontId="24" fillId="0" borderId="0" xfId="0" applyNumberFormat="1" applyFont="1" applyFill="1" applyAlignment="1">
      <alignment horizontal="right" vertical="center"/>
    </xf>
    <xf numFmtId="49" fontId="0" fillId="0" borderId="0" xfId="0" applyNumberFormat="1" applyFont="1" applyFill="1" applyAlignment="1">
      <alignment horizontal="right" vertical="center"/>
    </xf>
    <xf numFmtId="49" fontId="24" fillId="0" borderId="0" xfId="0" applyNumberFormat="1" applyFont="1" applyFill="1" applyAlignment="1">
      <alignment horizontal="right" vertical="center" shrinkToFit="1"/>
    </xf>
    <xf numFmtId="0" fontId="12" fillId="0" borderId="0" xfId="0" applyFont="1" applyFill="1" applyAlignment="1"/>
    <xf numFmtId="0" fontId="12" fillId="0" borderId="0" xfId="0" applyNumberFormat="1" applyFont="1" applyFill="1" applyAlignment="1">
      <alignment horizontal="left" vertical="center"/>
    </xf>
    <xf numFmtId="0" fontId="25" fillId="0" borderId="0" xfId="0" applyFont="1" applyFill="1" applyAlignment="1">
      <alignment vertical="center"/>
    </xf>
    <xf numFmtId="49" fontId="26" fillId="0" borderId="0" xfId="0" applyNumberFormat="1" applyFont="1" applyFill="1" applyAlignment="1">
      <alignment horizontal="right" vertical="center"/>
    </xf>
    <xf numFmtId="0" fontId="24" fillId="0" borderId="209" xfId="0" applyNumberFormat="1" applyFont="1" applyFill="1" applyBorder="1" applyAlignment="1" applyProtection="1">
      <alignment horizontal="left" vertical="center" shrinkToFit="1"/>
    </xf>
    <xf numFmtId="178" fontId="24" fillId="0" borderId="19" xfId="0" applyNumberFormat="1" applyFont="1" applyFill="1" applyBorder="1" applyAlignment="1" applyProtection="1">
      <alignment vertical="center"/>
      <protection locked="0"/>
    </xf>
    <xf numFmtId="181" fontId="24" fillId="0" borderId="39" xfId="0" applyNumberFormat="1" applyFont="1" applyFill="1" applyBorder="1" applyAlignment="1" applyProtection="1">
      <alignment horizontal="right" vertical="center"/>
      <protection locked="0"/>
    </xf>
    <xf numFmtId="178" fontId="24" fillId="0" borderId="24" xfId="0" applyNumberFormat="1" applyFont="1" applyFill="1" applyBorder="1" applyAlignment="1" applyProtection="1">
      <alignment vertical="center"/>
      <protection locked="0"/>
    </xf>
    <xf numFmtId="49" fontId="24" fillId="0" borderId="9" xfId="0" applyNumberFormat="1" applyFont="1" applyFill="1" applyBorder="1" applyAlignment="1" applyProtection="1">
      <alignment horizontal="right" vertical="center"/>
      <protection locked="0"/>
    </xf>
    <xf numFmtId="182" fontId="24" fillId="0" borderId="9" xfId="0" applyNumberFormat="1" applyFont="1" applyFill="1" applyBorder="1" applyAlignment="1" applyProtection="1">
      <alignment horizontal="right" vertical="center"/>
      <protection locked="0"/>
    </xf>
    <xf numFmtId="178" fontId="24" fillId="0" borderId="1" xfId="0" applyNumberFormat="1" applyFont="1" applyFill="1" applyBorder="1" applyAlignment="1">
      <alignment vertical="center"/>
    </xf>
    <xf numFmtId="182" fontId="24" fillId="0" borderId="210" xfId="0" applyNumberFormat="1" applyFont="1" applyFill="1" applyBorder="1" applyAlignment="1">
      <alignment horizontal="right" vertical="center" shrinkToFit="1"/>
    </xf>
    <xf numFmtId="0" fontId="24" fillId="0" borderId="209" xfId="0" applyNumberFormat="1" applyFont="1" applyFill="1" applyBorder="1" applyAlignment="1" applyProtection="1">
      <alignment horizontal="left" vertical="center" wrapText="1"/>
    </xf>
    <xf numFmtId="178" fontId="24" fillId="0" borderId="55" xfId="0" applyNumberFormat="1" applyFont="1" applyFill="1" applyBorder="1" applyAlignment="1" applyProtection="1">
      <alignment vertical="center"/>
      <protection locked="0"/>
    </xf>
    <xf numFmtId="49" fontId="24" fillId="0" borderId="39" xfId="0" applyNumberFormat="1" applyFont="1" applyFill="1" applyBorder="1" applyAlignment="1" applyProtection="1">
      <alignment horizontal="right" vertical="center"/>
      <protection locked="0"/>
    </xf>
    <xf numFmtId="179" fontId="24" fillId="0" borderId="27" xfId="0" applyNumberFormat="1" applyFont="1" applyFill="1" applyBorder="1" applyAlignment="1">
      <alignment vertical="center"/>
    </xf>
    <xf numFmtId="182" fontId="24" fillId="0" borderId="39" xfId="0" applyNumberFormat="1" applyFont="1" applyFill="1" applyBorder="1" applyAlignment="1">
      <alignment horizontal="right" vertical="center"/>
    </xf>
    <xf numFmtId="182" fontId="24" fillId="0" borderId="211" xfId="0" applyNumberFormat="1" applyFont="1" applyFill="1" applyBorder="1" applyAlignment="1">
      <alignment horizontal="right" vertical="center" shrinkToFit="1"/>
    </xf>
    <xf numFmtId="183" fontId="24" fillId="0" borderId="27" xfId="0" applyNumberFormat="1" applyFont="1" applyFill="1" applyBorder="1" applyAlignment="1" applyProtection="1">
      <alignment vertical="center"/>
    </xf>
    <xf numFmtId="182" fontId="24" fillId="0" borderId="39" xfId="0" applyNumberFormat="1" applyFont="1" applyFill="1" applyBorder="1" applyAlignment="1" applyProtection="1">
      <alignment horizontal="right" vertical="center"/>
    </xf>
    <xf numFmtId="183" fontId="24" fillId="0" borderId="55" xfId="0" applyNumberFormat="1" applyFont="1" applyFill="1" applyBorder="1" applyAlignment="1" applyProtection="1">
      <alignment vertical="center"/>
    </xf>
    <xf numFmtId="181" fontId="24" fillId="0" borderId="39" xfId="0" applyNumberFormat="1" applyFont="1" applyFill="1" applyBorder="1" applyAlignment="1" applyProtection="1">
      <alignment horizontal="right" vertical="center"/>
    </xf>
    <xf numFmtId="49" fontId="24" fillId="0" borderId="55" xfId="0" applyNumberFormat="1" applyFont="1" applyFill="1" applyBorder="1" applyAlignment="1" applyProtection="1">
      <alignment horizontal="right" vertical="center"/>
      <protection locked="0"/>
    </xf>
    <xf numFmtId="184" fontId="24" fillId="0" borderId="39" xfId="12" applyNumberFormat="1" applyFont="1" applyFill="1" applyBorder="1" applyAlignment="1" applyProtection="1">
      <alignment vertical="center"/>
      <protection locked="0"/>
    </xf>
    <xf numFmtId="0" fontId="24" fillId="0" borderId="212" xfId="0" applyNumberFormat="1" applyFont="1" applyFill="1" applyBorder="1" applyAlignment="1" applyProtection="1">
      <alignment horizontal="left" vertical="center" wrapText="1"/>
    </xf>
    <xf numFmtId="178" fontId="24" fillId="0" borderId="20" xfId="0" applyNumberFormat="1" applyFont="1" applyFill="1" applyBorder="1" applyAlignment="1" applyProtection="1">
      <alignment vertical="center"/>
      <protection locked="0"/>
    </xf>
    <xf numFmtId="181" fontId="24" fillId="0" borderId="34" xfId="0" applyNumberFormat="1" applyFont="1" applyFill="1" applyBorder="1" applyAlignment="1" applyProtection="1">
      <alignment horizontal="right" vertical="center"/>
      <protection locked="0"/>
    </xf>
    <xf numFmtId="49" fontId="24" fillId="0" borderId="34" xfId="0" applyNumberFormat="1" applyFont="1" applyFill="1" applyBorder="1" applyAlignment="1" applyProtection="1">
      <alignment horizontal="right" vertical="center"/>
      <protection locked="0"/>
    </xf>
    <xf numFmtId="184" fontId="24" fillId="0" borderId="34" xfId="12" applyNumberFormat="1" applyFont="1" applyFill="1" applyBorder="1" applyAlignment="1" applyProtection="1">
      <alignment vertical="center"/>
      <protection locked="0"/>
    </xf>
    <xf numFmtId="178" fontId="24" fillId="0" borderId="16" xfId="0" applyNumberFormat="1" applyFont="1" applyFill="1" applyBorder="1" applyAlignment="1" applyProtection="1">
      <alignment vertical="center"/>
      <protection locked="0"/>
    </xf>
    <xf numFmtId="178" fontId="24" fillId="0" borderId="213" xfId="0" applyNumberFormat="1" applyFont="1" applyFill="1" applyBorder="1" applyAlignment="1">
      <alignment vertical="center"/>
    </xf>
    <xf numFmtId="182" fontId="24" fillId="0" borderId="214" xfId="0" applyNumberFormat="1" applyFont="1" applyFill="1" applyBorder="1" applyAlignment="1">
      <alignment horizontal="right" vertical="center" shrinkToFit="1"/>
    </xf>
    <xf numFmtId="0" fontId="24" fillId="0" borderId="215" xfId="0" applyNumberFormat="1" applyFont="1" applyFill="1" applyBorder="1" applyAlignment="1" applyProtection="1">
      <alignment horizontal="left" vertical="center" wrapText="1"/>
    </xf>
    <xf numFmtId="0" fontId="24" fillId="0" borderId="216" xfId="0" applyNumberFormat="1" applyFont="1" applyFill="1" applyBorder="1" applyAlignment="1" applyProtection="1">
      <alignment horizontal="left" vertical="center" wrapText="1"/>
    </xf>
    <xf numFmtId="178" fontId="24" fillId="0" borderId="217" xfId="0" applyNumberFormat="1" applyFont="1" applyFill="1" applyBorder="1" applyAlignment="1" applyProtection="1">
      <alignment vertical="center"/>
      <protection locked="0"/>
    </xf>
    <xf numFmtId="181" fontId="24" fillId="0" borderId="200" xfId="0" applyNumberFormat="1" applyFont="1" applyFill="1" applyBorder="1" applyAlignment="1" applyProtection="1">
      <alignment horizontal="right" vertical="center"/>
      <protection locked="0"/>
    </xf>
    <xf numFmtId="178" fontId="24" fillId="0" borderId="201" xfId="0" applyNumberFormat="1" applyFont="1" applyFill="1" applyBorder="1" applyAlignment="1" applyProtection="1">
      <alignment vertical="center"/>
      <protection locked="0"/>
    </xf>
    <xf numFmtId="49" fontId="24" fillId="0" borderId="200" xfId="0" applyNumberFormat="1" applyFont="1" applyFill="1" applyBorder="1" applyAlignment="1" applyProtection="1">
      <alignment horizontal="right" vertical="center"/>
      <protection locked="0"/>
    </xf>
    <xf numFmtId="182" fontId="24" fillId="0" borderId="200" xfId="0" applyNumberFormat="1" applyFont="1" applyFill="1" applyBorder="1" applyAlignment="1" applyProtection="1">
      <alignment horizontal="right" vertical="center"/>
      <protection locked="0"/>
    </xf>
    <xf numFmtId="184" fontId="24" fillId="0" borderId="200" xfId="12" applyNumberFormat="1" applyFont="1" applyFill="1" applyBorder="1" applyAlignment="1" applyProtection="1">
      <alignment vertical="center"/>
      <protection locked="0"/>
    </xf>
    <xf numFmtId="178" fontId="24" fillId="0" borderId="6" xfId="0" applyNumberFormat="1" applyFont="1" applyFill="1" applyBorder="1" applyAlignment="1">
      <alignment vertical="center"/>
    </xf>
    <xf numFmtId="182" fontId="24" fillId="0" borderId="218" xfId="0" applyNumberFormat="1" applyFont="1" applyFill="1" applyBorder="1" applyAlignment="1">
      <alignment horizontal="right" vertical="center" shrinkToFit="1"/>
    </xf>
    <xf numFmtId="49" fontId="24" fillId="0" borderId="0" xfId="0" applyNumberFormat="1" applyFont="1" applyFill="1" applyBorder="1" applyAlignment="1">
      <alignment horizontal="right" vertical="center"/>
    </xf>
    <xf numFmtId="49" fontId="14" fillId="0" borderId="0" xfId="0" applyNumberFormat="1" applyFont="1" applyFill="1" applyAlignment="1">
      <alignment horizontal="right" vertical="center"/>
    </xf>
    <xf numFmtId="0" fontId="15" fillId="0" borderId="0" xfId="0" applyNumberFormat="1" applyFont="1" applyFill="1" applyAlignment="1">
      <alignment horizontal="center" vertical="center"/>
    </xf>
    <xf numFmtId="49" fontId="0" fillId="0" borderId="0" xfId="0" applyNumberFormat="1" applyFont="1" applyFill="1" applyAlignment="1">
      <alignment horizontal="right"/>
    </xf>
    <xf numFmtId="0" fontId="15" fillId="0" borderId="0" xfId="0" applyNumberFormat="1" applyFont="1" applyFill="1" applyAlignment="1">
      <alignment horizontal="left" vertical="center"/>
    </xf>
    <xf numFmtId="49" fontId="11" fillId="0" borderId="0" xfId="0" applyNumberFormat="1" applyFont="1" applyFill="1" applyAlignment="1">
      <alignment horizontal="left" vertical="center"/>
    </xf>
    <xf numFmtId="0" fontId="15" fillId="0" borderId="23" xfId="0" applyFont="1" applyFill="1" applyBorder="1" applyAlignment="1">
      <alignment horizontal="center" vertical="center" shrinkToFit="1"/>
    </xf>
    <xf numFmtId="0" fontId="15" fillId="0" borderId="26" xfId="0" applyFont="1" applyFill="1" applyBorder="1" applyAlignment="1">
      <alignment horizontal="center" vertical="center" shrinkToFit="1"/>
    </xf>
    <xf numFmtId="179" fontId="15" fillId="0" borderId="26" xfId="0" applyNumberFormat="1" applyFont="1" applyFill="1" applyBorder="1" applyAlignment="1">
      <alignment horizontal="center" vertical="center" shrinkToFit="1"/>
    </xf>
    <xf numFmtId="0" fontId="15" fillId="0" borderId="29" xfId="0" applyFont="1" applyFill="1" applyBorder="1" applyAlignment="1">
      <alignment horizontal="center" vertical="center" shrinkToFit="1"/>
    </xf>
    <xf numFmtId="49" fontId="15" fillId="0" borderId="12" xfId="0" applyNumberFormat="1" applyFont="1" applyFill="1" applyBorder="1" applyAlignment="1">
      <alignment horizontal="center" vertical="center" shrinkToFit="1"/>
    </xf>
    <xf numFmtId="0" fontId="15" fillId="0" borderId="44" xfId="0" applyFont="1" applyFill="1" applyBorder="1" applyAlignment="1">
      <alignment horizontal="center" vertical="distributed" textRotation="255" justifyLastLine="1" shrinkToFit="1"/>
    </xf>
    <xf numFmtId="0" fontId="15" fillId="0" borderId="0" xfId="0" applyFont="1" applyFill="1" applyAlignment="1">
      <alignment wrapText="1"/>
    </xf>
    <xf numFmtId="41" fontId="12" fillId="0" borderId="209" xfId="0" applyNumberFormat="1" applyFont="1" applyFill="1" applyBorder="1" applyAlignment="1">
      <alignment vertical="center"/>
    </xf>
    <xf numFmtId="41" fontId="12" fillId="0" borderId="215" xfId="0" applyNumberFormat="1" applyFont="1" applyFill="1" applyBorder="1" applyAlignment="1">
      <alignment vertical="center"/>
    </xf>
    <xf numFmtId="41" fontId="12" fillId="0" borderId="216" xfId="0" applyNumberFormat="1" applyFont="1" applyFill="1" applyBorder="1" applyAlignment="1">
      <alignment vertical="center"/>
    </xf>
    <xf numFmtId="0" fontId="12" fillId="0" borderId="0" xfId="39" applyFont="1" applyFill="1" applyAlignment="1">
      <alignment horizontal="center" vertical="center"/>
    </xf>
    <xf numFmtId="0" fontId="15" fillId="0" borderId="102" xfId="39" applyFont="1" applyFill="1" applyBorder="1" applyAlignment="1">
      <alignment horizontal="center" vertical="center"/>
    </xf>
    <xf numFmtId="0" fontId="15" fillId="0" borderId="216" xfId="39" applyFont="1" applyFill="1" applyBorder="1" applyAlignment="1">
      <alignment horizontal="center" vertical="center"/>
    </xf>
    <xf numFmtId="0" fontId="11" fillId="0" borderId="0" xfId="39" applyFont="1" applyFill="1" applyAlignment="1">
      <alignment vertical="center"/>
    </xf>
    <xf numFmtId="0" fontId="12" fillId="0" borderId="0" xfId="39" applyFont="1" applyFill="1" applyAlignment="1">
      <alignment vertical="center"/>
    </xf>
    <xf numFmtId="179" fontId="12" fillId="0" borderId="0" xfId="39" applyNumberFormat="1" applyFont="1" applyFill="1" applyAlignment="1">
      <alignment horizontal="right" vertical="center"/>
    </xf>
    <xf numFmtId="180" fontId="12" fillId="0" borderId="0" xfId="39" applyNumberFormat="1" applyFont="1" applyFill="1" applyAlignment="1">
      <alignment horizontal="right" vertical="center"/>
    </xf>
    <xf numFmtId="0" fontId="12" fillId="0" borderId="0" xfId="39" applyFont="1" applyFill="1" applyBorder="1" applyAlignment="1">
      <alignment vertical="center" wrapText="1"/>
    </xf>
    <xf numFmtId="0" fontId="18" fillId="0" borderId="0" xfId="39" applyFont="1" applyFill="1" applyBorder="1" applyAlignment="1">
      <alignment horizontal="center" vertical="center" wrapText="1"/>
    </xf>
    <xf numFmtId="179" fontId="18" fillId="0" borderId="0" xfId="39" applyNumberFormat="1" applyFont="1" applyFill="1" applyBorder="1" applyAlignment="1">
      <alignment horizontal="right" vertical="center" wrapText="1"/>
    </xf>
    <xf numFmtId="0" fontId="18" fillId="0" borderId="0" xfId="39" applyFont="1" applyFill="1" applyBorder="1" applyAlignment="1">
      <alignment horizontal="right" vertical="center" wrapText="1"/>
    </xf>
    <xf numFmtId="0" fontId="12" fillId="0" borderId="0" xfId="39" applyFont="1" applyFill="1" applyAlignment="1">
      <alignment vertical="center" wrapText="1"/>
    </xf>
    <xf numFmtId="180" fontId="12" fillId="0" borderId="0" xfId="39" applyNumberFormat="1" applyFont="1" applyFill="1" applyAlignment="1">
      <alignment horizontal="right" vertical="center" wrapText="1"/>
    </xf>
    <xf numFmtId="0" fontId="12" fillId="0" borderId="0" xfId="39" applyFont="1" applyFill="1" applyBorder="1" applyAlignment="1">
      <alignment horizontal="left" vertical="center" wrapText="1"/>
    </xf>
    <xf numFmtId="0" fontId="12" fillId="0" borderId="0" xfId="39" applyFont="1" applyFill="1" applyBorder="1" applyAlignment="1">
      <alignment horizontal="left" vertical="center"/>
    </xf>
    <xf numFmtId="179" fontId="18" fillId="0" borderId="42" xfId="39" applyNumberFormat="1" applyFont="1" applyFill="1" applyBorder="1" applyAlignment="1">
      <alignment horizontal="distributed" vertical="center" wrapText="1"/>
    </xf>
    <xf numFmtId="0" fontId="18" fillId="0" borderId="98" xfId="39" applyFont="1" applyFill="1" applyBorder="1" applyAlignment="1">
      <alignment horizontal="center" vertical="center"/>
    </xf>
    <xf numFmtId="0" fontId="18" fillId="0" borderId="219" xfId="39" applyFont="1" applyFill="1" applyBorder="1" applyAlignment="1">
      <alignment horizontal="left" vertical="center" wrapText="1"/>
    </xf>
    <xf numFmtId="179" fontId="18" fillId="0" borderId="78" xfId="39" applyNumberFormat="1" applyFont="1" applyFill="1" applyBorder="1" applyAlignment="1">
      <alignment horizontal="right" vertical="center"/>
    </xf>
    <xf numFmtId="0" fontId="18" fillId="0" borderId="220" xfId="39" applyFont="1" applyFill="1" applyBorder="1" applyAlignment="1">
      <alignment horizontal="left" vertical="center" wrapText="1"/>
    </xf>
    <xf numFmtId="179" fontId="18" fillId="0" borderId="221" xfId="39" applyNumberFormat="1" applyFont="1" applyFill="1" applyBorder="1" applyAlignment="1">
      <alignment horizontal="right" vertical="center"/>
    </xf>
    <xf numFmtId="0" fontId="18" fillId="0" borderId="222" xfId="39" applyFont="1" applyFill="1" applyBorder="1" applyAlignment="1">
      <alignment horizontal="left" vertical="center" wrapText="1"/>
    </xf>
    <xf numFmtId="179" fontId="18" fillId="0" borderId="79" xfId="39" applyNumberFormat="1" applyFont="1" applyFill="1" applyBorder="1" applyAlignment="1">
      <alignment horizontal="right" vertical="center"/>
    </xf>
    <xf numFmtId="0" fontId="18" fillId="0" borderId="223" xfId="39" applyFont="1" applyFill="1" applyBorder="1" applyAlignment="1">
      <alignment horizontal="left" vertical="center" wrapText="1"/>
    </xf>
    <xf numFmtId="0" fontId="12" fillId="0" borderId="0" xfId="39" applyFont="1" applyFill="1" applyBorder="1" applyAlignment="1">
      <alignment vertical="center"/>
    </xf>
    <xf numFmtId="0" fontId="18" fillId="0" borderId="201" xfId="39" applyFont="1" applyFill="1" applyBorder="1" applyAlignment="1">
      <alignment horizontal="left" vertical="center" wrapText="1"/>
    </xf>
    <xf numFmtId="180" fontId="12" fillId="0" borderId="0" xfId="39" applyNumberFormat="1" applyFont="1" applyFill="1" applyBorder="1" applyAlignment="1">
      <alignment horizontal="right" vertical="center"/>
    </xf>
    <xf numFmtId="0" fontId="18" fillId="0" borderId="0" xfId="39" applyFont="1" applyFill="1" applyBorder="1" applyAlignment="1">
      <alignment horizontal="left" vertical="center" wrapText="1"/>
    </xf>
    <xf numFmtId="0" fontId="18" fillId="0" borderId="0" xfId="39" applyFont="1" applyFill="1" applyBorder="1" applyAlignment="1">
      <alignment horizontal="left" wrapText="1"/>
    </xf>
    <xf numFmtId="0" fontId="18" fillId="0" borderId="224" xfId="39" applyFont="1" applyFill="1" applyBorder="1" applyAlignment="1">
      <alignment horizontal="center" vertical="center"/>
    </xf>
    <xf numFmtId="0" fontId="18" fillId="0" borderId="43" xfId="39" applyFont="1" applyFill="1" applyBorder="1" applyAlignment="1">
      <alignment horizontal="center" vertical="center"/>
    </xf>
    <xf numFmtId="0" fontId="18" fillId="0" borderId="47" xfId="39" applyFont="1" applyFill="1" applyBorder="1" applyAlignment="1">
      <alignment horizontal="left" vertical="center" wrapText="1"/>
    </xf>
    <xf numFmtId="180" fontId="18" fillId="0" borderId="0" xfId="39" applyNumberFormat="1" applyFont="1" applyFill="1" applyBorder="1" applyAlignment="1">
      <alignment horizontal="right" vertical="center"/>
    </xf>
    <xf numFmtId="0" fontId="28" fillId="0" borderId="0" xfId="0" applyFont="1" applyFill="1" applyAlignment="1">
      <alignment vertical="center"/>
    </xf>
    <xf numFmtId="0" fontId="15" fillId="0" borderId="5" xfId="0" applyNumberFormat="1" applyFont="1" applyFill="1" applyBorder="1" applyAlignment="1">
      <alignment vertical="center" wrapText="1"/>
    </xf>
    <xf numFmtId="0" fontId="15" fillId="0" borderId="5" xfId="0" applyFont="1" applyFill="1" applyBorder="1" applyAlignment="1">
      <alignment vertical="center" wrapText="1" shrinkToFit="1"/>
    </xf>
    <xf numFmtId="0" fontId="15" fillId="0" borderId="5"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5" xfId="23" applyFont="1" applyFill="1" applyBorder="1" applyAlignment="1">
      <alignment horizontal="left" vertical="center" wrapText="1"/>
    </xf>
    <xf numFmtId="0" fontId="15" fillId="0" borderId="0" xfId="23" applyFont="1" applyFill="1" applyBorder="1" applyAlignment="1">
      <alignment horizontal="left" vertical="center" wrapText="1"/>
    </xf>
    <xf numFmtId="0" fontId="22" fillId="0" borderId="27" xfId="0" applyFont="1" applyFill="1" applyBorder="1" applyAlignment="1">
      <alignment vertical="center" textRotation="255" wrapText="1"/>
    </xf>
    <xf numFmtId="0" fontId="15" fillId="0" borderId="27"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15" fillId="0" borderId="53" xfId="0" applyFont="1" applyFill="1" applyBorder="1" applyAlignment="1">
      <alignment horizontal="center" vertical="center" textRotation="255" wrapText="1"/>
    </xf>
    <xf numFmtId="179" fontId="15" fillId="0" borderId="27" xfId="0" applyNumberFormat="1" applyFont="1" applyFill="1" applyBorder="1" applyAlignment="1">
      <alignment vertical="center" wrapText="1"/>
    </xf>
    <xf numFmtId="179" fontId="15" fillId="0" borderId="27" xfId="0" applyNumberFormat="1" applyFont="1" applyFill="1" applyBorder="1" applyAlignment="1">
      <alignment vertical="center"/>
    </xf>
    <xf numFmtId="0" fontId="15" fillId="0" borderId="20" xfId="0" applyFont="1" applyFill="1" applyBorder="1" applyAlignment="1">
      <alignment vertical="center"/>
    </xf>
    <xf numFmtId="0" fontId="18" fillId="0" borderId="70" xfId="39" applyFont="1" applyFill="1" applyBorder="1" applyAlignment="1">
      <alignment horizontal="left" vertical="center" shrinkToFit="1"/>
    </xf>
    <xf numFmtId="179" fontId="18" fillId="0" borderId="38" xfId="39" applyNumberFormat="1" applyFont="1" applyFill="1" applyBorder="1" applyAlignment="1">
      <alignment horizontal="right" vertical="center"/>
    </xf>
    <xf numFmtId="0" fontId="18" fillId="0" borderId="225" xfId="39" applyFont="1" applyFill="1" applyBorder="1" applyAlignment="1">
      <alignment horizontal="left" vertical="center" wrapText="1"/>
    </xf>
    <xf numFmtId="179" fontId="18" fillId="0" borderId="53" xfId="39" applyNumberFormat="1" applyFont="1" applyFill="1" applyBorder="1" applyAlignment="1">
      <alignment horizontal="right" vertical="center"/>
    </xf>
    <xf numFmtId="0" fontId="18" fillId="0" borderId="77" xfId="39" applyFont="1" applyFill="1" applyBorder="1" applyAlignment="1">
      <alignment horizontal="left" vertical="center" wrapText="1"/>
    </xf>
    <xf numFmtId="0" fontId="18" fillId="0" borderId="200" xfId="39" applyFont="1" applyFill="1" applyBorder="1" applyAlignment="1">
      <alignment horizontal="center" vertical="center" wrapText="1"/>
    </xf>
    <xf numFmtId="0" fontId="18" fillId="0" borderId="94" xfId="39" applyFont="1" applyFill="1" applyBorder="1" applyAlignment="1">
      <alignment vertical="center" textRotation="255" wrapText="1"/>
    </xf>
    <xf numFmtId="0" fontId="18" fillId="0" borderId="201" xfId="39" applyFont="1" applyFill="1" applyBorder="1" applyAlignment="1">
      <alignment horizontal="center" vertical="center" textRotation="255" wrapText="1"/>
    </xf>
    <xf numFmtId="0" fontId="18" fillId="0" borderId="226" xfId="39" applyFont="1" applyFill="1" applyBorder="1" applyAlignment="1">
      <alignment vertical="center" textRotation="255" wrapText="1"/>
    </xf>
    <xf numFmtId="180" fontId="12" fillId="0" borderId="0" xfId="39" applyNumberFormat="1" applyFont="1" applyFill="1" applyAlignment="1">
      <alignment horizontal="left" vertical="center"/>
    </xf>
    <xf numFmtId="180" fontId="18" fillId="0" borderId="0" xfId="39" applyNumberFormat="1" applyFont="1" applyFill="1" applyAlignment="1">
      <alignment horizontal="right" vertical="center"/>
    </xf>
    <xf numFmtId="0" fontId="12" fillId="0" borderId="47" xfId="39" applyFont="1" applyFill="1" applyBorder="1" applyAlignment="1">
      <alignment vertical="center"/>
    </xf>
    <xf numFmtId="0" fontId="12" fillId="0" borderId="102" xfId="39" applyFont="1" applyFill="1" applyBorder="1" applyAlignment="1">
      <alignment vertical="center"/>
    </xf>
    <xf numFmtId="0" fontId="1" fillId="0" borderId="152" xfId="0" applyFont="1" applyFill="1" applyBorder="1" applyAlignment="1">
      <alignment horizontal="center" vertical="center" textRotation="255" wrapText="1"/>
    </xf>
    <xf numFmtId="179" fontId="12" fillId="0" borderId="38" xfId="39" applyNumberFormat="1" applyFont="1" applyFill="1" applyBorder="1" applyAlignment="1">
      <alignment horizontal="right" vertical="center"/>
    </xf>
    <xf numFmtId="179" fontId="12" fillId="0" borderId="0" xfId="39" applyNumberFormat="1" applyFont="1" applyFill="1" applyBorder="1" applyAlignment="1">
      <alignment horizontal="right" vertical="center" wrapText="1"/>
    </xf>
    <xf numFmtId="0" fontId="12" fillId="0" borderId="0" xfId="39" applyFont="1" applyFill="1" applyBorder="1" applyAlignment="1">
      <alignment horizontal="right" vertical="center" wrapText="1"/>
    </xf>
    <xf numFmtId="0" fontId="12" fillId="0" borderId="224" xfId="39" applyFont="1" applyFill="1" applyBorder="1" applyAlignment="1">
      <alignment horizontal="center" vertical="center"/>
    </xf>
    <xf numFmtId="179" fontId="12" fillId="0" borderId="42" xfId="39" applyNumberFormat="1" applyFont="1" applyFill="1" applyBorder="1" applyAlignment="1">
      <alignment horizontal="distributed" vertical="center" wrapText="1"/>
    </xf>
    <xf numFmtId="0" fontId="12" fillId="0" borderId="42" xfId="39" applyFont="1" applyFill="1" applyBorder="1" applyAlignment="1">
      <alignment horizontal="center" vertical="center"/>
    </xf>
    <xf numFmtId="0" fontId="12" fillId="0" borderId="96" xfId="39" applyFont="1" applyFill="1" applyBorder="1" applyAlignment="1">
      <alignment horizontal="center" vertical="center"/>
    </xf>
    <xf numFmtId="0" fontId="12" fillId="0" borderId="227" xfId="39" applyFont="1" applyFill="1" applyBorder="1" applyAlignment="1">
      <alignment horizontal="center" vertical="center" textRotation="255" shrinkToFit="1"/>
    </xf>
    <xf numFmtId="0" fontId="12" fillId="0" borderId="64" xfId="39" applyFont="1" applyFill="1" applyBorder="1" applyAlignment="1">
      <alignment horizontal="left" vertical="center" wrapText="1"/>
    </xf>
    <xf numFmtId="179" fontId="12" fillId="0" borderId="65" xfId="39" applyNumberFormat="1" applyFont="1" applyFill="1" applyBorder="1" applyAlignment="1">
      <alignment horizontal="right" vertical="center"/>
    </xf>
    <xf numFmtId="0" fontId="12" fillId="0" borderId="219" xfId="39" applyFont="1" applyFill="1" applyBorder="1" applyAlignment="1">
      <alignment horizontal="left" vertical="center" wrapText="1"/>
    </xf>
    <xf numFmtId="192" fontId="12" fillId="0" borderId="63" xfId="39" applyNumberFormat="1" applyFont="1" applyFill="1" applyBorder="1" applyAlignment="1">
      <alignment horizontal="center" vertical="center" wrapText="1"/>
    </xf>
    <xf numFmtId="0" fontId="12" fillId="0" borderId="228" xfId="39" applyFont="1" applyFill="1" applyBorder="1" applyAlignment="1">
      <alignment vertical="center" textRotation="255" wrapText="1"/>
    </xf>
    <xf numFmtId="0" fontId="12" fillId="0" borderId="201" xfId="39" applyFont="1" applyFill="1" applyBorder="1" applyAlignment="1">
      <alignment horizontal="center" vertical="center" textRotation="255" wrapText="1"/>
    </xf>
    <xf numFmtId="0" fontId="12" fillId="0" borderId="200" xfId="39" applyFont="1" applyFill="1" applyBorder="1" applyAlignment="1">
      <alignment horizontal="center" vertical="center" wrapText="1"/>
    </xf>
    <xf numFmtId="0" fontId="12" fillId="0" borderId="18" xfId="39" applyFont="1" applyFill="1" applyBorder="1" applyAlignment="1">
      <alignment horizontal="left" vertical="center" wrapText="1"/>
    </xf>
    <xf numFmtId="0" fontId="12" fillId="0" borderId="158" xfId="39" applyFont="1" applyFill="1" applyBorder="1" applyAlignment="1">
      <alignment horizontal="center" vertical="center" wrapText="1"/>
    </xf>
    <xf numFmtId="0" fontId="12" fillId="0" borderId="174" xfId="39" applyFont="1" applyFill="1" applyBorder="1" applyAlignment="1">
      <alignment horizontal="left" vertical="center" wrapText="1"/>
    </xf>
    <xf numFmtId="0" fontId="12" fillId="0" borderId="229" xfId="39" applyFont="1" applyFill="1" applyBorder="1" applyAlignment="1">
      <alignment horizontal="left" vertical="center" wrapText="1"/>
    </xf>
    <xf numFmtId="192" fontId="12" fillId="0" borderId="226" xfId="39" applyNumberFormat="1" applyFont="1" applyFill="1" applyBorder="1" applyAlignment="1">
      <alignment horizontal="center" vertical="center" wrapText="1"/>
    </xf>
    <xf numFmtId="0" fontId="12" fillId="0" borderId="18" xfId="39" applyFont="1" applyFill="1" applyBorder="1" applyAlignment="1">
      <alignment vertical="center"/>
    </xf>
    <xf numFmtId="0" fontId="12" fillId="0" borderId="218" xfId="39" applyFont="1" applyFill="1" applyBorder="1" applyAlignment="1">
      <alignment horizontal="center" vertical="center"/>
    </xf>
    <xf numFmtId="0" fontId="12" fillId="0" borderId="36" xfId="39" applyFont="1" applyFill="1" applyBorder="1" applyAlignment="1">
      <alignment vertical="center"/>
    </xf>
    <xf numFmtId="0" fontId="12" fillId="0" borderId="43" xfId="39" applyFont="1" applyFill="1" applyBorder="1" applyAlignment="1">
      <alignment horizontal="center" vertical="center"/>
    </xf>
    <xf numFmtId="0" fontId="18" fillId="0" borderId="104" xfId="80" applyFont="1" applyFill="1" applyBorder="1" applyAlignment="1">
      <alignment vertical="center" wrapText="1"/>
    </xf>
    <xf numFmtId="0" fontId="18" fillId="0" borderId="78" xfId="80" applyFont="1" applyFill="1" applyBorder="1" applyAlignment="1">
      <alignment vertical="center" wrapText="1"/>
    </xf>
    <xf numFmtId="57" fontId="15" fillId="0" borderId="78" xfId="0" applyNumberFormat="1" applyFont="1" applyFill="1" applyBorder="1" applyAlignment="1">
      <alignment vertical="center"/>
    </xf>
    <xf numFmtId="38" fontId="18" fillId="0" borderId="78" xfId="80" applyNumberFormat="1" applyFont="1" applyFill="1" applyBorder="1" applyAlignment="1">
      <alignment vertical="center" wrapText="1"/>
    </xf>
    <xf numFmtId="57" fontId="15" fillId="0" borderId="59" xfId="80" applyNumberFormat="1" applyFont="1" applyFill="1" applyBorder="1" applyAlignment="1">
      <alignment horizontal="center" vertical="center" wrapText="1"/>
    </xf>
    <xf numFmtId="0" fontId="18" fillId="0" borderId="79" xfId="80" applyFont="1" applyFill="1" applyBorder="1" applyAlignment="1">
      <alignment vertical="center" wrapText="1"/>
    </xf>
    <xf numFmtId="57" fontId="15" fillId="0" borderId="62" xfId="80" applyNumberFormat="1" applyFont="1" applyFill="1" applyBorder="1" applyAlignment="1">
      <alignment horizontal="center" vertical="center" wrapText="1"/>
    </xf>
    <xf numFmtId="0" fontId="18" fillId="0" borderId="230" xfId="80" applyFont="1" applyFill="1" applyBorder="1" applyAlignment="1">
      <alignment vertical="center" wrapText="1"/>
    </xf>
    <xf numFmtId="0" fontId="18" fillId="0" borderId="73" xfId="80" applyFont="1" applyFill="1" applyBorder="1" applyAlignment="1">
      <alignment vertical="center" wrapText="1"/>
    </xf>
    <xf numFmtId="57" fontId="15" fillId="0" borderId="72" xfId="81" applyNumberFormat="1" applyFont="1" applyFill="1" applyBorder="1" applyAlignment="1">
      <alignment horizontal="center" vertical="center" wrapText="1"/>
    </xf>
    <xf numFmtId="57" fontId="15" fillId="0" borderId="59" xfId="81" applyNumberFormat="1" applyFont="1" applyFill="1" applyBorder="1" applyAlignment="1">
      <alignment horizontal="center" vertical="center" wrapText="1"/>
    </xf>
    <xf numFmtId="57" fontId="15" fillId="0" borderId="61" xfId="81" applyNumberFormat="1" applyFont="1" applyFill="1" applyBorder="1" applyAlignment="1">
      <alignment horizontal="center" vertical="center" wrapText="1"/>
    </xf>
    <xf numFmtId="57" fontId="15" fillId="0" borderId="66" xfId="81" applyNumberFormat="1" applyFont="1" applyFill="1" applyBorder="1" applyAlignment="1">
      <alignment horizontal="center" vertical="center" wrapText="1"/>
    </xf>
    <xf numFmtId="0" fontId="15" fillId="0" borderId="18" xfId="0" applyFont="1" applyFill="1" applyBorder="1" applyAlignment="1">
      <alignment horizontal="center" vertical="center" shrinkToFit="1"/>
    </xf>
    <xf numFmtId="178" fontId="12" fillId="0" borderId="100" xfId="0" applyNumberFormat="1" applyFont="1" applyFill="1" applyBorder="1" applyAlignment="1">
      <alignment vertical="center"/>
    </xf>
    <xf numFmtId="0" fontId="0" fillId="0" borderId="0" xfId="0" applyFont="1" applyFill="1"/>
    <xf numFmtId="49" fontId="15" fillId="0" borderId="0" xfId="0" applyNumberFormat="1" applyFont="1" applyFill="1" applyAlignment="1">
      <alignment horizontal="distributed" vertical="center"/>
    </xf>
    <xf numFmtId="49" fontId="33" fillId="0" borderId="0" xfId="0" applyNumberFormat="1" applyFont="1" applyFill="1" applyAlignment="1">
      <alignment horizontal="left" vertical="center"/>
    </xf>
    <xf numFmtId="0" fontId="33" fillId="0" borderId="0" xfId="0" applyFont="1" applyFill="1" applyAlignment="1">
      <alignment vertical="center"/>
    </xf>
    <xf numFmtId="0" fontId="18" fillId="0" borderId="0" xfId="0" applyFont="1" applyFill="1" applyAlignment="1">
      <alignment vertical="center" shrinkToFit="1"/>
    </xf>
    <xf numFmtId="0" fontId="15" fillId="0" borderId="5" xfId="0" applyFont="1" applyFill="1" applyBorder="1" applyAlignment="1">
      <alignment horizontal="distributed" vertical="center"/>
    </xf>
    <xf numFmtId="41" fontId="15" fillId="0" borderId="50" xfId="0" applyNumberFormat="1" applyFont="1" applyFill="1" applyBorder="1" applyAlignment="1">
      <alignment horizontal="distributed" vertical="center"/>
    </xf>
    <xf numFmtId="0" fontId="15" fillId="0" borderId="18" xfId="0" applyFont="1" applyFill="1" applyBorder="1" applyAlignment="1">
      <alignment horizontal="distributed" vertical="center"/>
    </xf>
    <xf numFmtId="49" fontId="15" fillId="0" borderId="151" xfId="0" applyNumberFormat="1" applyFont="1" applyFill="1" applyBorder="1" applyAlignment="1">
      <alignment horizontal="distributed" vertical="center" shrinkToFit="1"/>
    </xf>
    <xf numFmtId="0" fontId="15" fillId="0" borderId="0" xfId="0" applyFont="1" applyFill="1" applyAlignment="1">
      <alignment vertical="center" shrinkToFit="1"/>
    </xf>
    <xf numFmtId="178" fontId="23" fillId="0" borderId="0" xfId="0" applyNumberFormat="1" applyFont="1" applyFill="1" applyAlignment="1">
      <alignment vertical="center"/>
    </xf>
    <xf numFmtId="0" fontId="38" fillId="0" borderId="115" xfId="77" applyFont="1" applyFill="1" applyBorder="1" applyAlignment="1">
      <alignment horizontal="center" vertical="center" shrinkToFit="1"/>
    </xf>
    <xf numFmtId="0" fontId="40" fillId="0" borderId="0" xfId="57" applyFont="1" applyFill="1"/>
    <xf numFmtId="0" fontId="40" fillId="0" borderId="231" xfId="57" applyFont="1" applyFill="1" applyBorder="1"/>
    <xf numFmtId="0" fontId="1" fillId="0" borderId="0" xfId="57" applyFont="1" applyFill="1"/>
    <xf numFmtId="0" fontId="37" fillId="0" borderId="0" xfId="63" applyFont="1" applyFill="1" applyAlignment="1">
      <alignment vertical="center" wrapText="1"/>
    </xf>
    <xf numFmtId="49" fontId="15" fillId="0" borderId="0" xfId="0" applyNumberFormat="1" applyFont="1" applyFill="1" applyAlignment="1">
      <alignment horizontal="right" vertical="center"/>
    </xf>
    <xf numFmtId="49" fontId="15" fillId="0" borderId="0" xfId="0" applyNumberFormat="1" applyFont="1" applyFill="1" applyAlignment="1">
      <alignment horizontal="left" vertical="center"/>
    </xf>
    <xf numFmtId="0" fontId="15" fillId="0" borderId="0" xfId="0" applyFont="1" applyFill="1" applyAlignment="1">
      <alignment horizontal="distributed" vertical="center"/>
    </xf>
    <xf numFmtId="49" fontId="15" fillId="0" borderId="5" xfId="0" applyNumberFormat="1" applyFont="1" applyFill="1" applyBorder="1" applyAlignment="1">
      <alignment horizontal="center" vertical="center" wrapText="1"/>
    </xf>
    <xf numFmtId="0" fontId="21" fillId="0" borderId="5" xfId="0" applyFont="1" applyFill="1" applyBorder="1" applyAlignment="1">
      <alignment vertical="center" textRotation="255" wrapText="1" shrinkToFit="1"/>
    </xf>
    <xf numFmtId="49" fontId="0" fillId="0" borderId="5" xfId="0" applyNumberFormat="1" applyFont="1" applyFill="1" applyBorder="1" applyAlignment="1">
      <alignment horizontal="left" vertical="center" wrapText="1"/>
    </xf>
    <xf numFmtId="183" fontId="0" fillId="0" borderId="5" xfId="0" applyNumberFormat="1" applyFont="1" applyFill="1" applyBorder="1" applyAlignment="1">
      <alignment horizontal="right" vertical="center"/>
    </xf>
    <xf numFmtId="183" fontId="0" fillId="0" borderId="25" xfId="0" applyNumberFormat="1" applyFont="1" applyFill="1" applyBorder="1" applyAlignment="1">
      <alignment horizontal="left" vertical="center" wrapText="1"/>
    </xf>
    <xf numFmtId="57" fontId="15" fillId="0" borderId="53" xfId="0" applyNumberFormat="1" applyFont="1" applyFill="1" applyBorder="1" applyAlignment="1">
      <alignment horizontal="distributed" vertical="center"/>
    </xf>
    <xf numFmtId="183" fontId="0" fillId="0" borderId="68" xfId="0" applyNumberFormat="1" applyFont="1" applyFill="1" applyBorder="1" applyAlignment="1">
      <alignment horizontal="right" vertical="center"/>
    </xf>
    <xf numFmtId="183" fontId="0" fillId="0" borderId="68" xfId="0" applyNumberFormat="1" applyFont="1" applyFill="1" applyBorder="1" applyAlignment="1">
      <alignment horizontal="left" vertical="center" wrapText="1"/>
    </xf>
    <xf numFmtId="57" fontId="15" fillId="0" borderId="68" xfId="0" applyNumberFormat="1" applyFont="1" applyFill="1" applyBorder="1" applyAlignment="1">
      <alignment horizontal="distributed" vertical="center"/>
    </xf>
    <xf numFmtId="183" fontId="0" fillId="0" borderId="78" xfId="0" applyNumberFormat="1" applyFont="1" applyFill="1" applyBorder="1" applyAlignment="1">
      <alignment horizontal="right" vertical="center"/>
    </xf>
    <xf numFmtId="183" fontId="0" fillId="0" borderId="78" xfId="0" applyNumberFormat="1" applyFont="1" applyFill="1" applyBorder="1" applyAlignment="1">
      <alignment horizontal="left" vertical="center" wrapText="1"/>
    </xf>
    <xf numFmtId="57" fontId="15" fillId="0" borderId="78" xfId="0" applyNumberFormat="1" applyFont="1" applyFill="1" applyBorder="1" applyAlignment="1">
      <alignment horizontal="distributed" vertical="center"/>
    </xf>
    <xf numFmtId="183" fontId="0" fillId="0" borderId="79" xfId="0" applyNumberFormat="1" applyFont="1" applyFill="1" applyBorder="1" applyAlignment="1">
      <alignment horizontal="right" vertical="center"/>
    </xf>
    <xf numFmtId="183" fontId="0" fillId="0" borderId="79" xfId="0" applyNumberFormat="1" applyFont="1" applyFill="1" applyBorder="1" applyAlignment="1">
      <alignment horizontal="left" vertical="center" wrapText="1"/>
    </xf>
    <xf numFmtId="57" fontId="15" fillId="0" borderId="79" xfId="0" applyNumberFormat="1" applyFont="1" applyFill="1" applyBorder="1" applyAlignment="1">
      <alignment horizontal="distributed" vertical="center"/>
    </xf>
    <xf numFmtId="49" fontId="15" fillId="0" borderId="5" xfId="0" applyNumberFormat="1" applyFont="1" applyFill="1" applyBorder="1" applyAlignment="1">
      <alignment horizontal="left" vertical="center" wrapText="1"/>
    </xf>
    <xf numFmtId="57" fontId="15" fillId="0" borderId="5" xfId="0" applyNumberFormat="1" applyFont="1" applyFill="1" applyBorder="1" applyAlignment="1">
      <alignment horizontal="distributed" vertical="center"/>
    </xf>
    <xf numFmtId="0" fontId="0" fillId="0" borderId="78" xfId="0" applyFont="1" applyFill="1" applyBorder="1" applyAlignment="1">
      <alignment vertical="center" shrinkToFit="1"/>
    </xf>
    <xf numFmtId="0" fontId="0" fillId="0" borderId="110" xfId="0" applyFont="1" applyFill="1" applyBorder="1" applyAlignment="1">
      <alignment vertical="center" shrinkToFit="1"/>
    </xf>
    <xf numFmtId="186" fontId="15" fillId="0" borderId="104" xfId="0" applyNumberFormat="1" applyFont="1" applyFill="1" applyBorder="1" applyAlignment="1">
      <alignment horizontal="center" vertical="center"/>
    </xf>
    <xf numFmtId="0" fontId="0" fillId="0" borderId="65" xfId="0" applyFont="1" applyFill="1" applyBorder="1" applyAlignment="1">
      <alignment vertical="center" shrinkToFit="1"/>
    </xf>
    <xf numFmtId="49" fontId="0" fillId="0" borderId="53" xfId="0" applyNumberFormat="1" applyFont="1" applyFill="1" applyBorder="1" applyAlignment="1">
      <alignment horizontal="left" vertical="center" wrapText="1"/>
    </xf>
    <xf numFmtId="186" fontId="15" fillId="0" borderId="53" xfId="0" applyNumberFormat="1" applyFont="1" applyFill="1" applyBorder="1" applyAlignment="1">
      <alignment horizontal="center" vertical="center"/>
    </xf>
    <xf numFmtId="0" fontId="0" fillId="0" borderId="22" xfId="0" applyFont="1" applyFill="1" applyBorder="1" applyAlignment="1">
      <alignment vertical="center" shrinkToFit="1"/>
    </xf>
    <xf numFmtId="49" fontId="0" fillId="0" borderId="79" xfId="0" applyNumberFormat="1" applyFont="1" applyFill="1" applyBorder="1" applyAlignment="1">
      <alignment vertical="center" wrapText="1"/>
    </xf>
    <xf numFmtId="0" fontId="0" fillId="0" borderId="79" xfId="0" applyFont="1" applyFill="1" applyBorder="1" applyAlignment="1">
      <alignment vertical="center" wrapText="1"/>
    </xf>
    <xf numFmtId="186" fontId="15" fillId="0" borderId="22" xfId="0" applyNumberFormat="1" applyFont="1" applyFill="1" applyBorder="1" applyAlignment="1">
      <alignment horizontal="center" vertical="center"/>
    </xf>
    <xf numFmtId="0" fontId="15" fillId="0" borderId="22" xfId="0" applyFont="1" applyFill="1" applyBorder="1" applyAlignment="1">
      <alignment horizontal="center" vertical="center" textRotation="255" shrinkToFit="1"/>
    </xf>
    <xf numFmtId="0" fontId="0" fillId="0" borderId="111" xfId="0" applyFont="1" applyFill="1" applyBorder="1" applyAlignment="1">
      <alignment vertical="center" shrinkToFit="1"/>
    </xf>
    <xf numFmtId="0" fontId="0" fillId="0" borderId="64" xfId="0" applyFont="1" applyFill="1" applyBorder="1" applyAlignment="1">
      <alignment vertical="center" wrapText="1"/>
    </xf>
    <xf numFmtId="186" fontId="15" fillId="0" borderId="5" xfId="0" applyNumberFormat="1" applyFont="1" applyFill="1" applyBorder="1" applyAlignment="1">
      <alignment horizontal="center" vertical="center"/>
    </xf>
    <xf numFmtId="0" fontId="15" fillId="0" borderId="5" xfId="0" applyFont="1" applyFill="1" applyBorder="1" applyAlignment="1">
      <alignment horizontal="center" vertical="center" textRotation="255" shrinkToFit="1"/>
    </xf>
    <xf numFmtId="0" fontId="0" fillId="0" borderId="5" xfId="0" applyFont="1" applyFill="1" applyBorder="1" applyAlignment="1">
      <alignment vertical="center" shrinkToFit="1"/>
    </xf>
    <xf numFmtId="0" fontId="0" fillId="0" borderId="39" xfId="0" applyFont="1" applyFill="1" applyBorder="1" applyAlignment="1">
      <alignment vertical="center" wrapText="1"/>
    </xf>
    <xf numFmtId="0" fontId="0" fillId="0" borderId="17" xfId="0" applyFont="1" applyFill="1" applyBorder="1" applyAlignment="1">
      <alignment vertical="center" shrinkToFit="1"/>
    </xf>
    <xf numFmtId="0" fontId="0" fillId="0" borderId="17" xfId="0" applyFont="1" applyFill="1" applyBorder="1" applyAlignment="1">
      <alignment vertical="center" wrapText="1"/>
    </xf>
    <xf numFmtId="186" fontId="15" fillId="0" borderId="17" xfId="0" applyNumberFormat="1" applyFont="1" applyFill="1" applyBorder="1" applyAlignment="1">
      <alignment horizontal="center" vertical="center"/>
    </xf>
    <xf numFmtId="0" fontId="0" fillId="0" borderId="79" xfId="0" applyFont="1" applyFill="1" applyBorder="1" applyAlignment="1">
      <alignment vertical="center" shrinkToFit="1"/>
    </xf>
    <xf numFmtId="0" fontId="0" fillId="0" borderId="5" xfId="0" applyFont="1" applyFill="1" applyBorder="1" applyAlignment="1">
      <alignment vertical="center" wrapText="1"/>
    </xf>
    <xf numFmtId="0" fontId="0" fillId="0" borderId="232" xfId="0" applyFont="1" applyFill="1" applyBorder="1" applyAlignment="1">
      <alignment vertical="center" shrinkToFit="1"/>
    </xf>
    <xf numFmtId="0" fontId="0" fillId="0" borderId="233" xfId="0" applyFont="1" applyFill="1" applyBorder="1" applyAlignment="1">
      <alignment vertical="center" wrapText="1"/>
    </xf>
    <xf numFmtId="0" fontId="18" fillId="0" borderId="5" xfId="0" applyFont="1" applyFill="1" applyBorder="1" applyAlignment="1">
      <alignment horizontal="center" vertical="center" textRotation="255" shrinkToFit="1"/>
    </xf>
    <xf numFmtId="0" fontId="15" fillId="0" borderId="17" xfId="0" applyFont="1" applyFill="1" applyBorder="1" applyAlignment="1">
      <alignment horizontal="center" vertical="center" textRotation="255" shrinkToFit="1"/>
    </xf>
    <xf numFmtId="0" fontId="0" fillId="0" borderId="34" xfId="0" applyFont="1" applyFill="1" applyBorder="1" applyAlignment="1">
      <alignment vertical="center" wrapText="1"/>
    </xf>
    <xf numFmtId="49" fontId="0" fillId="0" borderId="65" xfId="0" applyNumberFormat="1" applyFont="1" applyFill="1" applyBorder="1" applyAlignment="1">
      <alignment horizontal="left" vertical="center" wrapText="1"/>
    </xf>
    <xf numFmtId="186" fontId="15" fillId="0" borderId="65" xfId="0" applyNumberFormat="1" applyFont="1" applyFill="1" applyBorder="1" applyAlignment="1">
      <alignment horizontal="center" vertical="center"/>
    </xf>
    <xf numFmtId="0" fontId="15" fillId="0" borderId="53" xfId="0" applyFont="1" applyFill="1" applyBorder="1" applyAlignment="1">
      <alignment horizontal="center" vertical="center" textRotation="255" shrinkToFit="1"/>
    </xf>
    <xf numFmtId="0" fontId="0" fillId="0" borderId="104" xfId="0" applyFont="1" applyFill="1" applyBorder="1" applyAlignment="1">
      <alignment vertical="center" shrinkToFit="1"/>
    </xf>
    <xf numFmtId="49" fontId="0" fillId="0" borderId="70" xfId="0" applyNumberFormat="1" applyFont="1" applyFill="1" applyBorder="1" applyAlignment="1">
      <alignment horizontal="left" vertical="center" wrapText="1"/>
    </xf>
    <xf numFmtId="0" fontId="0" fillId="0" borderId="73" xfId="0" applyFont="1" applyFill="1" applyBorder="1" applyAlignment="1">
      <alignment vertical="center" wrapText="1"/>
    </xf>
    <xf numFmtId="0" fontId="0" fillId="0" borderId="53" xfId="0" applyFont="1" applyFill="1" applyBorder="1" applyAlignment="1">
      <alignment vertical="center" shrinkToFit="1"/>
    </xf>
    <xf numFmtId="0" fontId="0" fillId="0" borderId="68" xfId="0" applyFont="1" applyFill="1" applyBorder="1" applyAlignment="1">
      <alignment vertical="center" wrapText="1"/>
    </xf>
    <xf numFmtId="0" fontId="0" fillId="0" borderId="234" xfId="0" applyFont="1" applyFill="1" applyBorder="1" applyAlignment="1">
      <alignment vertical="center" wrapText="1"/>
    </xf>
    <xf numFmtId="186" fontId="15" fillId="0" borderId="111" xfId="0" applyNumberFormat="1" applyFont="1" applyFill="1" applyBorder="1" applyAlignment="1">
      <alignment horizontal="center" vertical="center"/>
    </xf>
    <xf numFmtId="0" fontId="0" fillId="0" borderId="25" xfId="0" applyFont="1" applyFill="1" applyBorder="1" applyAlignment="1">
      <alignment vertical="center" wrapText="1"/>
    </xf>
    <xf numFmtId="0" fontId="0" fillId="0" borderId="35" xfId="0" applyFont="1" applyFill="1" applyBorder="1" applyAlignment="1">
      <alignment vertical="center" wrapText="1"/>
    </xf>
    <xf numFmtId="0" fontId="0" fillId="0" borderId="17" xfId="0" applyFont="1" applyFill="1" applyBorder="1" applyAlignment="1">
      <alignment horizontal="left" vertical="center" wrapText="1"/>
    </xf>
    <xf numFmtId="0" fontId="0" fillId="0" borderId="68" xfId="0" applyFont="1" applyFill="1" applyBorder="1" applyAlignment="1">
      <alignment horizontal="left" vertical="center" wrapText="1"/>
    </xf>
    <xf numFmtId="57" fontId="15" fillId="0" borderId="22" xfId="0" applyNumberFormat="1" applyFont="1" applyFill="1" applyBorder="1" applyAlignment="1">
      <alignment horizontal="distributed" vertical="center"/>
    </xf>
    <xf numFmtId="0" fontId="15" fillId="0" borderId="5" xfId="0" applyFont="1" applyFill="1" applyBorder="1" applyAlignment="1">
      <alignment vertical="center" wrapText="1"/>
    </xf>
    <xf numFmtId="49" fontId="15" fillId="0" borderId="5" xfId="0" applyNumberFormat="1" applyFont="1" applyFill="1" applyBorder="1" applyAlignment="1">
      <alignment horizontal="center" vertical="center" shrinkToFit="1"/>
    </xf>
    <xf numFmtId="0" fontId="15" fillId="0" borderId="50" xfId="0" applyFont="1" applyFill="1" applyBorder="1" applyAlignment="1">
      <alignment horizontal="distributed" vertical="center"/>
    </xf>
    <xf numFmtId="49" fontId="15" fillId="0" borderId="151" xfId="0" applyNumberFormat="1" applyFont="1" applyFill="1" applyBorder="1" applyAlignment="1">
      <alignment horizontal="distributed" vertical="center"/>
    </xf>
    <xf numFmtId="41" fontId="18" fillId="0" borderId="42" xfId="0" applyNumberFormat="1" applyFont="1" applyFill="1" applyBorder="1" applyAlignment="1">
      <alignment vertical="center" shrinkToFit="1"/>
    </xf>
    <xf numFmtId="0" fontId="1" fillId="0" borderId="0" xfId="56" applyFont="1">
      <alignment vertical="center"/>
    </xf>
    <xf numFmtId="0" fontId="1" fillId="3" borderId="0" xfId="56" applyFont="1" applyFill="1">
      <alignment vertical="center"/>
    </xf>
    <xf numFmtId="0" fontId="1" fillId="0" borderId="0" xfId="56" applyFont="1" applyFill="1">
      <alignment vertical="center"/>
    </xf>
    <xf numFmtId="0" fontId="1" fillId="0" borderId="225" xfId="56" applyFont="1" applyFill="1" applyBorder="1" applyAlignment="1">
      <alignment horizontal="right" vertical="center" wrapText="1"/>
    </xf>
    <xf numFmtId="0" fontId="1" fillId="0" borderId="22" xfId="56" applyFont="1" applyFill="1" applyBorder="1" applyAlignment="1">
      <alignment vertical="center" wrapText="1"/>
    </xf>
    <xf numFmtId="57" fontId="1" fillId="0" borderId="22" xfId="56" applyNumberFormat="1" applyFont="1" applyFill="1" applyBorder="1" applyAlignment="1">
      <alignment horizontal="right" vertical="center" wrapText="1"/>
    </xf>
    <xf numFmtId="0" fontId="1" fillId="0" borderId="235" xfId="56" applyFont="1" applyFill="1" applyBorder="1" applyAlignment="1">
      <alignment horizontal="right" vertical="center" wrapText="1"/>
    </xf>
    <xf numFmtId="57" fontId="1" fillId="0" borderId="5" xfId="56" applyNumberFormat="1" applyFont="1" applyFill="1" applyBorder="1" applyAlignment="1">
      <alignment horizontal="right" vertical="center" wrapText="1"/>
    </xf>
    <xf numFmtId="0" fontId="1" fillId="0" borderId="5" xfId="56" applyFont="1" applyFill="1" applyBorder="1" applyAlignment="1">
      <alignment horizontal="right" vertical="center" wrapText="1"/>
    </xf>
    <xf numFmtId="0" fontId="1" fillId="0" borderId="27" xfId="56" applyFont="1" applyFill="1" applyBorder="1" applyAlignment="1">
      <alignment horizontal="left" vertical="center" wrapText="1"/>
    </xf>
    <xf numFmtId="0" fontId="46" fillId="0" borderId="74" xfId="56" applyFont="1" applyFill="1" applyBorder="1" applyAlignment="1">
      <alignment horizontal="left" vertical="center" wrapText="1"/>
    </xf>
    <xf numFmtId="0" fontId="1" fillId="0" borderId="27" xfId="56" applyFont="1" applyFill="1" applyBorder="1" applyAlignment="1">
      <alignment vertical="center" wrapText="1"/>
    </xf>
    <xf numFmtId="0" fontId="1" fillId="0" borderId="38" xfId="56" applyFont="1" applyFill="1" applyBorder="1" applyAlignment="1">
      <alignment vertical="center" wrapText="1"/>
    </xf>
    <xf numFmtId="57" fontId="1" fillId="0" borderId="38" xfId="56" applyNumberFormat="1" applyFont="1" applyFill="1" applyBorder="1" applyAlignment="1">
      <alignment horizontal="right" vertical="center" wrapText="1"/>
    </xf>
    <xf numFmtId="0" fontId="1" fillId="0" borderId="36" xfId="56" applyFont="1" applyFill="1" applyBorder="1" applyAlignment="1">
      <alignment vertical="center" wrapText="1"/>
    </xf>
    <xf numFmtId="0" fontId="46" fillId="0" borderId="102" xfId="56" applyFont="1" applyFill="1" applyBorder="1" applyAlignment="1">
      <alignment vertical="center" wrapText="1"/>
    </xf>
    <xf numFmtId="0" fontId="1" fillId="0" borderId="236" xfId="56" applyFont="1" applyFill="1" applyBorder="1" applyAlignment="1">
      <alignment horizontal="right" vertical="center" wrapText="1"/>
    </xf>
    <xf numFmtId="0" fontId="1" fillId="0" borderId="227" xfId="56" applyFont="1" applyFill="1" applyBorder="1" applyAlignment="1">
      <alignment horizontal="right" vertical="center" wrapText="1"/>
    </xf>
    <xf numFmtId="0" fontId="1" fillId="0" borderId="53" xfId="56" applyFont="1" applyFill="1" applyBorder="1" applyAlignment="1">
      <alignment vertical="center" wrapText="1"/>
    </xf>
    <xf numFmtId="57" fontId="1" fillId="0" borderId="53" xfId="56" applyNumberFormat="1" applyFont="1" applyFill="1" applyBorder="1" applyAlignment="1">
      <alignment horizontal="right" vertical="center" wrapText="1"/>
    </xf>
    <xf numFmtId="0" fontId="1" fillId="0" borderId="151" xfId="56" applyFont="1" applyFill="1" applyBorder="1" applyAlignment="1">
      <alignment horizontal="right" vertical="center" wrapText="1"/>
    </xf>
    <xf numFmtId="0" fontId="1" fillId="0" borderId="42" xfId="56" applyFont="1" applyFill="1" applyBorder="1" applyAlignment="1">
      <alignment vertical="center" wrapText="1"/>
    </xf>
    <xf numFmtId="57" fontId="1" fillId="0" borderId="42" xfId="56" applyNumberFormat="1" applyFont="1" applyFill="1" applyBorder="1" applyAlignment="1">
      <alignment horizontal="right" vertical="center" wrapText="1"/>
    </xf>
    <xf numFmtId="0" fontId="1" fillId="0" borderId="237" xfId="56" applyFont="1" applyFill="1" applyBorder="1" applyAlignment="1">
      <alignment horizontal="right" vertical="center" wrapText="1"/>
    </xf>
    <xf numFmtId="0" fontId="1" fillId="0" borderId="228" xfId="56" applyFont="1" applyFill="1" applyBorder="1" applyAlignment="1">
      <alignment horizontal="right" vertical="center" wrapText="1"/>
    </xf>
    <xf numFmtId="0" fontId="1" fillId="0" borderId="0" xfId="56" applyFont="1" applyFill="1" applyAlignment="1">
      <alignment vertical="center"/>
    </xf>
    <xf numFmtId="0" fontId="1" fillId="0" borderId="17" xfId="56" applyFont="1" applyFill="1" applyBorder="1" applyAlignment="1">
      <alignment vertical="center" wrapText="1"/>
    </xf>
    <xf numFmtId="0" fontId="1" fillId="0" borderId="13" xfId="56" applyFont="1" applyFill="1" applyBorder="1" applyAlignment="1">
      <alignment horizontal="right" vertical="center" wrapText="1"/>
    </xf>
    <xf numFmtId="0" fontId="1" fillId="0" borderId="14" xfId="56" applyFont="1" applyFill="1" applyBorder="1" applyAlignment="1">
      <alignment vertical="center" wrapText="1"/>
    </xf>
    <xf numFmtId="57" fontId="1" fillId="0" borderId="14" xfId="56" applyNumberFormat="1" applyFont="1" applyFill="1" applyBorder="1" applyAlignment="1">
      <alignment horizontal="right" vertical="center" wrapText="1"/>
    </xf>
    <xf numFmtId="0" fontId="1" fillId="0" borderId="0" xfId="56" applyFont="1" applyFill="1" applyAlignment="1">
      <alignment vertical="center" wrapText="1"/>
    </xf>
    <xf numFmtId="57" fontId="1" fillId="0" borderId="5" xfId="56" applyNumberFormat="1" applyFont="1" applyFill="1" applyBorder="1" applyAlignment="1">
      <alignment vertical="center" wrapText="1"/>
    </xf>
    <xf numFmtId="57" fontId="1" fillId="0" borderId="18" xfId="56" applyNumberFormat="1" applyFont="1" applyFill="1" applyBorder="1" applyAlignment="1">
      <alignment vertical="center" wrapText="1"/>
    </xf>
    <xf numFmtId="57" fontId="1" fillId="0" borderId="22" xfId="56" applyNumberFormat="1" applyFont="1" applyFill="1" applyBorder="1" applyAlignment="1">
      <alignment vertical="center" wrapText="1"/>
    </xf>
    <xf numFmtId="0" fontId="1" fillId="0" borderId="38" xfId="73" applyFont="1" applyFill="1" applyBorder="1" applyAlignment="1">
      <alignment vertical="center" wrapText="1"/>
    </xf>
    <xf numFmtId="57" fontId="1" fillId="0" borderId="38" xfId="73" applyNumberFormat="1" applyFont="1" applyFill="1" applyBorder="1" applyAlignment="1">
      <alignment horizontal="right" vertical="center" wrapText="1"/>
    </xf>
    <xf numFmtId="0" fontId="1" fillId="0" borderId="53" xfId="56" applyFont="1" applyFill="1" applyBorder="1" applyAlignment="1">
      <alignment horizontal="left" vertical="center" wrapText="1"/>
    </xf>
    <xf numFmtId="57" fontId="1" fillId="0" borderId="17" xfId="56" applyNumberFormat="1" applyFont="1" applyFill="1" applyBorder="1" applyAlignment="1">
      <alignment horizontal="right" vertical="center" wrapText="1"/>
    </xf>
    <xf numFmtId="57" fontId="1" fillId="0" borderId="10" xfId="56" applyNumberFormat="1" applyFont="1" applyFill="1" applyBorder="1" applyAlignment="1">
      <alignment horizontal="right" vertical="center" wrapText="1"/>
    </xf>
    <xf numFmtId="0" fontId="46" fillId="0" borderId="210" xfId="56" applyFont="1" applyFill="1" applyBorder="1" applyAlignment="1">
      <alignment vertical="center" wrapText="1"/>
    </xf>
    <xf numFmtId="0" fontId="1" fillId="0" borderId="22" xfId="84" applyFont="1" applyFill="1" applyBorder="1" applyAlignment="1">
      <alignment vertical="center" wrapText="1"/>
    </xf>
    <xf numFmtId="57" fontId="1" fillId="0" borderId="22" xfId="84" applyNumberFormat="1" applyFont="1" applyFill="1" applyBorder="1" applyAlignment="1">
      <alignment horizontal="right" vertical="center" wrapText="1"/>
    </xf>
    <xf numFmtId="0" fontId="46" fillId="0" borderId="152" xfId="56" applyFont="1" applyFill="1" applyBorder="1" applyAlignment="1">
      <alignment vertical="center" wrapText="1"/>
    </xf>
    <xf numFmtId="0" fontId="1" fillId="0" borderId="22" xfId="73" applyFont="1" applyFill="1" applyBorder="1" applyAlignment="1">
      <alignment vertical="center" wrapText="1"/>
    </xf>
    <xf numFmtId="57" fontId="1" fillId="0" borderId="22" xfId="73" applyNumberFormat="1" applyFont="1" applyFill="1" applyBorder="1" applyAlignment="1">
      <alignment horizontal="right" vertical="center" wrapText="1"/>
    </xf>
    <xf numFmtId="0" fontId="46" fillId="0" borderId="63" xfId="73" applyFont="1" applyFill="1" applyBorder="1" applyAlignment="1">
      <alignment vertical="center" wrapText="1"/>
    </xf>
    <xf numFmtId="57" fontId="1" fillId="0" borderId="18" xfId="73" applyNumberFormat="1" applyFont="1" applyFill="1" applyBorder="1" applyAlignment="1">
      <alignment horizontal="right" vertical="center" wrapText="1"/>
    </xf>
    <xf numFmtId="0" fontId="1" fillId="0" borderId="0" xfId="56" applyFont="1" applyAlignment="1">
      <alignment horizontal="right" vertical="center"/>
    </xf>
    <xf numFmtId="0" fontId="0" fillId="0" borderId="55" xfId="0" applyFont="1" applyFill="1" applyBorder="1" applyAlignment="1">
      <alignment horizontal="center" vertical="center"/>
    </xf>
    <xf numFmtId="0" fontId="0" fillId="0" borderId="39" xfId="0" applyFont="1" applyFill="1" applyBorder="1" applyAlignment="1">
      <alignment horizontal="center" vertical="center"/>
    </xf>
    <xf numFmtId="0" fontId="48" fillId="0" borderId="0" xfId="0" applyFont="1" applyFill="1" applyAlignment="1">
      <alignment vertical="center"/>
    </xf>
    <xf numFmtId="38" fontId="48" fillId="0" borderId="0" xfId="6" applyFont="1" applyFill="1" applyAlignment="1">
      <alignment horizontal="right" vertical="center"/>
    </xf>
    <xf numFmtId="0" fontId="48" fillId="0" borderId="0" xfId="0" applyFont="1" applyFill="1" applyAlignment="1">
      <alignment horizontal="center" vertical="center"/>
    </xf>
    <xf numFmtId="0" fontId="47" fillId="0" borderId="0" xfId="0" applyFont="1" applyFill="1" applyAlignment="1">
      <alignment horizontal="center" vertical="center"/>
    </xf>
    <xf numFmtId="0" fontId="49" fillId="0" borderId="0" xfId="0" applyFont="1" applyFill="1" applyAlignment="1">
      <alignment horizontal="right" vertical="center"/>
    </xf>
    <xf numFmtId="176" fontId="47" fillId="0" borderId="0" xfId="0" applyNumberFormat="1" applyFont="1" applyFill="1" applyAlignment="1">
      <alignment horizontal="center" vertical="center"/>
    </xf>
    <xf numFmtId="0" fontId="47" fillId="0" borderId="0" xfId="0" applyFont="1" applyFill="1" applyAlignment="1">
      <alignment vertical="center"/>
    </xf>
    <xf numFmtId="0" fontId="28" fillId="0" borderId="0" xfId="0" applyFont="1" applyFill="1" applyAlignment="1">
      <alignment horizontal="left" vertical="center"/>
    </xf>
    <xf numFmtId="0" fontId="48" fillId="0" borderId="0" xfId="0" applyFont="1" applyFill="1" applyAlignment="1">
      <alignment horizontal="right" vertical="center"/>
    </xf>
    <xf numFmtId="0" fontId="48" fillId="0" borderId="237" xfId="0" applyFont="1" applyFill="1" applyBorder="1" applyAlignment="1">
      <alignment vertical="center" wrapText="1"/>
    </xf>
    <xf numFmtId="0" fontId="48" fillId="0" borderId="69" xfId="0" applyFont="1" applyFill="1" applyBorder="1" applyAlignment="1">
      <alignment vertical="center"/>
    </xf>
    <xf numFmtId="38" fontId="48" fillId="0" borderId="238" xfId="6" applyFont="1" applyFill="1" applyBorder="1" applyAlignment="1">
      <alignment horizontal="right" vertical="center"/>
    </xf>
    <xf numFmtId="0" fontId="48" fillId="0" borderId="239" xfId="0" applyFont="1" applyFill="1" applyBorder="1" applyAlignment="1">
      <alignment horizontal="center" vertical="center"/>
    </xf>
    <xf numFmtId="176" fontId="48" fillId="0" borderId="240" xfId="0" applyNumberFormat="1" applyFont="1" applyFill="1" applyBorder="1" applyAlignment="1">
      <alignment horizontal="center" vertical="center"/>
    </xf>
    <xf numFmtId="176" fontId="48" fillId="0" borderId="239" xfId="0" applyNumberFormat="1" applyFont="1" applyFill="1" applyBorder="1" applyAlignment="1">
      <alignment horizontal="center" vertical="center"/>
    </xf>
    <xf numFmtId="0" fontId="48" fillId="0" borderId="241" xfId="0" applyFont="1" applyFill="1" applyBorder="1" applyAlignment="1">
      <alignment horizontal="right" vertical="center"/>
    </xf>
    <xf numFmtId="176" fontId="48" fillId="0" borderId="242" xfId="0" applyNumberFormat="1" applyFont="1" applyFill="1" applyBorder="1" applyAlignment="1">
      <alignment horizontal="center" vertical="center"/>
    </xf>
    <xf numFmtId="0" fontId="48" fillId="0" borderId="227" xfId="0" applyFont="1" applyFill="1" applyBorder="1" applyAlignment="1">
      <alignment vertical="center" wrapText="1"/>
    </xf>
    <xf numFmtId="0" fontId="48" fillId="0" borderId="59" xfId="0" applyFont="1" applyFill="1" applyBorder="1" applyAlignment="1">
      <alignment horizontal="left" vertical="center"/>
    </xf>
    <xf numFmtId="38" fontId="48" fillId="0" borderId="243" xfId="6" applyFont="1" applyFill="1" applyBorder="1" applyAlignment="1">
      <alignment horizontal="right" vertical="center"/>
    </xf>
    <xf numFmtId="0" fontId="48" fillId="0" borderId="244" xfId="0" applyFont="1" applyFill="1" applyBorder="1" applyAlignment="1">
      <alignment horizontal="center" vertical="center"/>
    </xf>
    <xf numFmtId="176" fontId="48" fillId="0" borderId="244" xfId="0" applyNumberFormat="1" applyFont="1" applyFill="1" applyBorder="1" applyAlignment="1">
      <alignment horizontal="center" vertical="center"/>
    </xf>
    <xf numFmtId="0" fontId="48" fillId="0" borderId="243" xfId="0" applyFont="1" applyFill="1" applyBorder="1" applyAlignment="1">
      <alignment horizontal="right" vertical="center"/>
    </xf>
    <xf numFmtId="0" fontId="48" fillId="0" borderId="245" xfId="0" applyFont="1" applyFill="1" applyBorder="1" applyAlignment="1">
      <alignment horizontal="center" vertical="center"/>
    </xf>
    <xf numFmtId="0" fontId="28" fillId="0" borderId="0" xfId="0" applyFont="1" applyFill="1" applyAlignment="1">
      <alignment horizontal="center" vertical="center"/>
    </xf>
    <xf numFmtId="0" fontId="48" fillId="0" borderId="194" xfId="0" applyFont="1" applyFill="1" applyBorder="1" applyAlignment="1">
      <alignment horizontal="center" vertical="center"/>
    </xf>
    <xf numFmtId="0" fontId="48" fillId="0" borderId="194" xfId="0" applyFont="1" applyFill="1" applyBorder="1" applyAlignment="1">
      <alignment vertical="center"/>
    </xf>
    <xf numFmtId="0" fontId="48" fillId="0" borderId="59" xfId="0" applyFont="1" applyFill="1" applyBorder="1" applyAlignment="1">
      <alignment vertical="center"/>
    </xf>
    <xf numFmtId="0" fontId="48" fillId="0" borderId="2" xfId="0" applyFont="1" applyFill="1" applyBorder="1" applyAlignment="1">
      <alignment vertical="center"/>
    </xf>
    <xf numFmtId="0" fontId="48" fillId="0" borderId="62" xfId="0" applyFont="1" applyFill="1" applyBorder="1" applyAlignment="1">
      <alignment vertical="center"/>
    </xf>
    <xf numFmtId="38" fontId="48" fillId="0" borderId="246" xfId="6" applyFont="1" applyFill="1" applyBorder="1" applyAlignment="1">
      <alignment horizontal="right" vertical="center"/>
    </xf>
    <xf numFmtId="0" fontId="48" fillId="0" borderId="230" xfId="0" applyFont="1" applyFill="1" applyBorder="1" applyAlignment="1">
      <alignment horizontal="center" vertical="center"/>
    </xf>
    <xf numFmtId="176" fontId="48" fillId="0" borderId="230" xfId="0" applyNumberFormat="1" applyFont="1" applyFill="1" applyBorder="1" applyAlignment="1">
      <alignment horizontal="center" vertical="center"/>
    </xf>
    <xf numFmtId="0" fontId="48" fillId="0" borderId="246" xfId="0" applyFont="1" applyFill="1" applyBorder="1" applyAlignment="1">
      <alignment horizontal="right" vertical="center"/>
    </xf>
    <xf numFmtId="0" fontId="48" fillId="0" borderId="247" xfId="0" applyFont="1" applyFill="1" applyBorder="1" applyAlignment="1">
      <alignment horizontal="center" vertical="center"/>
    </xf>
    <xf numFmtId="38" fontId="48" fillId="0" borderId="0" xfId="0" applyNumberFormat="1" applyFont="1" applyFill="1" applyAlignment="1">
      <alignment vertical="center"/>
    </xf>
    <xf numFmtId="0" fontId="48" fillId="0" borderId="248" xfId="0" applyFont="1" applyFill="1" applyBorder="1" applyAlignment="1">
      <alignment vertical="center"/>
    </xf>
    <xf numFmtId="0" fontId="48" fillId="0" borderId="249" xfId="0" applyFont="1" applyFill="1" applyBorder="1" applyAlignment="1">
      <alignment horizontal="right" vertical="center"/>
    </xf>
    <xf numFmtId="176" fontId="48" fillId="0" borderId="250" xfId="0" applyNumberFormat="1" applyFont="1" applyFill="1" applyBorder="1" applyAlignment="1">
      <alignment horizontal="center" vertical="center"/>
    </xf>
    <xf numFmtId="0" fontId="48" fillId="0" borderId="242" xfId="0" applyFont="1" applyFill="1" applyBorder="1" applyAlignment="1">
      <alignment horizontal="center" vertical="center"/>
    </xf>
    <xf numFmtId="0" fontId="48" fillId="0" borderId="220" xfId="0" applyFont="1" applyFill="1" applyBorder="1" applyAlignment="1">
      <alignment vertical="center"/>
    </xf>
    <xf numFmtId="0" fontId="48" fillId="0" borderId="48" xfId="0" applyFont="1" applyFill="1" applyBorder="1" applyAlignment="1">
      <alignment vertical="center"/>
    </xf>
    <xf numFmtId="0" fontId="48" fillId="0" borderId="251" xfId="0" applyFont="1" applyFill="1" applyBorder="1" applyAlignment="1">
      <alignment vertical="center"/>
    </xf>
    <xf numFmtId="38" fontId="48" fillId="0" borderId="252" xfId="6" applyFont="1" applyFill="1" applyBorder="1" applyAlignment="1">
      <alignment horizontal="right" vertical="center"/>
    </xf>
    <xf numFmtId="0" fontId="48" fillId="0" borderId="253" xfId="0" applyFont="1" applyFill="1" applyBorder="1" applyAlignment="1">
      <alignment horizontal="center" vertical="center"/>
    </xf>
    <xf numFmtId="176" fontId="48" fillId="0" borderId="253" xfId="0" applyNumberFormat="1" applyFont="1" applyFill="1" applyBorder="1" applyAlignment="1">
      <alignment horizontal="center" vertical="center"/>
    </xf>
    <xf numFmtId="0" fontId="48" fillId="0" borderId="252" xfId="0" applyFont="1" applyFill="1" applyBorder="1" applyAlignment="1">
      <alignment horizontal="right" vertical="center"/>
    </xf>
    <xf numFmtId="0" fontId="48" fillId="0" borderId="254"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alignment horizontal="right" vertical="center"/>
    </xf>
    <xf numFmtId="0" fontId="7" fillId="0" borderId="0" xfId="0" applyFont="1" applyFill="1" applyBorder="1" applyAlignment="1">
      <alignment horizontal="center" vertical="center"/>
    </xf>
    <xf numFmtId="176" fontId="47" fillId="0" borderId="0" xfId="0" applyNumberFormat="1" applyFont="1" applyFill="1" applyBorder="1" applyAlignment="1">
      <alignment horizontal="center" vertical="center"/>
    </xf>
    <xf numFmtId="0" fontId="7" fillId="0" borderId="0" xfId="0" applyFont="1" applyFill="1" applyAlignment="1">
      <alignment vertical="center"/>
    </xf>
    <xf numFmtId="0" fontId="28" fillId="0" borderId="0" xfId="0" applyFont="1" applyFill="1" applyBorder="1" applyAlignment="1">
      <alignment vertical="center"/>
    </xf>
    <xf numFmtId="0" fontId="47" fillId="0" borderId="0" xfId="0" applyFont="1" applyFill="1" applyBorder="1" applyAlignment="1">
      <alignment vertical="center"/>
    </xf>
    <xf numFmtId="0" fontId="48" fillId="0" borderId="194" xfId="0" applyFont="1" applyFill="1" applyBorder="1" applyAlignment="1">
      <alignment vertical="center" wrapText="1"/>
    </xf>
    <xf numFmtId="0" fontId="48" fillId="0" borderId="219" xfId="0" applyFont="1" applyFill="1" applyBorder="1" applyAlignment="1">
      <alignment vertical="center"/>
    </xf>
    <xf numFmtId="38" fontId="48" fillId="0" borderId="241" xfId="6" applyFont="1" applyFill="1" applyBorder="1" applyAlignment="1">
      <alignment horizontal="right" vertical="center"/>
    </xf>
    <xf numFmtId="0" fontId="48" fillId="0" borderId="240" xfId="0" applyFont="1" applyFill="1" applyBorder="1" applyAlignment="1">
      <alignment horizontal="center" vertical="center"/>
    </xf>
    <xf numFmtId="0" fontId="48" fillId="0" borderId="255" xfId="0" applyFont="1" applyFill="1" applyBorder="1" applyAlignment="1">
      <alignment horizontal="center" vertical="center"/>
    </xf>
    <xf numFmtId="0" fontId="48" fillId="0" borderId="250" xfId="0" applyFont="1" applyFill="1" applyBorder="1" applyAlignment="1">
      <alignment horizontal="center" vertical="center"/>
    </xf>
    <xf numFmtId="0" fontId="48" fillId="0" borderId="256" xfId="0" applyFont="1" applyFill="1" applyBorder="1" applyAlignment="1">
      <alignment horizontal="center" vertical="center"/>
    </xf>
    <xf numFmtId="38" fontId="48" fillId="0" borderId="249" xfId="6" applyFont="1" applyFill="1" applyBorder="1" applyAlignment="1">
      <alignment horizontal="right" vertical="center"/>
    </xf>
    <xf numFmtId="176" fontId="48" fillId="0" borderId="160" xfId="0" applyNumberFormat="1" applyFont="1" applyFill="1" applyBorder="1" applyAlignment="1">
      <alignment horizontal="center" vertical="center"/>
    </xf>
    <xf numFmtId="0" fontId="48" fillId="0" borderId="48" xfId="0" applyFont="1" applyFill="1" applyBorder="1" applyAlignment="1">
      <alignment horizontal="right" vertical="center"/>
    </xf>
    <xf numFmtId="0" fontId="48" fillId="0" borderId="0" xfId="0" applyFont="1" applyFill="1" applyBorder="1" applyAlignment="1">
      <alignment vertical="center"/>
    </xf>
    <xf numFmtId="0" fontId="7" fillId="0" borderId="19" xfId="0" applyFont="1" applyFill="1" applyBorder="1" applyAlignment="1">
      <alignment vertical="center"/>
    </xf>
    <xf numFmtId="0" fontId="7" fillId="0" borderId="19" xfId="0" applyFont="1" applyFill="1" applyBorder="1" applyAlignment="1">
      <alignment horizontal="right" vertical="center"/>
    </xf>
    <xf numFmtId="0" fontId="7" fillId="0" borderId="19" xfId="0" applyFont="1" applyFill="1" applyBorder="1" applyAlignment="1">
      <alignment horizontal="center" vertical="center"/>
    </xf>
    <xf numFmtId="176" fontId="47" fillId="0" borderId="19" xfId="0" applyNumberFormat="1" applyFont="1" applyFill="1" applyBorder="1" applyAlignment="1">
      <alignment horizontal="center" vertical="center"/>
    </xf>
    <xf numFmtId="38" fontId="48" fillId="0" borderId="48" xfId="6" applyFont="1" applyFill="1" applyBorder="1" applyAlignment="1">
      <alignment horizontal="right" vertical="center"/>
    </xf>
    <xf numFmtId="0" fontId="48" fillId="0" borderId="160" xfId="0" applyFont="1" applyFill="1" applyBorder="1" applyAlignment="1">
      <alignment horizontal="center" vertical="center"/>
    </xf>
    <xf numFmtId="176" fontId="48" fillId="0" borderId="217" xfId="0" applyNumberFormat="1" applyFont="1" applyFill="1" applyBorder="1" applyAlignment="1">
      <alignment horizontal="center" vertical="center"/>
    </xf>
    <xf numFmtId="0" fontId="48" fillId="0" borderId="7" xfId="0" applyFont="1" applyFill="1" applyBorder="1" applyAlignment="1">
      <alignment horizontal="right" vertical="center"/>
    </xf>
    <xf numFmtId="0" fontId="48" fillId="0" borderId="158" xfId="0" applyFont="1" applyFill="1" applyBorder="1" applyAlignment="1">
      <alignment horizontal="center" vertical="center"/>
    </xf>
    <xf numFmtId="0" fontId="48" fillId="0" borderId="0" xfId="0" applyFont="1" applyFill="1" applyBorder="1" applyAlignment="1">
      <alignment horizontal="left" vertical="center" wrapText="1" shrinkToFit="1"/>
    </xf>
    <xf numFmtId="0" fontId="48" fillId="0" borderId="93" xfId="0" applyFont="1" applyFill="1" applyBorder="1" applyAlignment="1">
      <alignment horizontal="left" vertical="center" wrapText="1" shrinkToFit="1"/>
    </xf>
    <xf numFmtId="38" fontId="7" fillId="0" borderId="0" xfId="6" applyFont="1" applyFill="1" applyBorder="1" applyAlignment="1">
      <alignment horizontal="right" vertical="center"/>
    </xf>
    <xf numFmtId="0" fontId="7" fillId="0" borderId="93" xfId="0" applyFont="1" applyFill="1" applyBorder="1" applyAlignment="1">
      <alignment horizontal="right" vertical="center"/>
    </xf>
    <xf numFmtId="0" fontId="7" fillId="0" borderId="93" xfId="0" applyFont="1" applyFill="1" applyBorder="1" applyAlignment="1">
      <alignment horizontal="center" vertical="center"/>
    </xf>
    <xf numFmtId="38" fontId="48" fillId="0" borderId="0" xfId="6" applyFont="1" applyFill="1" applyBorder="1" applyAlignment="1">
      <alignment horizontal="right" vertical="center"/>
    </xf>
    <xf numFmtId="0" fontId="48"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48" fillId="0" borderId="0" xfId="0" applyFont="1" applyFill="1" applyBorder="1" applyAlignment="1">
      <alignment horizontal="right" vertical="center"/>
    </xf>
    <xf numFmtId="38" fontId="7" fillId="0" borderId="19" xfId="6" applyFont="1" applyFill="1" applyBorder="1" applyAlignment="1">
      <alignment horizontal="right" vertical="center"/>
    </xf>
    <xf numFmtId="0" fontId="40" fillId="0" borderId="257" xfId="57" applyFont="1" applyFill="1" applyBorder="1" applyAlignment="1">
      <alignment vertical="center" shrinkToFit="1"/>
    </xf>
    <xf numFmtId="57" fontId="40" fillId="0" borderId="144" xfId="57" applyNumberFormat="1" applyFont="1" applyFill="1" applyBorder="1" applyAlignment="1">
      <alignment horizontal="center" vertical="center" shrinkToFit="1"/>
    </xf>
    <xf numFmtId="0" fontId="40" fillId="0" borderId="124" xfId="77" applyFont="1" applyFill="1" applyBorder="1" applyAlignment="1">
      <alignment horizontal="center" vertical="center" wrapText="1"/>
    </xf>
    <xf numFmtId="0" fontId="40" fillId="0" borderId="121" xfId="57" applyFont="1" applyFill="1" applyBorder="1" applyAlignment="1" applyProtection="1">
      <alignment horizontal="center" vertical="center" wrapText="1"/>
      <protection locked="0"/>
    </xf>
    <xf numFmtId="0" fontId="40" fillId="0" borderId="122" xfId="57" applyFont="1" applyFill="1" applyBorder="1" applyAlignment="1" applyProtection="1">
      <alignment vertical="center" wrapText="1"/>
      <protection locked="0"/>
    </xf>
    <xf numFmtId="0" fontId="40" fillId="0" borderId="144" xfId="57" applyFont="1" applyFill="1" applyBorder="1" applyAlignment="1" applyProtection="1">
      <alignment horizontal="center" vertical="center" wrapText="1"/>
      <protection locked="0"/>
    </xf>
    <xf numFmtId="0" fontId="40" fillId="0" borderId="145" xfId="57" applyFont="1" applyFill="1" applyBorder="1" applyAlignment="1" applyProtection="1">
      <alignment vertical="center" wrapText="1"/>
      <protection locked="0"/>
    </xf>
    <xf numFmtId="49" fontId="40" fillId="0" borderId="5" xfId="57" applyNumberFormat="1" applyFont="1" applyFill="1" applyBorder="1" applyAlignment="1">
      <alignment vertical="center" textRotation="255" shrinkToFit="1"/>
    </xf>
    <xf numFmtId="49" fontId="40" fillId="0" borderId="5" xfId="57" applyNumberFormat="1" applyFont="1" applyFill="1" applyBorder="1" applyAlignment="1">
      <alignment vertical="center" textRotation="255"/>
    </xf>
    <xf numFmtId="0" fontId="40" fillId="0" borderId="142" xfId="57" applyFont="1" applyFill="1" applyBorder="1" applyAlignment="1">
      <alignment vertical="center" wrapText="1"/>
    </xf>
    <xf numFmtId="0" fontId="1" fillId="0" borderId="38" xfId="56" applyFont="1" applyFill="1" applyBorder="1" applyAlignment="1">
      <alignment vertical="center" wrapText="1" shrinkToFit="1"/>
    </xf>
    <xf numFmtId="0" fontId="0" fillId="0" borderId="0" xfId="0" applyAlignment="1"/>
    <xf numFmtId="0" fontId="55" fillId="0" borderId="0" xfId="20" applyFont="1" applyAlignment="1">
      <alignment horizontal="center" vertical="center"/>
    </xf>
    <xf numFmtId="0" fontId="55" fillId="0" borderId="0" xfId="20" applyFont="1">
      <alignment vertical="center"/>
    </xf>
    <xf numFmtId="0" fontId="9" fillId="0" borderId="0" xfId="20" applyFont="1" applyAlignment="1">
      <alignment horizontal="center" vertical="center"/>
    </xf>
    <xf numFmtId="0" fontId="48" fillId="0" borderId="0" xfId="20" applyFont="1">
      <alignment vertical="center"/>
    </xf>
    <xf numFmtId="0" fontId="47" fillId="0" borderId="0" xfId="20" applyFont="1">
      <alignment vertical="center"/>
    </xf>
    <xf numFmtId="0" fontId="7" fillId="0" borderId="10" xfId="20" applyFont="1" applyBorder="1" applyAlignment="1">
      <alignment horizontal="center" vertical="center" wrapText="1"/>
    </xf>
    <xf numFmtId="0" fontId="7" fillId="0" borderId="14" xfId="20" applyFont="1" applyBorder="1" applyAlignment="1">
      <alignment horizontal="center" vertical="center" wrapText="1"/>
    </xf>
    <xf numFmtId="0" fontId="7" fillId="0" borderId="63" xfId="20" applyFont="1" applyBorder="1" applyAlignment="1">
      <alignment horizontal="center" vertical="center" wrapText="1"/>
    </xf>
    <xf numFmtId="0" fontId="7" fillId="0" borderId="0" xfId="20" applyFont="1">
      <alignment vertical="center"/>
    </xf>
    <xf numFmtId="49" fontId="56" fillId="0" borderId="55" xfId="20" applyNumberFormat="1" applyFont="1" applyBorder="1" applyAlignment="1">
      <alignment horizontal="center" vertical="center"/>
    </xf>
    <xf numFmtId="0" fontId="57" fillId="0" borderId="211" xfId="20" applyFont="1" applyBorder="1" applyAlignment="1">
      <alignment horizontal="center" vertical="center"/>
    </xf>
    <xf numFmtId="0" fontId="57" fillId="0" borderId="0" xfId="20" applyFont="1">
      <alignment vertical="center"/>
    </xf>
    <xf numFmtId="0" fontId="56" fillId="0" borderId="0" xfId="20" applyFont="1">
      <alignment vertical="center"/>
    </xf>
    <xf numFmtId="49" fontId="47" fillId="0" borderId="227" xfId="20" applyNumberFormat="1" applyFont="1" applyBorder="1" applyAlignment="1">
      <alignment horizontal="center" vertical="center"/>
    </xf>
    <xf numFmtId="49" fontId="47" fillId="0" borderId="17" xfId="20" applyNumberFormat="1" applyFont="1" applyBorder="1" applyAlignment="1">
      <alignment horizontal="center" vertical="center"/>
    </xf>
    <xf numFmtId="0" fontId="47" fillId="0" borderId="27" xfId="20" applyFont="1" applyBorder="1" applyAlignment="1">
      <alignment vertical="center" wrapText="1"/>
    </xf>
    <xf numFmtId="0" fontId="48" fillId="0" borderId="5" xfId="20" applyFont="1" applyBorder="1" applyAlignment="1">
      <alignment horizontal="center" vertical="center" wrapText="1"/>
    </xf>
    <xf numFmtId="176" fontId="48" fillId="0" borderId="74" xfId="20" applyNumberFormat="1" applyFont="1" applyBorder="1" applyAlignment="1">
      <alignment horizontal="center" vertical="center"/>
    </xf>
    <xf numFmtId="0" fontId="47" fillId="0" borderId="16" xfId="20" applyFont="1" applyBorder="1" applyAlignment="1">
      <alignment vertical="center" wrapText="1"/>
    </xf>
    <xf numFmtId="0" fontId="47" fillId="0" borderId="15" xfId="20" applyFont="1" applyBorder="1" applyAlignment="1">
      <alignment vertical="center" wrapText="1"/>
    </xf>
    <xf numFmtId="0" fontId="48" fillId="0" borderId="55" xfId="20" applyFont="1" applyBorder="1" applyAlignment="1">
      <alignment horizontal="center" vertical="center" wrapText="1"/>
    </xf>
    <xf numFmtId="176" fontId="48" fillId="0" borderId="211" xfId="20" applyNumberFormat="1" applyFont="1" applyBorder="1" applyAlignment="1">
      <alignment horizontal="center" vertical="center"/>
    </xf>
    <xf numFmtId="49" fontId="47" fillId="0" borderId="5" xfId="20" applyNumberFormat="1" applyFont="1" applyBorder="1" applyAlignment="1">
      <alignment horizontal="center" vertical="center"/>
    </xf>
    <xf numFmtId="49" fontId="47" fillId="0" borderId="225" xfId="20" applyNumberFormat="1" applyFont="1" applyBorder="1" applyAlignment="1">
      <alignment horizontal="center" vertical="center"/>
    </xf>
    <xf numFmtId="49" fontId="56" fillId="0" borderId="235" xfId="20" applyNumberFormat="1" applyFont="1" applyBorder="1" applyAlignment="1">
      <alignment horizontal="left" vertical="center"/>
    </xf>
    <xf numFmtId="49" fontId="56" fillId="0" borderId="27" xfId="20" applyNumberFormat="1" applyFont="1" applyBorder="1" applyAlignment="1">
      <alignment horizontal="left" vertical="center" wrapText="1"/>
    </xf>
    <xf numFmtId="49" fontId="47" fillId="0" borderId="258" xfId="20" applyNumberFormat="1" applyFont="1" applyBorder="1" applyAlignment="1">
      <alignment horizontal="center" vertical="center"/>
    </xf>
    <xf numFmtId="49" fontId="47" fillId="0" borderId="100" xfId="20" applyNumberFormat="1" applyFont="1" applyBorder="1" applyAlignment="1">
      <alignment horizontal="center" vertical="center"/>
    </xf>
    <xf numFmtId="0" fontId="47" fillId="0" borderId="100" xfId="20" applyFont="1" applyBorder="1" applyAlignment="1">
      <alignment vertical="center" wrapText="1"/>
    </xf>
    <xf numFmtId="0" fontId="48" fillId="0" borderId="100" xfId="20" applyFont="1" applyBorder="1" applyAlignment="1">
      <alignment horizontal="center" vertical="center" wrapText="1"/>
    </xf>
    <xf numFmtId="176" fontId="48" fillId="0" borderId="101" xfId="20" applyNumberFormat="1" applyFont="1" applyBorder="1" applyAlignment="1">
      <alignment horizontal="center" vertical="center"/>
    </xf>
    <xf numFmtId="3" fontId="48" fillId="0" borderId="38" xfId="20" applyNumberFormat="1" applyFont="1" applyBorder="1" applyAlignment="1">
      <alignment horizontal="center" vertical="center" wrapText="1"/>
    </xf>
    <xf numFmtId="176" fontId="48" fillId="0" borderId="259" xfId="20" applyNumberFormat="1" applyFont="1" applyBorder="1" applyAlignment="1">
      <alignment horizontal="center" vertical="center"/>
    </xf>
    <xf numFmtId="49" fontId="47" fillId="0" borderId="0" xfId="20" applyNumberFormat="1" applyFont="1" applyAlignment="1">
      <alignment horizontal="center" vertical="center"/>
    </xf>
    <xf numFmtId="0" fontId="47" fillId="0" borderId="0" xfId="20" applyFont="1" applyAlignment="1">
      <alignment vertical="center" wrapText="1"/>
    </xf>
    <xf numFmtId="0" fontId="47" fillId="0" borderId="0" xfId="20" applyFont="1" applyAlignment="1">
      <alignment horizontal="center" vertical="center" wrapText="1"/>
    </xf>
    <xf numFmtId="0" fontId="48" fillId="0" borderId="0" xfId="20" applyFont="1" applyAlignment="1">
      <alignment horizontal="center" vertical="center"/>
    </xf>
    <xf numFmtId="49" fontId="47" fillId="0" borderId="0" xfId="20" applyNumberFormat="1" applyFont="1" applyBorder="1" applyAlignment="1">
      <alignment horizontal="center" vertical="center"/>
    </xf>
    <xf numFmtId="0" fontId="47" fillId="0" borderId="0" xfId="20" applyFont="1" applyBorder="1" applyAlignment="1">
      <alignment vertical="center" wrapText="1"/>
    </xf>
    <xf numFmtId="0" fontId="47" fillId="0" borderId="0" xfId="20" applyFont="1" applyBorder="1" applyAlignment="1">
      <alignment horizontal="center" vertical="center" wrapText="1"/>
    </xf>
    <xf numFmtId="49" fontId="56" fillId="0" borderId="5" xfId="20" applyNumberFormat="1" applyFont="1" applyBorder="1" applyAlignment="1">
      <alignment horizontal="left" vertical="center"/>
    </xf>
    <xf numFmtId="41" fontId="28" fillId="0" borderId="260" xfId="0" applyNumberFormat="1" applyFont="1" applyFill="1" applyBorder="1" applyAlignment="1">
      <alignment vertical="center"/>
    </xf>
    <xf numFmtId="41" fontId="28" fillId="0" borderId="39" xfId="0" applyNumberFormat="1" applyFont="1" applyFill="1" applyBorder="1" applyAlignment="1">
      <alignment horizontal="center" vertical="center"/>
    </xf>
    <xf numFmtId="41" fontId="28" fillId="0" borderId="14" xfId="0" applyNumberFormat="1" applyFont="1" applyFill="1" applyBorder="1" applyAlignment="1">
      <alignment vertical="center"/>
    </xf>
    <xf numFmtId="41" fontId="28" fillId="0" borderId="9" xfId="0" applyNumberFormat="1" applyFont="1" applyFill="1" applyBorder="1" applyAlignment="1">
      <alignment vertical="center"/>
    </xf>
    <xf numFmtId="41" fontId="28" fillId="0" borderId="22" xfId="0" applyNumberFormat="1" applyFont="1" applyFill="1" applyBorder="1" applyAlignment="1">
      <alignment vertical="center"/>
    </xf>
    <xf numFmtId="41" fontId="28" fillId="0" borderId="3" xfId="0" applyNumberFormat="1" applyFont="1" applyFill="1" applyBorder="1" applyAlignment="1">
      <alignment vertical="center"/>
    </xf>
    <xf numFmtId="41" fontId="28" fillId="0" borderId="5" xfId="0" applyNumberFormat="1" applyFont="1" applyFill="1" applyBorder="1" applyAlignment="1">
      <alignment vertical="center"/>
    </xf>
    <xf numFmtId="41" fontId="28" fillId="0" borderId="39" xfId="0" applyNumberFormat="1" applyFont="1" applyFill="1" applyBorder="1" applyAlignment="1">
      <alignment vertical="center"/>
    </xf>
    <xf numFmtId="191" fontId="28" fillId="0" borderId="39" xfId="0" applyNumberFormat="1" applyFont="1" applyFill="1" applyBorder="1" applyAlignment="1">
      <alignment horizontal="center" vertical="center"/>
    </xf>
    <xf numFmtId="49" fontId="28" fillId="0" borderId="39" xfId="0" applyNumberFormat="1" applyFont="1" applyFill="1" applyBorder="1" applyAlignment="1">
      <alignment horizontal="center" vertical="center"/>
    </xf>
    <xf numFmtId="41" fontId="28" fillId="0" borderId="213" xfId="0" applyNumberFormat="1" applyFont="1" applyFill="1" applyBorder="1" applyAlignment="1">
      <alignment vertical="center"/>
    </xf>
    <xf numFmtId="41" fontId="28" fillId="0" borderId="17" xfId="0" applyNumberFormat="1" applyFont="1" applyFill="1" applyBorder="1" applyAlignment="1">
      <alignment vertical="center"/>
    </xf>
    <xf numFmtId="41" fontId="28" fillId="0" borderId="34" xfId="0" applyNumberFormat="1" applyFont="1" applyFill="1" applyBorder="1" applyAlignment="1">
      <alignment vertical="center"/>
    </xf>
    <xf numFmtId="41" fontId="28" fillId="0" borderId="18" xfId="0" applyNumberFormat="1" applyFont="1" applyFill="1" applyBorder="1" applyAlignment="1">
      <alignment vertical="center"/>
    </xf>
    <xf numFmtId="191" fontId="28" fillId="0" borderId="9" xfId="0" applyNumberFormat="1" applyFont="1" applyFill="1" applyBorder="1" applyAlignment="1">
      <alignment horizontal="center" vertical="center"/>
    </xf>
    <xf numFmtId="0" fontId="8" fillId="0" borderId="0" xfId="0" applyFont="1" applyAlignment="1">
      <alignment horizontal="center" vertical="center" shrinkToFit="1"/>
    </xf>
    <xf numFmtId="0" fontId="9" fillId="0" borderId="0" xfId="0" applyFont="1" applyAlignment="1">
      <alignment horizontal="center" vertical="center"/>
    </xf>
    <xf numFmtId="0" fontId="7" fillId="0" borderId="0" xfId="0" applyFont="1" applyAlignment="1">
      <alignment horizontal="center" vertical="center"/>
    </xf>
    <xf numFmtId="0" fontId="0" fillId="0" borderId="20" xfId="0" applyFont="1" applyFill="1" applyBorder="1" applyAlignment="1">
      <alignment horizontal="center" vertical="center"/>
    </xf>
    <xf numFmtId="0" fontId="14" fillId="0" borderId="201" xfId="0" applyFont="1" applyFill="1" applyBorder="1" applyAlignment="1">
      <alignment horizontal="left" vertical="center"/>
    </xf>
    <xf numFmtId="0" fontId="0" fillId="0" borderId="263" xfId="0" applyFont="1" applyFill="1" applyBorder="1" applyAlignment="1">
      <alignment horizontal="left" vertical="center"/>
    </xf>
    <xf numFmtId="0" fontId="14" fillId="0" borderId="53" xfId="0" applyFont="1" applyFill="1" applyBorder="1" applyAlignment="1">
      <alignment horizontal="center" vertical="center"/>
    </xf>
    <xf numFmtId="0" fontId="14" fillId="0" borderId="166"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5" xfId="0" applyFont="1" applyFill="1" applyBorder="1" applyAlignment="1">
      <alignment horizontal="left" vertical="center"/>
    </xf>
    <xf numFmtId="0" fontId="14" fillId="0" borderId="26" xfId="0" applyFont="1" applyFill="1" applyBorder="1" applyAlignment="1">
      <alignment horizontal="left" vertical="center"/>
    </xf>
    <xf numFmtId="0" fontId="14" fillId="0" borderId="27"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26"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213" xfId="0" applyFont="1" applyFill="1" applyBorder="1" applyAlignment="1">
      <alignment horizontal="center" vertical="center"/>
    </xf>
    <xf numFmtId="0" fontId="14" fillId="0" borderId="22" xfId="0" applyFont="1" applyFill="1" applyBorder="1" applyAlignment="1">
      <alignment horizontal="left" vertical="center"/>
    </xf>
    <xf numFmtId="0" fontId="14" fillId="0" borderId="23" xfId="0" applyFont="1" applyFill="1" applyBorder="1" applyAlignment="1">
      <alignment horizontal="left" vertical="center"/>
    </xf>
    <xf numFmtId="0" fontId="46" fillId="0" borderId="186" xfId="0" applyFont="1" applyFill="1" applyBorder="1" applyAlignment="1" applyProtection="1">
      <alignment horizontal="left" vertical="center"/>
    </xf>
    <xf numFmtId="0" fontId="46" fillId="0" borderId="265" xfId="0" applyFont="1" applyFill="1" applyBorder="1" applyAlignment="1" applyProtection="1">
      <alignment horizontal="left" vertical="center"/>
    </xf>
    <xf numFmtId="0" fontId="11" fillId="0" borderId="0" xfId="0" applyFont="1" applyFill="1" applyAlignment="1">
      <alignment horizontal="left" vertical="center"/>
    </xf>
    <xf numFmtId="0" fontId="14" fillId="0" borderId="266" xfId="0" applyFont="1" applyFill="1" applyBorder="1" applyAlignment="1">
      <alignment horizontal="center" vertical="center"/>
    </xf>
    <xf numFmtId="0" fontId="14" fillId="0" borderId="164" xfId="0" applyFont="1" applyFill="1" applyBorder="1" applyAlignment="1">
      <alignment horizontal="center" vertical="center"/>
    </xf>
    <xf numFmtId="0" fontId="14" fillId="0" borderId="55"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190" xfId="0" applyFont="1" applyFill="1" applyBorder="1" applyAlignment="1">
      <alignment horizontal="center" vertical="center"/>
    </xf>
    <xf numFmtId="0" fontId="15" fillId="0" borderId="16" xfId="0" applyFont="1" applyFill="1" applyBorder="1" applyAlignment="1" applyProtection="1">
      <alignment horizontal="left" vertical="center"/>
    </xf>
    <xf numFmtId="0" fontId="15" fillId="0" borderId="178" xfId="0" applyFont="1" applyFill="1" applyBorder="1" applyAlignment="1" applyProtection="1">
      <alignment horizontal="left" vertical="center"/>
    </xf>
    <xf numFmtId="0" fontId="15" fillId="0" borderId="181" xfId="0" applyFont="1" applyFill="1" applyBorder="1" applyAlignment="1" applyProtection="1">
      <alignment horizontal="left" vertical="center"/>
    </xf>
    <xf numFmtId="0" fontId="15" fillId="0" borderId="264" xfId="0" applyFont="1" applyFill="1" applyBorder="1" applyAlignment="1" applyProtection="1">
      <alignment horizontal="left" vertical="center"/>
    </xf>
    <xf numFmtId="0" fontId="14" fillId="0" borderId="27"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77" xfId="0" applyFont="1" applyFill="1" applyBorder="1" applyAlignment="1">
      <alignment horizontal="distributed" vertical="center" wrapText="1"/>
    </xf>
    <xf numFmtId="0" fontId="0" fillId="0" borderId="165" xfId="0" applyFont="1" applyFill="1" applyBorder="1" applyAlignment="1">
      <alignment horizontal="distributed" vertical="center"/>
    </xf>
    <xf numFmtId="180" fontId="18" fillId="0" borderId="17" xfId="0" applyNumberFormat="1" applyFont="1" applyFill="1" applyBorder="1" applyAlignment="1" applyProtection="1">
      <alignment horizontal="left" vertical="center"/>
    </xf>
    <xf numFmtId="180" fontId="18" fillId="0" borderId="15" xfId="0" applyNumberFormat="1" applyFont="1" applyFill="1" applyBorder="1" applyAlignment="1" applyProtection="1">
      <alignment horizontal="left" vertical="center"/>
    </xf>
    <xf numFmtId="180" fontId="15" fillId="0" borderId="29" xfId="0" applyNumberFormat="1" applyFont="1" applyFill="1" applyBorder="1" applyAlignment="1" applyProtection="1">
      <alignment horizontal="center" vertical="center"/>
    </xf>
    <xf numFmtId="180" fontId="15" fillId="0" borderId="183" xfId="0" applyNumberFormat="1" applyFont="1" applyFill="1" applyBorder="1" applyAlignment="1" applyProtection="1">
      <alignment horizontal="center" vertical="center"/>
    </xf>
    <xf numFmtId="180" fontId="15" fillId="0" borderId="177" xfId="0" applyNumberFormat="1" applyFont="1" applyFill="1" applyBorder="1" applyAlignment="1">
      <alignment horizontal="center" vertical="center"/>
    </xf>
    <xf numFmtId="180" fontId="15" fillId="0" borderId="182"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0" fontId="15" fillId="0" borderId="196" xfId="0" applyNumberFormat="1" applyFont="1" applyFill="1" applyBorder="1" applyAlignment="1">
      <alignment horizontal="center" vertical="center"/>
    </xf>
    <xf numFmtId="180" fontId="18" fillId="0" borderId="5" xfId="0" applyNumberFormat="1" applyFont="1" applyFill="1" applyBorder="1" applyAlignment="1" applyProtection="1">
      <alignment horizontal="left" vertical="center"/>
    </xf>
    <xf numFmtId="180" fontId="18" fillId="0" borderId="27" xfId="0" applyNumberFormat="1" applyFont="1" applyFill="1" applyBorder="1" applyAlignment="1" applyProtection="1">
      <alignment horizontal="left" vertical="center"/>
    </xf>
    <xf numFmtId="180" fontId="18" fillId="0" borderId="28" xfId="0" applyNumberFormat="1" applyFont="1" applyFill="1" applyBorder="1" applyAlignment="1" applyProtection="1">
      <alignment horizontal="left" vertical="center"/>
    </xf>
    <xf numFmtId="180" fontId="18" fillId="0" borderId="26" xfId="0" applyNumberFormat="1" applyFont="1" applyFill="1" applyBorder="1" applyAlignment="1" applyProtection="1">
      <alignment horizontal="left" vertical="center"/>
    </xf>
    <xf numFmtId="180" fontId="18" fillId="0" borderId="22" xfId="0" applyNumberFormat="1" applyFont="1" applyFill="1" applyBorder="1" applyAlignment="1" applyProtection="1">
      <alignment horizontal="left" vertical="center"/>
    </xf>
    <xf numFmtId="180" fontId="18" fillId="0" borderId="24" xfId="0" applyNumberFormat="1" applyFont="1" applyFill="1" applyBorder="1" applyAlignment="1" applyProtection="1">
      <alignment horizontal="left" vertical="center"/>
    </xf>
    <xf numFmtId="180" fontId="15" fillId="0" borderId="213" xfId="0" applyNumberFormat="1" applyFont="1" applyFill="1" applyBorder="1" applyAlignment="1" applyProtection="1">
      <alignment horizontal="left" vertical="center"/>
    </xf>
    <xf numFmtId="180" fontId="15" fillId="0" borderId="20" xfId="0" applyNumberFormat="1" applyFont="1" applyFill="1" applyBorder="1" applyAlignment="1" applyProtection="1">
      <alignment horizontal="left" vertical="center"/>
    </xf>
    <xf numFmtId="180" fontId="15" fillId="0" borderId="176" xfId="0" applyNumberFormat="1" applyFont="1" applyFill="1" applyBorder="1" applyAlignment="1" applyProtection="1">
      <alignment horizontal="left" vertical="center"/>
    </xf>
    <xf numFmtId="180" fontId="15" fillId="0" borderId="1" xfId="0" applyNumberFormat="1" applyFont="1" applyFill="1" applyBorder="1" applyAlignment="1" applyProtection="1">
      <alignment horizontal="left" vertical="center"/>
    </xf>
    <xf numFmtId="180" fontId="15" fillId="0" borderId="19" xfId="0" applyNumberFormat="1" applyFont="1" applyFill="1" applyBorder="1" applyAlignment="1" applyProtection="1">
      <alignment horizontal="left" vertical="center"/>
    </xf>
    <xf numFmtId="180" fontId="15" fillId="0" borderId="262" xfId="0" applyNumberFormat="1" applyFont="1" applyFill="1" applyBorder="1" applyAlignment="1" applyProtection="1">
      <alignment horizontal="left" vertical="center"/>
    </xf>
    <xf numFmtId="180" fontId="15" fillId="0" borderId="17" xfId="0" applyNumberFormat="1" applyFont="1" applyFill="1" applyBorder="1" applyAlignment="1" applyProtection="1">
      <alignment horizontal="center" vertical="center"/>
    </xf>
    <xf numFmtId="180" fontId="15" fillId="0" borderId="196" xfId="0" applyNumberFormat="1" applyFont="1" applyFill="1" applyBorder="1" applyAlignment="1" applyProtection="1">
      <alignment horizontal="center" vertical="center"/>
    </xf>
    <xf numFmtId="180" fontId="15" fillId="0" borderId="15" xfId="0" applyNumberFormat="1" applyFont="1" applyFill="1" applyBorder="1" applyAlignment="1" applyProtection="1">
      <alignment horizontal="center" vertical="center"/>
    </xf>
    <xf numFmtId="180" fontId="15" fillId="0" borderId="181" xfId="0" applyNumberFormat="1" applyFont="1" applyFill="1" applyBorder="1" applyAlignment="1" applyProtection="1">
      <alignment horizontal="center" vertical="center"/>
    </xf>
    <xf numFmtId="180" fontId="15" fillId="0" borderId="34" xfId="0" applyNumberFormat="1" applyFont="1" applyFill="1" applyBorder="1" applyAlignment="1" applyProtection="1">
      <alignment horizontal="left" vertical="center"/>
    </xf>
    <xf numFmtId="180" fontId="15" fillId="0" borderId="25" xfId="0" applyNumberFormat="1" applyFont="1" applyFill="1" applyBorder="1" applyAlignment="1" applyProtection="1">
      <alignment horizontal="left" vertical="center"/>
    </xf>
    <xf numFmtId="180" fontId="15" fillId="0" borderId="16" xfId="0" applyNumberFormat="1" applyFont="1" applyFill="1" applyBorder="1" applyAlignment="1" applyProtection="1">
      <alignment horizontal="left" vertical="center"/>
    </xf>
    <xf numFmtId="180" fontId="15" fillId="0" borderId="181" xfId="0" applyNumberFormat="1" applyFont="1" applyFill="1" applyBorder="1" applyAlignment="1" applyProtection="1">
      <alignment horizontal="left" vertical="center"/>
    </xf>
    <xf numFmtId="0" fontId="12" fillId="0" borderId="15" xfId="0" applyFont="1" applyFill="1" applyBorder="1" applyAlignment="1" applyProtection="1">
      <alignment horizontal="left" vertical="center"/>
    </xf>
    <xf numFmtId="0" fontId="12" fillId="0" borderId="34" xfId="0" applyFont="1" applyFill="1" applyBorder="1" applyAlignment="1" applyProtection="1">
      <alignment horizontal="left" vertical="center"/>
    </xf>
    <xf numFmtId="0" fontId="12" fillId="0" borderId="207" xfId="0" applyFont="1" applyFill="1" applyBorder="1" applyAlignment="1" applyProtection="1">
      <alignment horizontal="left" vertical="center"/>
    </xf>
    <xf numFmtId="0" fontId="12" fillId="0" borderId="261" xfId="0" applyFont="1" applyFill="1" applyBorder="1" applyAlignment="1" applyProtection="1">
      <alignment horizontal="left" vertical="center"/>
    </xf>
    <xf numFmtId="0" fontId="12" fillId="0" borderId="113" xfId="0" applyFont="1" applyFill="1" applyBorder="1" applyAlignment="1" applyProtection="1">
      <alignment horizontal="left" vertical="center"/>
    </xf>
    <xf numFmtId="0" fontId="12" fillId="0" borderId="267" xfId="0" applyFont="1" applyFill="1" applyBorder="1" applyAlignment="1" applyProtection="1">
      <alignment horizontal="left" vertical="center"/>
    </xf>
    <xf numFmtId="0" fontId="12" fillId="0" borderId="27" xfId="0" applyFont="1" applyFill="1" applyBorder="1" applyAlignment="1" applyProtection="1">
      <alignment horizontal="left" vertical="center"/>
    </xf>
    <xf numFmtId="0" fontId="12" fillId="0" borderId="39" xfId="0" applyFont="1" applyFill="1" applyBorder="1" applyAlignment="1" applyProtection="1">
      <alignment horizontal="left" vertical="center"/>
    </xf>
    <xf numFmtId="0" fontId="12" fillId="0" borderId="27" xfId="0" applyFont="1" applyFill="1" applyBorder="1" applyAlignment="1" applyProtection="1">
      <alignment horizontal="left" vertical="center" shrinkToFit="1"/>
    </xf>
    <xf numFmtId="0" fontId="12" fillId="0" borderId="39" xfId="0" applyFont="1" applyFill="1" applyBorder="1" applyAlignment="1" applyProtection="1">
      <alignment horizontal="left" vertical="center" shrinkToFit="1"/>
    </xf>
    <xf numFmtId="0" fontId="12" fillId="0" borderId="16" xfId="0" applyFont="1" applyFill="1" applyBorder="1" applyAlignment="1" applyProtection="1">
      <alignment horizontal="left" vertical="center"/>
    </xf>
    <xf numFmtId="0" fontId="12" fillId="0" borderId="35" xfId="0" applyFont="1" applyFill="1" applyBorder="1" applyAlignment="1" applyProtection="1">
      <alignment horizontal="left" vertical="center"/>
    </xf>
    <xf numFmtId="0" fontId="12" fillId="0" borderId="27" xfId="0" applyFont="1" applyFill="1" applyBorder="1" applyAlignment="1">
      <alignment horizontal="left" vertical="center"/>
    </xf>
    <xf numFmtId="0" fontId="12" fillId="0" borderId="39" xfId="0" applyFont="1" applyFill="1" applyBorder="1" applyAlignment="1">
      <alignment horizontal="left" vertical="center"/>
    </xf>
    <xf numFmtId="0" fontId="12" fillId="0" borderId="15" xfId="0" applyFont="1" applyFill="1" applyBorder="1" applyAlignment="1">
      <alignment horizontal="left" vertical="center"/>
    </xf>
    <xf numFmtId="0" fontId="12" fillId="0" borderId="34" xfId="0" applyFont="1" applyFill="1" applyBorder="1" applyAlignment="1">
      <alignment horizontal="left" vertical="center"/>
    </xf>
    <xf numFmtId="0" fontId="12" fillId="0" borderId="5" xfId="0" applyFont="1" applyFill="1" applyBorder="1" applyAlignment="1" applyProtection="1">
      <alignment horizontal="left" vertical="center"/>
    </xf>
    <xf numFmtId="0" fontId="12" fillId="0" borderId="17" xfId="0" applyFont="1" applyFill="1" applyBorder="1" applyAlignment="1" applyProtection="1">
      <alignment horizontal="left" vertical="center"/>
    </xf>
    <xf numFmtId="0" fontId="12" fillId="0" borderId="206" xfId="0" applyFont="1" applyFill="1" applyBorder="1" applyAlignment="1" applyProtection="1">
      <alignment horizontal="left" vertical="center"/>
    </xf>
    <xf numFmtId="0" fontId="12" fillId="0" borderId="36" xfId="0" applyFont="1" applyFill="1" applyBorder="1" applyAlignment="1" applyProtection="1">
      <alignment horizontal="left" vertical="center"/>
    </xf>
    <xf numFmtId="0" fontId="12" fillId="0" borderId="37" xfId="0" applyFont="1" applyFill="1" applyBorder="1" applyAlignment="1" applyProtection="1">
      <alignment horizontal="left" vertical="center"/>
    </xf>
    <xf numFmtId="0" fontId="12" fillId="0" borderId="24" xfId="0" applyFont="1" applyFill="1" applyBorder="1" applyAlignment="1">
      <alignment vertical="center" wrapText="1"/>
    </xf>
    <xf numFmtId="0" fontId="12" fillId="0" borderId="25" xfId="0" applyFont="1" applyFill="1" applyBorder="1" applyAlignment="1">
      <alignment vertical="center" wrapText="1"/>
    </xf>
    <xf numFmtId="0" fontId="12" fillId="0" borderId="22" xfId="0" applyFont="1" applyFill="1" applyBorder="1" applyAlignment="1" applyProtection="1">
      <alignment horizontal="left" vertical="center"/>
    </xf>
    <xf numFmtId="0" fontId="12" fillId="0" borderId="19" xfId="0" applyFont="1" applyFill="1" applyBorder="1" applyAlignment="1">
      <alignment horizontal="center" vertical="center"/>
    </xf>
    <xf numFmtId="0" fontId="12" fillId="0" borderId="19" xfId="0" applyFont="1" applyFill="1" applyBorder="1" applyAlignment="1">
      <alignment horizontal="distributed" vertical="center" justifyLastLine="1"/>
    </xf>
    <xf numFmtId="0" fontId="15" fillId="0" borderId="15"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8" fillId="0" borderId="5" xfId="0" applyFont="1" applyFill="1" applyBorder="1" applyAlignment="1" applyProtection="1">
      <alignment horizontal="left" vertical="center"/>
    </xf>
    <xf numFmtId="0" fontId="12" fillId="0" borderId="100" xfId="0" applyFont="1" applyFill="1" applyBorder="1" applyAlignment="1" applyProtection="1">
      <alignment horizontal="left" vertical="center"/>
    </xf>
    <xf numFmtId="0" fontId="26" fillId="0" borderId="268" xfId="0" applyFont="1" applyFill="1" applyBorder="1" applyAlignment="1" applyProtection="1">
      <alignment horizontal="center" vertical="center" wrapText="1"/>
    </xf>
    <xf numFmtId="0" fontId="26" fillId="0" borderId="269"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6" fillId="0" borderId="37" xfId="0" applyFont="1" applyFill="1" applyBorder="1" applyAlignment="1" applyProtection="1">
      <alignment horizontal="center" vertical="center" wrapText="1"/>
    </xf>
    <xf numFmtId="0" fontId="24" fillId="0" borderId="268" xfId="0" applyFont="1" applyFill="1" applyBorder="1" applyAlignment="1" applyProtection="1">
      <alignment horizontal="center" vertical="center"/>
    </xf>
    <xf numFmtId="0" fontId="24" fillId="0" borderId="270" xfId="0" applyFont="1" applyFill="1" applyBorder="1" applyAlignment="1" applyProtection="1">
      <alignment horizontal="center" vertical="center"/>
    </xf>
    <xf numFmtId="0" fontId="24" fillId="0" borderId="36" xfId="0" applyFont="1" applyFill="1" applyBorder="1" applyAlignment="1" applyProtection="1">
      <alignment horizontal="center" vertical="center"/>
    </xf>
    <xf numFmtId="0" fontId="24" fillId="0" borderId="271" xfId="0" applyFont="1" applyFill="1" applyBorder="1" applyAlignment="1" applyProtection="1">
      <alignment horizontal="center" vertical="center"/>
    </xf>
    <xf numFmtId="0" fontId="24" fillId="0" borderId="272" xfId="0" applyFont="1" applyFill="1" applyBorder="1" applyAlignment="1">
      <alignment horizontal="center" vertical="center"/>
    </xf>
    <xf numFmtId="0" fontId="24" fillId="0" borderId="94" xfId="0" applyFont="1" applyFill="1" applyBorder="1" applyAlignment="1">
      <alignment horizontal="center" vertical="center"/>
    </xf>
    <xf numFmtId="0" fontId="24" fillId="0" borderId="167" xfId="0" applyFont="1" applyFill="1" applyBorder="1" applyAlignment="1">
      <alignment horizontal="center" vertical="center"/>
    </xf>
    <xf numFmtId="0" fontId="24" fillId="0" borderId="158" xfId="0" applyFont="1" applyFill="1" applyBorder="1" applyAlignment="1">
      <alignment horizontal="center" vertical="center"/>
    </xf>
    <xf numFmtId="0" fontId="26" fillId="0" borderId="273" xfId="0" applyNumberFormat="1" applyFont="1" applyFill="1" applyBorder="1" applyAlignment="1">
      <alignment horizontal="left" vertical="center" wrapText="1"/>
    </xf>
    <xf numFmtId="0" fontId="26" fillId="0" borderId="49" xfId="0" applyNumberFormat="1" applyFont="1" applyFill="1" applyBorder="1" applyAlignment="1">
      <alignment horizontal="left" vertical="center" wrapText="1"/>
    </xf>
    <xf numFmtId="0" fontId="24" fillId="0" borderId="93" xfId="0" applyFont="1" applyFill="1" applyBorder="1" applyAlignment="1" applyProtection="1">
      <alignment horizontal="center" vertical="center"/>
    </xf>
    <xf numFmtId="0" fontId="24" fillId="0" borderId="160" xfId="0" applyFont="1" applyFill="1" applyBorder="1" applyAlignment="1" applyProtection="1">
      <alignment horizontal="center" vertical="center"/>
    </xf>
    <xf numFmtId="0" fontId="24" fillId="0" borderId="269" xfId="0" applyFont="1" applyFill="1" applyBorder="1" applyAlignment="1" applyProtection="1">
      <alignment horizontal="center" vertical="center"/>
    </xf>
    <xf numFmtId="0" fontId="24" fillId="0" borderId="37" xfId="0" applyFont="1" applyFill="1" applyBorder="1" applyAlignment="1" applyProtection="1">
      <alignment horizontal="center" vertical="center"/>
    </xf>
    <xf numFmtId="0" fontId="26" fillId="0" borderId="268" xfId="0" applyFont="1" applyFill="1" applyBorder="1" applyAlignment="1" applyProtection="1">
      <alignment horizontal="center" vertical="center" shrinkToFit="1"/>
    </xf>
    <xf numFmtId="0" fontId="26" fillId="0" borderId="269" xfId="0" applyFont="1" applyFill="1" applyBorder="1" applyAlignment="1" applyProtection="1">
      <alignment horizontal="center" vertical="center" shrinkToFit="1"/>
    </xf>
    <xf numFmtId="0" fontId="26" fillId="0" borderId="36" xfId="0" applyFont="1" applyFill="1" applyBorder="1" applyAlignment="1" applyProtection="1">
      <alignment horizontal="center" vertical="center" shrinkToFit="1"/>
    </xf>
    <xf numFmtId="0" fontId="26" fillId="0" borderId="37" xfId="0" applyFont="1" applyFill="1" applyBorder="1" applyAlignment="1" applyProtection="1">
      <alignment horizontal="center" vertical="center" shrinkToFit="1"/>
    </xf>
    <xf numFmtId="38" fontId="18" fillId="0" borderId="27" xfId="6" applyFont="1" applyFill="1" applyBorder="1" applyAlignment="1" applyProtection="1">
      <alignment horizontal="center" vertical="center" shrinkToFit="1"/>
    </xf>
    <xf numFmtId="38" fontId="18" fillId="0" borderId="39" xfId="6" applyFont="1" applyFill="1" applyBorder="1" applyAlignment="1" applyProtection="1">
      <alignment horizontal="center" vertical="center" shrinkToFit="1"/>
    </xf>
    <xf numFmtId="38" fontId="18" fillId="0" borderId="17" xfId="6" applyFont="1" applyFill="1" applyBorder="1" applyAlignment="1" applyProtection="1">
      <alignment horizontal="center" vertical="center" wrapText="1" shrinkToFit="1"/>
    </xf>
    <xf numFmtId="0" fontId="0" fillId="0" borderId="38" xfId="0" applyFont="1" applyFill="1" applyBorder="1" applyAlignment="1">
      <alignment horizontal="center" vertical="center"/>
    </xf>
    <xf numFmtId="38" fontId="18" fillId="0" borderId="27" xfId="6" applyFont="1" applyFill="1" applyBorder="1" applyAlignment="1" applyProtection="1">
      <alignment horizontal="left" vertical="center" shrinkToFit="1"/>
    </xf>
    <xf numFmtId="38" fontId="18" fillId="0" borderId="39" xfId="6" applyFont="1" applyFill="1" applyBorder="1" applyAlignment="1" applyProtection="1">
      <alignment horizontal="left" vertical="center" shrinkToFit="1"/>
    </xf>
    <xf numFmtId="38" fontId="18" fillId="0" borderId="248" xfId="6" applyFont="1" applyFill="1" applyBorder="1" applyAlignment="1" applyProtection="1">
      <alignment horizontal="center" vertical="center" wrapText="1"/>
    </xf>
    <xf numFmtId="38" fontId="18" fillId="0" borderId="233" xfId="6" applyFont="1" applyFill="1" applyBorder="1" applyAlignment="1" applyProtection="1">
      <alignment horizontal="center" vertical="center" wrapText="1"/>
    </xf>
    <xf numFmtId="38" fontId="18" fillId="0" borderId="27" xfId="6" applyFont="1" applyFill="1" applyBorder="1" applyAlignment="1" applyProtection="1">
      <alignment horizontal="center" vertical="center" wrapText="1"/>
    </xf>
    <xf numFmtId="38" fontId="18" fillId="0" borderId="39" xfId="6" applyFont="1" applyFill="1" applyBorder="1" applyAlignment="1" applyProtection="1">
      <alignment horizontal="center" vertical="center" wrapText="1"/>
    </xf>
    <xf numFmtId="49" fontId="18" fillId="0" borderId="6" xfId="6" applyNumberFormat="1" applyFont="1" applyFill="1" applyBorder="1" applyAlignment="1" applyProtection="1">
      <alignment horizontal="center" vertical="center" wrapText="1"/>
    </xf>
    <xf numFmtId="49" fontId="18" fillId="0" borderId="200" xfId="6" applyNumberFormat="1" applyFont="1" applyFill="1" applyBorder="1" applyAlignment="1" applyProtection="1">
      <alignment horizontal="center" vertical="center" wrapText="1"/>
    </xf>
    <xf numFmtId="49" fontId="15" fillId="0" borderId="29" xfId="0" applyNumberFormat="1" applyFont="1" applyFill="1" applyBorder="1" applyAlignment="1">
      <alignment horizontal="center" vertical="center" wrapText="1"/>
    </xf>
    <xf numFmtId="49" fontId="15" fillId="0" borderId="274" xfId="0" applyNumberFormat="1" applyFont="1" applyFill="1" applyBorder="1" applyAlignment="1">
      <alignment horizontal="center" vertical="center" wrapText="1"/>
    </xf>
    <xf numFmtId="38" fontId="18" fillId="0" borderId="239" xfId="6" applyFont="1" applyFill="1" applyBorder="1" applyAlignment="1" applyProtection="1">
      <alignment horizontal="center" vertical="center" wrapText="1"/>
    </xf>
    <xf numFmtId="0" fontId="18" fillId="0" borderId="243" xfId="39" applyFont="1" applyFill="1" applyBorder="1" applyAlignment="1">
      <alignment horizontal="left" vertical="center" wrapText="1"/>
    </xf>
    <xf numFmtId="0" fontId="18" fillId="0" borderId="58" xfId="39" applyFont="1" applyFill="1" applyBorder="1" applyAlignment="1">
      <alignment horizontal="left" vertical="center" wrapText="1"/>
    </xf>
    <xf numFmtId="0" fontId="16" fillId="0" borderId="92" xfId="0" applyFont="1" applyFill="1" applyBorder="1" applyAlignment="1">
      <alignment horizontal="center" vertical="center" textRotation="255" wrapText="1"/>
    </xf>
    <xf numFmtId="0" fontId="16" fillId="0" borderId="93" xfId="0" applyFont="1" applyFill="1" applyBorder="1" applyAlignment="1">
      <alignment horizontal="center" vertical="center" textRotation="255" wrapText="1"/>
    </xf>
    <xf numFmtId="0" fontId="16" fillId="0" borderId="194" xfId="0" applyFont="1" applyFill="1" applyBorder="1" applyAlignment="1">
      <alignment horizontal="center" vertical="center" textRotation="255" wrapText="1"/>
    </xf>
    <xf numFmtId="0" fontId="16" fillId="0" borderId="0" xfId="0" applyFont="1" applyFill="1" applyBorder="1" applyAlignment="1">
      <alignment horizontal="center" vertical="center" textRotation="255" wrapText="1"/>
    </xf>
    <xf numFmtId="0" fontId="16" fillId="0" borderId="48" xfId="0" applyFont="1" applyFill="1" applyBorder="1" applyAlignment="1">
      <alignment horizontal="center" vertical="center" textRotation="255" wrapText="1"/>
    </xf>
    <xf numFmtId="0" fontId="16" fillId="0" borderId="160" xfId="0" applyFont="1" applyFill="1" applyBorder="1" applyAlignment="1">
      <alignment horizontal="center" vertical="center" textRotation="255" wrapText="1"/>
    </xf>
    <xf numFmtId="0" fontId="18" fillId="0" borderId="7" xfId="39" applyFont="1" applyFill="1" applyBorder="1" applyAlignment="1">
      <alignment horizontal="center" vertical="center" wrapText="1"/>
    </xf>
    <xf numFmtId="0" fontId="18" fillId="0" borderId="200" xfId="39" applyFont="1" applyFill="1" applyBorder="1" applyAlignment="1">
      <alignment horizontal="center" vertical="center" wrapText="1"/>
    </xf>
    <xf numFmtId="0" fontId="18" fillId="0" borderId="246" xfId="39" applyFont="1" applyFill="1" applyBorder="1" applyAlignment="1">
      <alignment horizontal="left" vertical="center" wrapText="1"/>
    </xf>
    <xf numFmtId="0" fontId="18" fillId="0" borderId="73" xfId="39" applyFont="1" applyFill="1" applyBorder="1" applyAlignment="1">
      <alignment horizontal="left" vertical="center" wrapText="1"/>
    </xf>
    <xf numFmtId="0" fontId="18" fillId="0" borderId="153" xfId="39" applyFont="1" applyFill="1" applyBorder="1" applyAlignment="1">
      <alignment horizontal="center" vertical="center" textRotation="255" shrinkToFit="1"/>
    </xf>
    <xf numFmtId="0" fontId="18" fillId="0" borderId="152" xfId="39" applyFont="1" applyFill="1" applyBorder="1" applyAlignment="1">
      <alignment horizontal="center" vertical="center" textRotation="255" shrinkToFit="1"/>
    </xf>
    <xf numFmtId="0" fontId="18" fillId="0" borderId="102" xfId="39" applyFont="1" applyFill="1" applyBorder="1" applyAlignment="1">
      <alignment horizontal="center" vertical="center" textRotation="255" shrinkToFit="1"/>
    </xf>
    <xf numFmtId="0" fontId="18" fillId="0" borderId="249" xfId="39" applyFont="1" applyFill="1" applyBorder="1" applyAlignment="1">
      <alignment horizontal="left" vertical="center" wrapText="1"/>
    </xf>
    <xf numFmtId="0" fontId="18" fillId="0" borderId="64" xfId="39" applyFont="1" applyFill="1" applyBorder="1" applyAlignment="1">
      <alignment horizontal="left" vertical="center" wrapText="1"/>
    </xf>
    <xf numFmtId="0" fontId="18" fillId="0" borderId="93" xfId="39" applyFont="1" applyFill="1" applyBorder="1" applyAlignment="1">
      <alignment horizontal="left" vertical="center" wrapText="1"/>
    </xf>
    <xf numFmtId="0" fontId="16" fillId="0" borderId="94" xfId="0" applyFont="1" applyFill="1" applyBorder="1" applyAlignment="1">
      <alignment horizontal="center" vertical="center" textRotation="255" wrapText="1"/>
    </xf>
    <xf numFmtId="0" fontId="16" fillId="0" borderId="275" xfId="0" applyFont="1" applyFill="1" applyBorder="1" applyAlignment="1">
      <alignment horizontal="center" vertical="center" textRotation="255" wrapText="1"/>
    </xf>
    <xf numFmtId="0" fontId="16" fillId="0" borderId="158" xfId="0" applyFont="1" applyFill="1" applyBorder="1" applyAlignment="1">
      <alignment horizontal="center" vertical="center" textRotation="255" wrapText="1"/>
    </xf>
    <xf numFmtId="0" fontId="18" fillId="0" borderId="95" xfId="39" applyFont="1" applyFill="1" applyBorder="1" applyAlignment="1">
      <alignment horizontal="center" vertical="center"/>
    </xf>
    <xf numFmtId="0" fontId="18" fillId="0" borderId="96" xfId="39" applyFont="1" applyFill="1" applyBorder="1" applyAlignment="1">
      <alignment horizontal="center" vertical="center"/>
    </xf>
    <xf numFmtId="0" fontId="18" fillId="0" borderId="160" xfId="39" applyFont="1" applyFill="1" applyBorder="1" applyAlignment="1">
      <alignment horizontal="left" wrapText="1"/>
    </xf>
    <xf numFmtId="0" fontId="18" fillId="0" borderId="224" xfId="39" applyFont="1" applyFill="1" applyBorder="1" applyAlignment="1">
      <alignment horizontal="center" vertical="center"/>
    </xf>
    <xf numFmtId="0" fontId="18" fillId="0" borderId="227" xfId="39" applyFont="1" applyFill="1" applyBorder="1" applyAlignment="1">
      <alignment horizontal="center" vertical="center" textRotation="255" wrapText="1"/>
    </xf>
    <xf numFmtId="0" fontId="18" fillId="0" borderId="228" xfId="39" applyFont="1" applyFill="1" applyBorder="1" applyAlignment="1">
      <alignment horizontal="center" vertical="center" textRotation="255" wrapText="1"/>
    </xf>
    <xf numFmtId="0" fontId="18" fillId="0" borderId="152" xfId="39" applyFont="1" applyFill="1" applyBorder="1" applyAlignment="1">
      <alignment horizontal="center" vertical="center" textRotation="255" wrapText="1"/>
    </xf>
    <xf numFmtId="0" fontId="18" fillId="0" borderId="77" xfId="39" applyFont="1" applyFill="1" applyBorder="1" applyAlignment="1">
      <alignment horizontal="center" vertical="center" textRotation="255" wrapText="1"/>
    </xf>
    <xf numFmtId="0" fontId="50" fillId="0" borderId="241" xfId="39" applyFont="1" applyFill="1" applyBorder="1" applyAlignment="1">
      <alignment horizontal="left" vertical="center" wrapText="1"/>
    </xf>
    <xf numFmtId="0" fontId="50" fillId="0" borderId="71" xfId="39" applyFont="1" applyFill="1" applyBorder="1" applyAlignment="1">
      <alignment horizontal="left" vertical="center" wrapText="1"/>
    </xf>
    <xf numFmtId="49" fontId="47" fillId="0" borderId="0" xfId="20" applyNumberFormat="1" applyFont="1" applyBorder="1" applyAlignment="1">
      <alignment horizontal="left" vertical="center" wrapText="1"/>
    </xf>
    <xf numFmtId="0" fontId="55" fillId="0" borderId="0" xfId="20" applyFont="1" applyAlignment="1">
      <alignment horizontal="left" vertical="center"/>
    </xf>
    <xf numFmtId="0" fontId="47" fillId="0" borderId="0" xfId="20" applyFont="1" applyBorder="1" applyAlignment="1">
      <alignment horizontal="right" vertical="center"/>
    </xf>
    <xf numFmtId="49" fontId="7" fillId="0" borderId="276" xfId="20" applyNumberFormat="1" applyFont="1" applyBorder="1" applyAlignment="1">
      <alignment horizontal="center" vertical="center"/>
    </xf>
    <xf numFmtId="49" fontId="7" fillId="0" borderId="9" xfId="20" applyNumberFormat="1" applyFont="1" applyBorder="1" applyAlignment="1">
      <alignment horizontal="center" vertical="center"/>
    </xf>
    <xf numFmtId="49" fontId="56" fillId="0" borderId="237" xfId="20" applyNumberFormat="1" applyFont="1" applyBorder="1" applyAlignment="1">
      <alignment horizontal="left" vertical="center"/>
    </xf>
    <xf numFmtId="49" fontId="56" fillId="0" borderId="5" xfId="20" applyNumberFormat="1" applyFont="1" applyBorder="1" applyAlignment="1">
      <alignment horizontal="left" vertical="center"/>
    </xf>
    <xf numFmtId="49" fontId="56" fillId="0" borderId="27" xfId="20" applyNumberFormat="1" applyFont="1" applyBorder="1" applyAlignment="1">
      <alignment horizontal="left" vertical="center"/>
    </xf>
    <xf numFmtId="49" fontId="57" fillId="0" borderId="193" xfId="20" applyNumberFormat="1" applyFont="1" applyBorder="1" applyAlignment="1">
      <alignment horizontal="left" vertical="center"/>
    </xf>
    <xf numFmtId="49" fontId="57" fillId="0" borderId="55" xfId="20" applyNumberFormat="1" applyFont="1" applyBorder="1" applyAlignment="1">
      <alignment horizontal="left" vertical="center"/>
    </xf>
    <xf numFmtId="49" fontId="57" fillId="0" borderId="237" xfId="20" applyNumberFormat="1" applyFont="1" applyBorder="1" applyAlignment="1">
      <alignment horizontal="left" vertical="center"/>
    </xf>
    <xf numFmtId="49" fontId="57" fillId="0" borderId="5" xfId="20" applyNumberFormat="1" applyFont="1" applyBorder="1" applyAlignment="1">
      <alignment horizontal="left" vertical="center"/>
    </xf>
    <xf numFmtId="49" fontId="57" fillId="0" borderId="27" xfId="20" applyNumberFormat="1" applyFont="1" applyBorder="1" applyAlignment="1">
      <alignment horizontal="left" vertical="center"/>
    </xf>
    <xf numFmtId="0" fontId="47" fillId="0" borderId="48" xfId="20" applyFont="1" applyBorder="1" applyAlignment="1">
      <alignment horizontal="right" vertical="center" wrapText="1"/>
    </xf>
    <xf numFmtId="0" fontId="47" fillId="0" borderId="160" xfId="20" applyFont="1" applyBorder="1" applyAlignment="1">
      <alignment horizontal="right" vertical="center" wrapText="1"/>
    </xf>
    <xf numFmtId="0" fontId="47" fillId="0" borderId="37" xfId="20" applyFont="1" applyBorder="1" applyAlignment="1">
      <alignment horizontal="right" vertical="center" wrapText="1"/>
    </xf>
    <xf numFmtId="179" fontId="12" fillId="0" borderId="57" xfId="0" applyNumberFormat="1" applyFont="1" applyFill="1" applyBorder="1" applyAlignment="1">
      <alignment vertical="center"/>
    </xf>
    <xf numFmtId="0" fontId="0" fillId="0" borderId="280" xfId="0" applyFont="1" applyFill="1" applyBorder="1" applyAlignment="1">
      <alignment vertical="center"/>
    </xf>
    <xf numFmtId="0" fontId="18" fillId="0" borderId="51" xfId="0" applyFont="1" applyFill="1" applyBorder="1" applyAlignment="1">
      <alignment vertical="center" wrapText="1"/>
    </xf>
    <xf numFmtId="0" fontId="12" fillId="0" borderId="57" xfId="0" applyFont="1" applyFill="1" applyBorder="1" applyAlignment="1">
      <alignment vertical="center"/>
    </xf>
    <xf numFmtId="179" fontId="12" fillId="0" borderId="27" xfId="0" applyNumberFormat="1" applyFont="1" applyFill="1" applyBorder="1" applyAlignment="1">
      <alignment vertical="center"/>
    </xf>
    <xf numFmtId="0" fontId="0" fillId="0" borderId="39" xfId="0" applyFont="1" applyFill="1" applyBorder="1" applyAlignment="1">
      <alignment vertical="center"/>
    </xf>
    <xf numFmtId="0" fontId="15" fillId="0" borderId="27" xfId="0" applyFont="1" applyFill="1" applyBorder="1" applyAlignment="1">
      <alignment vertical="center" wrapText="1"/>
    </xf>
    <xf numFmtId="0" fontId="15" fillId="0" borderId="39" xfId="0" applyFont="1" applyFill="1" applyBorder="1" applyAlignment="1">
      <alignment vertical="center" wrapText="1"/>
    </xf>
    <xf numFmtId="0" fontId="15" fillId="0" borderId="281" xfId="0" applyFont="1" applyFill="1" applyBorder="1" applyAlignment="1">
      <alignment horizontal="left" vertical="center" shrinkToFit="1"/>
    </xf>
    <xf numFmtId="0" fontId="15" fillId="0" borderId="282" xfId="0" applyFont="1" applyFill="1" applyBorder="1" applyAlignment="1">
      <alignment horizontal="left" vertical="center" shrinkToFit="1"/>
    </xf>
    <xf numFmtId="0" fontId="15" fillId="0" borderId="283" xfId="0" applyFont="1" applyFill="1" applyBorder="1" applyAlignment="1">
      <alignment horizontal="left" vertical="center" shrinkToFit="1"/>
    </xf>
    <xf numFmtId="179" fontId="12" fillId="0" borderId="57" xfId="0" applyNumberFormat="1" applyFont="1" applyFill="1" applyBorder="1" applyAlignment="1">
      <alignment horizontal="right" vertical="center"/>
    </xf>
    <xf numFmtId="179" fontId="12" fillId="0" borderId="280" xfId="0" applyNumberFormat="1" applyFont="1" applyFill="1" applyBorder="1" applyAlignment="1">
      <alignment horizontal="right" vertical="center"/>
    </xf>
    <xf numFmtId="0" fontId="18" fillId="0" borderId="57" xfId="0" applyFont="1" applyFill="1" applyBorder="1" applyAlignment="1">
      <alignment horizontal="left" vertical="center" wrapText="1"/>
    </xf>
    <xf numFmtId="0" fontId="18" fillId="0" borderId="280" xfId="0" applyFont="1" applyFill="1" applyBorder="1" applyAlignment="1">
      <alignment horizontal="left" vertical="center" wrapText="1"/>
    </xf>
    <xf numFmtId="0" fontId="15" fillId="0" borderId="17" xfId="0" applyFont="1" applyFill="1" applyBorder="1" applyAlignment="1">
      <alignment horizontal="center" vertical="center" textRotation="255"/>
    </xf>
    <xf numFmtId="0" fontId="15" fillId="0" borderId="53" xfId="0" applyFont="1" applyFill="1" applyBorder="1" applyAlignment="1">
      <alignment horizontal="center" vertical="center" textRotation="255"/>
    </xf>
    <xf numFmtId="0" fontId="15" fillId="0" borderId="22" xfId="0" applyFont="1" applyFill="1" applyBorder="1" applyAlignment="1">
      <alignment horizontal="center" vertical="center" textRotation="255"/>
    </xf>
    <xf numFmtId="0" fontId="14" fillId="0" borderId="53" xfId="0" applyFont="1" applyFill="1" applyBorder="1" applyAlignment="1">
      <alignment horizontal="center" vertical="center" textRotation="255"/>
    </xf>
    <xf numFmtId="0" fontId="14" fillId="0" borderId="22" xfId="0" applyFont="1" applyFill="1" applyBorder="1" applyAlignment="1">
      <alignment horizontal="center" vertical="center" textRotation="255"/>
    </xf>
    <xf numFmtId="0" fontId="22" fillId="0" borderId="17" xfId="0" applyFont="1" applyFill="1" applyBorder="1" applyAlignment="1">
      <alignment vertical="center" textRotation="255" wrapText="1" shrinkToFit="1"/>
    </xf>
    <xf numFmtId="0" fontId="30" fillId="0" borderId="22" xfId="0" applyFont="1" applyFill="1" applyBorder="1" applyAlignment="1">
      <alignment vertical="center" textRotation="255" wrapText="1" shrinkToFit="1"/>
    </xf>
    <xf numFmtId="0" fontId="15" fillId="0" borderId="277" xfId="0" applyFont="1" applyFill="1" applyBorder="1" applyAlignment="1">
      <alignment vertical="center" wrapText="1"/>
    </xf>
    <xf numFmtId="0" fontId="15" fillId="0" borderId="278" xfId="0" applyFont="1" applyFill="1" applyBorder="1" applyAlignment="1">
      <alignment vertical="center" wrapText="1"/>
    </xf>
    <xf numFmtId="0" fontId="15" fillId="0" borderId="279" xfId="0" applyFont="1" applyFill="1" applyBorder="1" applyAlignment="1">
      <alignment vertical="center" wrapText="1"/>
    </xf>
    <xf numFmtId="0" fontId="15" fillId="0" borderId="24" xfId="0" applyFont="1" applyFill="1" applyBorder="1" applyAlignment="1">
      <alignment vertical="center" wrapText="1"/>
    </xf>
    <xf numFmtId="0" fontId="14" fillId="0" borderId="19" xfId="0" applyFont="1" applyFill="1" applyBorder="1" applyAlignment="1">
      <alignment vertical="center" wrapText="1"/>
    </xf>
    <xf numFmtId="0" fontId="14" fillId="0" borderId="25" xfId="0" applyFont="1" applyFill="1" applyBorder="1" applyAlignment="1">
      <alignment vertical="center" wrapText="1"/>
    </xf>
    <xf numFmtId="0" fontId="15" fillId="0" borderId="5" xfId="0" applyFont="1" applyFill="1" applyBorder="1" applyAlignment="1">
      <alignment vertical="center" textRotation="255" wrapText="1"/>
    </xf>
    <xf numFmtId="0" fontId="15" fillId="0" borderId="50" xfId="0" applyFont="1" applyFill="1" applyBorder="1" applyAlignment="1">
      <alignment horizontal="center" vertical="center" wrapText="1"/>
    </xf>
    <xf numFmtId="0" fontId="12" fillId="0" borderId="57" xfId="0" applyFont="1" applyFill="1" applyBorder="1" applyAlignment="1">
      <alignment horizontal="right" vertical="center"/>
    </xf>
    <xf numFmtId="0" fontId="12" fillId="0" borderId="280" xfId="0" applyFont="1" applyFill="1" applyBorder="1" applyAlignment="1">
      <alignment horizontal="right" vertical="center"/>
    </xf>
    <xf numFmtId="0" fontId="15" fillId="0" borderId="17" xfId="0" applyFont="1" applyFill="1" applyBorder="1" applyAlignment="1">
      <alignment horizontal="center" vertical="center"/>
    </xf>
    <xf numFmtId="0" fontId="15" fillId="0" borderId="22" xfId="0" applyFont="1" applyFill="1" applyBorder="1" applyAlignment="1">
      <alignment horizontal="center" vertical="center"/>
    </xf>
    <xf numFmtId="0" fontId="15" fillId="0" borderId="57" xfId="0" applyFont="1" applyFill="1" applyBorder="1" applyAlignment="1">
      <alignment vertical="center" wrapText="1"/>
    </xf>
    <xf numFmtId="0" fontId="14" fillId="0" borderId="231" xfId="0" applyFont="1" applyFill="1" applyBorder="1" applyAlignment="1">
      <alignment vertical="center" wrapText="1"/>
    </xf>
    <xf numFmtId="0" fontId="14" fillId="0" borderId="280" xfId="0" applyFont="1" applyFill="1" applyBorder="1" applyAlignment="1">
      <alignment vertical="center" wrapText="1"/>
    </xf>
    <xf numFmtId="0" fontId="15" fillId="0" borderId="24"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57" xfId="0" applyFont="1" applyFill="1" applyBorder="1" applyAlignment="1">
      <alignment horizontal="left" vertical="center" wrapText="1"/>
    </xf>
    <xf numFmtId="0" fontId="15" fillId="0" borderId="231" xfId="0" applyFont="1" applyFill="1" applyBorder="1" applyAlignment="1">
      <alignment horizontal="left" vertical="center" wrapText="1"/>
    </xf>
    <xf numFmtId="0" fontId="15" fillId="0" borderId="280"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15" fillId="0" borderId="231" xfId="0" applyFont="1" applyFill="1" applyBorder="1" applyAlignment="1">
      <alignment vertical="center" wrapText="1"/>
    </xf>
    <xf numFmtId="0" fontId="15" fillId="0" borderId="280" xfId="0" applyFont="1" applyFill="1" applyBorder="1" applyAlignment="1">
      <alignment vertical="center" wrapText="1"/>
    </xf>
    <xf numFmtId="0" fontId="18" fillId="0" borderId="27" xfId="0" applyFont="1" applyFill="1" applyBorder="1" applyAlignment="1">
      <alignment vertical="center" wrapText="1"/>
    </xf>
    <xf numFmtId="0" fontId="18" fillId="0" borderId="39" xfId="0" applyFont="1" applyFill="1" applyBorder="1" applyAlignment="1">
      <alignment vertical="center" wrapText="1"/>
    </xf>
    <xf numFmtId="0" fontId="15" fillId="0" borderId="27" xfId="0" applyFont="1" applyFill="1" applyBorder="1" applyAlignment="1">
      <alignment vertical="center" wrapText="1" shrinkToFit="1"/>
    </xf>
    <xf numFmtId="0" fontId="15" fillId="0" borderId="55" xfId="0" applyFont="1" applyFill="1" applyBorder="1" applyAlignment="1">
      <alignment vertical="center" shrinkToFit="1"/>
    </xf>
    <xf numFmtId="0" fontId="15" fillId="0" borderId="39" xfId="0" applyFont="1" applyFill="1" applyBorder="1" applyAlignment="1">
      <alignment vertical="center" shrinkToFit="1"/>
    </xf>
    <xf numFmtId="0" fontId="15" fillId="0" borderId="281" xfId="0" applyFont="1" applyFill="1" applyBorder="1" applyAlignment="1">
      <alignment vertical="center" wrapText="1"/>
    </xf>
    <xf numFmtId="0" fontId="15" fillId="0" borderId="282" xfId="0" applyFont="1" applyFill="1" applyBorder="1" applyAlignment="1">
      <alignment vertical="center" wrapText="1"/>
    </xf>
    <xf numFmtId="0" fontId="15" fillId="0" borderId="283" xfId="0" applyFont="1" applyFill="1" applyBorder="1" applyAlignment="1">
      <alignment vertical="center" wrapText="1"/>
    </xf>
    <xf numFmtId="0" fontId="27" fillId="0" borderId="0" xfId="0" applyFont="1" applyFill="1" applyAlignment="1">
      <alignment horizontal="left" vertical="center"/>
    </xf>
    <xf numFmtId="0" fontId="28" fillId="0" borderId="0" xfId="0" applyFont="1" applyFill="1" applyAlignment="1">
      <alignment vertical="center"/>
    </xf>
    <xf numFmtId="0" fontId="15" fillId="0" borderId="15"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25" xfId="0" applyFont="1" applyFill="1" applyBorder="1" applyAlignment="1">
      <alignment horizontal="center" vertical="center"/>
    </xf>
    <xf numFmtId="0" fontId="15" fillId="0" borderId="20"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24" xfId="0" applyFont="1" applyFill="1" applyBorder="1" applyAlignment="1">
      <alignment vertical="center"/>
    </xf>
    <xf numFmtId="0" fontId="15" fillId="0" borderId="19" xfId="0" applyFont="1" applyFill="1" applyBorder="1" applyAlignment="1">
      <alignment vertical="center"/>
    </xf>
    <xf numFmtId="0" fontId="15" fillId="0" borderId="17" xfId="0" applyFont="1" applyFill="1" applyBorder="1" applyAlignment="1">
      <alignment horizontal="center" vertical="center" textRotation="255" wrapText="1"/>
    </xf>
    <xf numFmtId="0" fontId="15" fillId="0" borderId="53" xfId="0" applyFont="1" applyFill="1" applyBorder="1" applyAlignment="1">
      <alignment horizontal="center" vertical="center" textRotation="255" wrapText="1"/>
    </xf>
    <xf numFmtId="0" fontId="15" fillId="0" borderId="51" xfId="0" applyFont="1" applyFill="1" applyBorder="1" applyAlignment="1">
      <alignment vertical="center" wrapText="1"/>
    </xf>
    <xf numFmtId="0" fontId="15" fillId="0" borderId="5" xfId="0" applyFont="1" applyFill="1" applyBorder="1" applyAlignment="1">
      <alignment horizontal="center" vertical="center"/>
    </xf>
    <xf numFmtId="0" fontId="15" fillId="0" borderId="154" xfId="0" applyFont="1" applyFill="1" applyBorder="1" applyAlignment="1">
      <alignment vertical="center" wrapText="1"/>
    </xf>
    <xf numFmtId="0" fontId="15" fillId="0" borderId="0" xfId="0" applyFont="1" applyFill="1" applyAlignment="1">
      <alignment vertical="center"/>
    </xf>
    <xf numFmtId="0" fontId="15" fillId="0" borderId="51" xfId="0" applyFont="1" applyFill="1" applyBorder="1" applyAlignment="1">
      <alignment vertical="center"/>
    </xf>
    <xf numFmtId="0" fontId="15" fillId="0" borderId="52" xfId="0" applyFont="1" applyFill="1" applyBorder="1" applyAlignment="1">
      <alignment vertical="center"/>
    </xf>
    <xf numFmtId="0" fontId="22" fillId="0" borderId="24" xfId="0" applyFont="1" applyFill="1" applyBorder="1" applyAlignment="1">
      <alignment horizontal="left" vertical="center" wrapText="1"/>
    </xf>
    <xf numFmtId="0" fontId="30" fillId="0" borderId="19" xfId="0" applyFont="1" applyFill="1" applyBorder="1" applyAlignment="1">
      <alignment horizontal="left" vertical="center"/>
    </xf>
    <xf numFmtId="0" fontId="30" fillId="0" borderId="25" xfId="0" applyFont="1" applyFill="1" applyBorder="1" applyAlignment="1">
      <alignment horizontal="left" vertical="center"/>
    </xf>
    <xf numFmtId="0" fontId="15" fillId="0" borderId="5" xfId="0" applyFont="1" applyFill="1" applyBorder="1" applyAlignment="1">
      <alignment vertical="center"/>
    </xf>
    <xf numFmtId="0" fontId="18" fillId="0" borderId="15" xfId="0" applyFont="1" applyFill="1" applyBorder="1" applyAlignment="1">
      <alignment horizontal="center" vertical="center" wrapText="1"/>
    </xf>
    <xf numFmtId="0" fontId="18" fillId="0" borderId="3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35"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5" fillId="0" borderId="27" xfId="0" applyFont="1" applyFill="1" applyBorder="1" applyAlignment="1">
      <alignment vertical="center"/>
    </xf>
    <xf numFmtId="0" fontId="15" fillId="0" borderId="55" xfId="0" applyFont="1" applyFill="1" applyBorder="1" applyAlignment="1">
      <alignment vertical="center"/>
    </xf>
    <xf numFmtId="0" fontId="15" fillId="0" borderId="27" xfId="0" applyFont="1" applyFill="1" applyBorder="1" applyAlignment="1">
      <alignment horizontal="left" vertical="center" wrapText="1"/>
    </xf>
    <xf numFmtId="0" fontId="15" fillId="0" borderId="39" xfId="0" applyFont="1" applyFill="1" applyBorder="1" applyAlignment="1">
      <alignment horizontal="left" vertical="center" wrapText="1"/>
    </xf>
    <xf numFmtId="0" fontId="15" fillId="0" borderId="27" xfId="0" applyFont="1" applyFill="1" applyBorder="1" applyAlignment="1">
      <alignment horizontal="left" vertical="center"/>
    </xf>
    <xf numFmtId="0" fontId="15" fillId="0" borderId="39" xfId="0" applyFont="1" applyFill="1" applyBorder="1" applyAlignment="1">
      <alignment horizontal="left" vertical="center"/>
    </xf>
    <xf numFmtId="0" fontId="18" fillId="0" borderId="2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28" fillId="0" borderId="0" xfId="0" applyFont="1" applyFill="1" applyAlignment="1">
      <alignment horizontal="left" vertical="center"/>
    </xf>
    <xf numFmtId="0" fontId="15" fillId="0" borderId="284" xfId="0" applyFont="1" applyFill="1" applyBorder="1" applyAlignment="1">
      <alignment vertical="center"/>
    </xf>
    <xf numFmtId="0" fontId="15" fillId="0" borderId="15"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8" fillId="0" borderId="285" xfId="39" applyFont="1" applyFill="1" applyBorder="1" applyAlignment="1">
      <alignment horizontal="center" vertical="center" textRotation="255" wrapText="1"/>
    </xf>
    <xf numFmtId="0" fontId="18" fillId="0" borderId="153" xfId="39" applyFont="1" applyFill="1" applyBorder="1" applyAlignment="1">
      <alignment horizontal="center" vertical="center" textRotation="255" wrapText="1"/>
    </xf>
    <xf numFmtId="0" fontId="18" fillId="0" borderId="92" xfId="39" applyFont="1" applyFill="1" applyBorder="1" applyAlignment="1">
      <alignment horizontal="center" vertical="center" textRotation="255" wrapText="1"/>
    </xf>
    <xf numFmtId="0" fontId="18" fillId="0" borderId="94" xfId="39" applyFont="1" applyFill="1" applyBorder="1" applyAlignment="1">
      <alignment horizontal="center" vertical="center" textRotation="255" wrapText="1"/>
    </xf>
    <xf numFmtId="0" fontId="18" fillId="0" borderId="194" xfId="39" applyFont="1" applyFill="1" applyBorder="1" applyAlignment="1">
      <alignment horizontal="center" vertical="center" textRotation="255" wrapText="1"/>
    </xf>
    <xf numFmtId="0" fontId="18" fillId="0" borderId="275" xfId="39" applyFont="1" applyFill="1" applyBorder="1" applyAlignment="1">
      <alignment horizontal="center" vertical="center" textRotation="255" wrapText="1"/>
    </xf>
    <xf numFmtId="0" fontId="18" fillId="0" borderId="48" xfId="39" applyFont="1" applyFill="1" applyBorder="1" applyAlignment="1">
      <alignment horizontal="center" vertical="center" textRotation="255" wrapText="1"/>
    </xf>
    <xf numFmtId="0" fontId="18" fillId="0" borderId="158" xfId="39" applyFont="1" applyFill="1" applyBorder="1" applyAlignment="1">
      <alignment horizontal="center" vertical="center" textRotation="255" wrapText="1"/>
    </xf>
    <xf numFmtId="0" fontId="16" fillId="0" borderId="153" xfId="0" applyFont="1" applyFill="1" applyBorder="1" applyAlignment="1">
      <alignment horizontal="center" vertical="center" textRotation="255" wrapText="1"/>
    </xf>
    <xf numFmtId="0" fontId="16" fillId="0" borderId="152" xfId="0" applyFont="1" applyFill="1" applyBorder="1" applyAlignment="1">
      <alignment horizontal="center" vertical="center" textRotation="255" wrapText="1"/>
    </xf>
    <xf numFmtId="0" fontId="18" fillId="0" borderId="226" xfId="39" applyFont="1" applyFill="1" applyBorder="1" applyAlignment="1">
      <alignment horizontal="center" vertical="center" textRotation="255" wrapText="1"/>
    </xf>
    <xf numFmtId="0" fontId="18" fillId="0" borderId="102" xfId="39" applyFont="1" applyFill="1" applyBorder="1" applyAlignment="1">
      <alignment horizontal="center" vertical="center" textRotation="255" wrapText="1"/>
    </xf>
    <xf numFmtId="0" fontId="18" fillId="0" borderId="97" xfId="39" applyFont="1" applyFill="1" applyBorder="1" applyAlignment="1">
      <alignment horizontal="center" vertical="center"/>
    </xf>
    <xf numFmtId="0" fontId="12" fillId="0" borderId="95" xfId="39" applyFont="1" applyFill="1" applyBorder="1" applyAlignment="1">
      <alignment horizontal="center" vertical="center"/>
    </xf>
    <xf numFmtId="0" fontId="12" fillId="0" borderId="96" xfId="39" applyFont="1" applyFill="1" applyBorder="1" applyAlignment="1">
      <alignment horizontal="center" vertical="center"/>
    </xf>
    <xf numFmtId="0" fontId="12" fillId="0" borderId="285" xfId="39" applyFont="1" applyFill="1" applyBorder="1" applyAlignment="1">
      <alignment horizontal="center" vertical="center" textRotation="255" shrinkToFit="1"/>
    </xf>
    <xf numFmtId="0" fontId="12" fillId="0" borderId="228" xfId="39" applyFont="1" applyFill="1" applyBorder="1" applyAlignment="1">
      <alignment horizontal="center" vertical="center" textRotation="255" shrinkToFit="1"/>
    </xf>
    <xf numFmtId="0" fontId="12" fillId="0" borderId="226" xfId="39" applyFont="1" applyFill="1" applyBorder="1" applyAlignment="1">
      <alignment horizontal="center" vertical="center" textRotation="255" wrapText="1"/>
    </xf>
    <xf numFmtId="0" fontId="12" fillId="0" borderId="102" xfId="39" applyFont="1" applyFill="1" applyBorder="1" applyAlignment="1">
      <alignment horizontal="center" vertical="center" textRotation="255" wrapText="1"/>
    </xf>
    <xf numFmtId="0" fontId="12" fillId="0" borderId="48" xfId="39" applyFont="1" applyFill="1" applyBorder="1" applyAlignment="1">
      <alignment horizontal="center" vertical="center"/>
    </xf>
    <xf numFmtId="0" fontId="12" fillId="0" borderId="160" xfId="39" applyFont="1" applyFill="1" applyBorder="1" applyAlignment="1">
      <alignment horizontal="center" vertical="center"/>
    </xf>
    <xf numFmtId="0" fontId="12" fillId="0" borderId="37" xfId="39" applyFont="1" applyFill="1" applyBorder="1" applyAlignment="1">
      <alignment horizontal="center" vertical="center"/>
    </xf>
    <xf numFmtId="0" fontId="15" fillId="0" borderId="85" xfId="0" applyFont="1" applyFill="1" applyBorder="1" applyAlignment="1">
      <alignment vertical="center"/>
    </xf>
    <xf numFmtId="0" fontId="15" fillId="0" borderId="155" xfId="0" applyFont="1" applyFill="1" applyBorder="1" applyAlignment="1">
      <alignment vertical="center"/>
    </xf>
    <xf numFmtId="0" fontId="15" fillId="0" borderId="151" xfId="0" applyFont="1" applyFill="1" applyBorder="1" applyAlignment="1">
      <alignment horizontal="center" vertical="center" textRotation="255"/>
    </xf>
    <xf numFmtId="0" fontId="15" fillId="0" borderId="156" xfId="0" applyFont="1" applyFill="1" applyBorder="1" applyAlignment="1">
      <alignment horizontal="center" vertical="center"/>
    </xf>
    <xf numFmtId="0" fontId="15" fillId="0" borderId="157" xfId="0" applyFont="1" applyFill="1" applyBorder="1" applyAlignment="1">
      <alignment horizontal="center" vertical="center"/>
    </xf>
    <xf numFmtId="0" fontId="15" fillId="0" borderId="83" xfId="0" applyFont="1" applyFill="1" applyBorder="1" applyAlignment="1">
      <alignment vertical="center"/>
    </xf>
    <xf numFmtId="0" fontId="15" fillId="0" borderId="159" xfId="0" applyFont="1" applyFill="1" applyBorder="1" applyAlignment="1">
      <alignment vertical="center"/>
    </xf>
    <xf numFmtId="0" fontId="15" fillId="0" borderId="95" xfId="0" applyFont="1" applyFill="1" applyBorder="1" applyAlignment="1">
      <alignment horizontal="center" vertical="center"/>
    </xf>
    <xf numFmtId="0" fontId="15" fillId="0" borderId="97" xfId="0" applyFont="1" applyFill="1" applyBorder="1" applyAlignment="1">
      <alignment horizontal="center" vertical="center"/>
    </xf>
    <xf numFmtId="0" fontId="15" fillId="0" borderId="96" xfId="0" applyFont="1" applyFill="1" applyBorder="1" applyAlignment="1">
      <alignment horizontal="center" vertical="center"/>
    </xf>
    <xf numFmtId="0" fontId="15" fillId="0" borderId="95" xfId="0" applyFont="1" applyFill="1" applyBorder="1" applyAlignment="1">
      <alignment horizontal="center" vertical="center" wrapText="1"/>
    </xf>
    <xf numFmtId="0" fontId="15" fillId="0" borderId="96" xfId="0" applyFont="1" applyFill="1" applyBorder="1" applyAlignment="1">
      <alignment horizontal="center" vertical="center" wrapText="1"/>
    </xf>
    <xf numFmtId="0" fontId="15" fillId="0" borderId="48" xfId="0" applyFont="1" applyFill="1" applyBorder="1" applyAlignment="1">
      <alignment horizontal="center" vertical="center" wrapText="1"/>
    </xf>
    <xf numFmtId="0" fontId="15" fillId="0" borderId="160" xfId="0" applyFont="1" applyFill="1" applyBorder="1" applyAlignment="1">
      <alignment horizontal="center" vertical="center" wrapText="1"/>
    </xf>
    <xf numFmtId="0" fontId="15" fillId="0" borderId="18" xfId="0" applyFont="1" applyFill="1" applyBorder="1" applyAlignment="1">
      <alignment horizontal="center" vertical="center"/>
    </xf>
    <xf numFmtId="0" fontId="18" fillId="0" borderId="220" xfId="81" applyFont="1" applyFill="1" applyBorder="1" applyAlignment="1">
      <alignment horizontal="left" vertical="center" wrapText="1"/>
    </xf>
    <xf numFmtId="0" fontId="18" fillId="0" borderId="244" xfId="81" applyFont="1" applyFill="1" applyBorder="1" applyAlignment="1">
      <alignment horizontal="left" vertical="center" wrapText="1"/>
    </xf>
    <xf numFmtId="0" fontId="18" fillId="0" borderId="58" xfId="81" applyFont="1" applyFill="1" applyBorder="1" applyAlignment="1">
      <alignment horizontal="left" vertical="center" wrapText="1"/>
    </xf>
    <xf numFmtId="0" fontId="18" fillId="0" borderId="78" xfId="81" applyFont="1" applyFill="1" applyBorder="1" applyAlignment="1">
      <alignment horizontal="left" vertical="center" wrapText="1"/>
    </xf>
    <xf numFmtId="185" fontId="15" fillId="0" borderId="201" xfId="0" applyNumberFormat="1" applyFont="1" applyFill="1" applyBorder="1" applyAlignment="1">
      <alignment horizontal="center" vertical="center"/>
    </xf>
    <xf numFmtId="0" fontId="0" fillId="0" borderId="217" xfId="0" applyFont="1" applyFill="1" applyBorder="1"/>
    <xf numFmtId="0" fontId="0" fillId="0" borderId="200" xfId="0" applyFont="1" applyFill="1" applyBorder="1"/>
    <xf numFmtId="0" fontId="15" fillId="0" borderId="201" xfId="0" applyFont="1" applyFill="1" applyBorder="1" applyAlignment="1">
      <alignment horizontal="center" vertical="center"/>
    </xf>
    <xf numFmtId="0" fontId="15" fillId="0" borderId="217" xfId="0" applyFont="1" applyFill="1" applyBorder="1" applyAlignment="1">
      <alignment horizontal="center" vertical="center"/>
    </xf>
    <xf numFmtId="0" fontId="15" fillId="0" borderId="200" xfId="0" applyFont="1" applyFill="1" applyBorder="1" applyAlignment="1">
      <alignment horizontal="center" vertical="center"/>
    </xf>
    <xf numFmtId="0" fontId="15" fillId="0" borderId="288" xfId="0" applyFont="1" applyFill="1" applyBorder="1" applyAlignment="1">
      <alignment vertical="center"/>
    </xf>
    <xf numFmtId="0" fontId="15" fillId="0" borderId="289" xfId="0" applyFont="1" applyFill="1" applyBorder="1" applyAlignment="1">
      <alignment vertical="center"/>
    </xf>
    <xf numFmtId="0" fontId="18" fillId="0" borderId="223" xfId="81" applyFont="1" applyFill="1" applyBorder="1" applyAlignment="1">
      <alignment horizontal="left" vertical="center" wrapText="1"/>
    </xf>
    <xf numFmtId="0" fontId="18" fillId="0" borderId="230" xfId="81" applyFont="1" applyFill="1" applyBorder="1" applyAlignment="1">
      <alignment horizontal="left" vertical="center" wrapText="1"/>
    </xf>
    <xf numFmtId="0" fontId="18" fillId="0" borderId="73" xfId="81" applyFont="1" applyFill="1" applyBorder="1" applyAlignment="1">
      <alignment horizontal="left" vertical="center" wrapText="1"/>
    </xf>
    <xf numFmtId="185" fontId="15" fillId="0" borderId="36" xfId="0" applyNumberFormat="1" applyFont="1" applyFill="1" applyBorder="1" applyAlignment="1">
      <alignment horizontal="center" vertical="center"/>
    </xf>
    <xf numFmtId="185" fontId="15" fillId="0" borderId="217" xfId="0" applyNumberFormat="1" applyFont="1" applyFill="1" applyBorder="1" applyAlignment="1">
      <alignment horizontal="center" vertical="center"/>
    </xf>
    <xf numFmtId="185" fontId="15" fillId="0" borderId="200" xfId="0" applyNumberFormat="1" applyFont="1" applyFill="1" applyBorder="1" applyAlignment="1">
      <alignment horizontal="center" vertical="center"/>
    </xf>
    <xf numFmtId="0" fontId="15" fillId="0" borderId="268" xfId="0" applyFont="1" applyFill="1" applyBorder="1" applyAlignment="1">
      <alignment horizontal="center" vertical="center" wrapText="1"/>
    </xf>
    <xf numFmtId="0" fontId="15" fillId="0" borderId="9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275"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15" fillId="0" borderId="158" xfId="0" applyFont="1" applyFill="1" applyBorder="1" applyAlignment="1">
      <alignment horizontal="center" vertical="center" wrapText="1"/>
    </xf>
    <xf numFmtId="0" fontId="15" fillId="0" borderId="273" xfId="0" applyFont="1" applyFill="1" applyBorder="1" applyAlignment="1">
      <alignment horizontal="center" vertical="center" textRotation="255"/>
    </xf>
    <xf numFmtId="0" fontId="0" fillId="0" borderId="212" xfId="0" applyFont="1" applyFill="1" applyBorder="1"/>
    <xf numFmtId="0" fontId="0" fillId="0" borderId="49" xfId="0" applyFont="1" applyFill="1" applyBorder="1"/>
    <xf numFmtId="0" fontId="18" fillId="0" borderId="151" xfId="81" applyFont="1" applyFill="1" applyBorder="1" applyAlignment="1">
      <alignment horizontal="center" vertical="center" textRotation="255" wrapText="1"/>
    </xf>
    <xf numFmtId="0" fontId="18" fillId="0" borderId="229" xfId="81" applyFont="1" applyFill="1" applyBorder="1" applyAlignment="1">
      <alignment horizontal="left" vertical="center" wrapText="1"/>
    </xf>
    <xf numFmtId="0" fontId="18" fillId="0" borderId="240" xfId="81" applyFont="1" applyFill="1" applyBorder="1" applyAlignment="1">
      <alignment horizontal="left" vertical="center" wrapText="1"/>
    </xf>
    <xf numFmtId="0" fontId="18" fillId="0" borderId="71" xfId="81" applyFont="1" applyFill="1" applyBorder="1" applyAlignment="1">
      <alignment horizontal="left" vertical="center" wrapText="1"/>
    </xf>
    <xf numFmtId="0" fontId="18" fillId="0" borderId="76" xfId="81" applyFont="1" applyFill="1" applyBorder="1" applyAlignment="1">
      <alignment horizontal="left" vertical="center" wrapText="1"/>
    </xf>
    <xf numFmtId="0" fontId="18" fillId="0" borderId="220" xfId="80" applyFont="1" applyFill="1" applyBorder="1" applyAlignment="1">
      <alignment vertical="center" wrapText="1"/>
    </xf>
    <xf numFmtId="0" fontId="18" fillId="0" borderId="244" xfId="80" applyFont="1" applyFill="1" applyBorder="1" applyAlignment="1">
      <alignment vertical="center" wrapText="1"/>
    </xf>
    <xf numFmtId="0" fontId="18" fillId="0" borderId="58" xfId="80" applyFont="1" applyFill="1" applyBorder="1" applyAlignment="1">
      <alignment vertical="center" wrapText="1"/>
    </xf>
    <xf numFmtId="0" fontId="18" fillId="0" borderId="78" xfId="80" applyFont="1" applyFill="1" applyBorder="1" applyAlignment="1">
      <alignment horizontal="left" vertical="center" wrapText="1"/>
    </xf>
    <xf numFmtId="0" fontId="18" fillId="0" borderId="220" xfId="80" applyFont="1" applyFill="1" applyBorder="1" applyAlignment="1">
      <alignment horizontal="left" vertical="center" wrapText="1"/>
    </xf>
    <xf numFmtId="0" fontId="18" fillId="0" borderId="244" xfId="80" applyFont="1" applyFill="1" applyBorder="1" applyAlignment="1">
      <alignment horizontal="left" vertical="center" wrapText="1"/>
    </xf>
    <xf numFmtId="0" fontId="18" fillId="0" borderId="58" xfId="80" applyFont="1" applyFill="1" applyBorder="1" applyAlignment="1">
      <alignment horizontal="left" vertical="center" wrapText="1"/>
    </xf>
    <xf numFmtId="0" fontId="15" fillId="0" borderId="76" xfId="0" applyFont="1" applyFill="1" applyBorder="1" applyAlignment="1">
      <alignment vertical="center"/>
    </xf>
    <xf numFmtId="0" fontId="15" fillId="0" borderId="248" xfId="0" applyFont="1" applyFill="1" applyBorder="1" applyAlignment="1">
      <alignment vertical="center"/>
    </xf>
    <xf numFmtId="0" fontId="15" fillId="0" borderId="239" xfId="0" applyFont="1" applyFill="1" applyBorder="1" applyAlignment="1">
      <alignment vertical="center"/>
    </xf>
    <xf numFmtId="0" fontId="15" fillId="0" borderId="233" xfId="0" applyFont="1" applyFill="1" applyBorder="1" applyAlignment="1">
      <alignment vertical="center"/>
    </xf>
    <xf numFmtId="0" fontId="15" fillId="0" borderId="212" xfId="0" applyFont="1" applyFill="1" applyBorder="1" applyAlignment="1">
      <alignment horizontal="center" vertical="center" textRotation="255"/>
    </xf>
    <xf numFmtId="0" fontId="15" fillId="0" borderId="49" xfId="0" applyFont="1" applyFill="1" applyBorder="1" applyAlignment="1">
      <alignment horizontal="center" vertical="center" textRotation="255"/>
    </xf>
    <xf numFmtId="0" fontId="18" fillId="0" borderId="285" xfId="80" applyFont="1" applyFill="1" applyBorder="1" applyAlignment="1">
      <alignment horizontal="center" vertical="center" textRotation="255" wrapText="1"/>
    </xf>
    <xf numFmtId="0" fontId="18" fillId="0" borderId="227" xfId="80" applyFont="1" applyFill="1" applyBorder="1" applyAlignment="1">
      <alignment horizontal="center" vertical="center" textRotation="255" wrapText="1"/>
    </xf>
    <xf numFmtId="0" fontId="18" fillId="0" borderId="228" xfId="80" applyFont="1" applyFill="1" applyBorder="1" applyAlignment="1">
      <alignment horizontal="center" vertical="center" textRotation="255" wrapText="1"/>
    </xf>
    <xf numFmtId="0" fontId="15" fillId="0" borderId="229" xfId="0" applyFont="1" applyFill="1" applyBorder="1" applyAlignment="1">
      <alignment vertical="center"/>
    </xf>
    <xf numFmtId="0" fontId="15" fillId="0" borderId="240" xfId="0" applyFont="1" applyFill="1" applyBorder="1" applyAlignment="1">
      <alignment vertical="center"/>
    </xf>
    <xf numFmtId="0" fontId="15" fillId="0" borderId="71" xfId="0" applyFont="1" applyFill="1" applyBorder="1" applyAlignment="1">
      <alignment vertical="center"/>
    </xf>
    <xf numFmtId="0" fontId="18" fillId="0" borderId="223" xfId="80" applyFont="1" applyFill="1" applyBorder="1" applyAlignment="1">
      <alignment vertical="center" wrapText="1"/>
    </xf>
    <xf numFmtId="0" fontId="18" fillId="0" borderId="230" xfId="80" applyFont="1" applyFill="1" applyBorder="1" applyAlignment="1">
      <alignment vertical="center" wrapText="1"/>
    </xf>
    <xf numFmtId="0" fontId="18" fillId="0" borderId="73" xfId="80" applyFont="1" applyFill="1" applyBorder="1" applyAlignment="1">
      <alignment vertical="center" wrapText="1"/>
    </xf>
    <xf numFmtId="0" fontId="18" fillId="0" borderId="223" xfId="80" applyFont="1" applyFill="1" applyBorder="1" applyAlignment="1">
      <alignment horizontal="left" vertical="center" wrapText="1"/>
    </xf>
    <xf numFmtId="0" fontId="18" fillId="0" borderId="230" xfId="80" applyFont="1" applyFill="1" applyBorder="1" applyAlignment="1">
      <alignment horizontal="left" vertical="center" wrapText="1"/>
    </xf>
    <xf numFmtId="0" fontId="18" fillId="0" borderId="73" xfId="80" applyFont="1" applyFill="1" applyBorder="1" applyAlignment="1">
      <alignment horizontal="left" vertical="center" wrapText="1"/>
    </xf>
    <xf numFmtId="0" fontId="15" fillId="0" borderId="68" xfId="0" applyFont="1" applyFill="1" applyBorder="1" applyAlignment="1">
      <alignment vertical="center"/>
    </xf>
    <xf numFmtId="0" fontId="18" fillId="0" borderId="286" xfId="80" applyFont="1" applyFill="1" applyBorder="1" applyAlignment="1">
      <alignment horizontal="left" vertical="center" wrapText="1"/>
    </xf>
    <xf numFmtId="0" fontId="18" fillId="0" borderId="287" xfId="80" applyFont="1" applyFill="1" applyBorder="1" applyAlignment="1">
      <alignment horizontal="left" vertical="center" wrapText="1"/>
    </xf>
    <xf numFmtId="0" fontId="18" fillId="0" borderId="70" xfId="80" applyFont="1" applyFill="1" applyBorder="1" applyAlignment="1">
      <alignment horizontal="left" vertical="center" wrapText="1"/>
    </xf>
    <xf numFmtId="0" fontId="18" fillId="0" borderId="104" xfId="80" applyFont="1" applyFill="1" applyBorder="1" applyAlignment="1">
      <alignment horizontal="left" vertical="center" wrapText="1"/>
    </xf>
    <xf numFmtId="0" fontId="18" fillId="0" borderId="79" xfId="80" applyFont="1" applyFill="1" applyBorder="1" applyAlignment="1">
      <alignment horizontal="left" vertical="center" wrapText="1"/>
    </xf>
    <xf numFmtId="57" fontId="15" fillId="0" borderId="63" xfId="0" applyNumberFormat="1" applyFont="1" applyFill="1" applyBorder="1" applyAlignment="1">
      <alignment horizontal="distributed" vertical="center"/>
    </xf>
    <xf numFmtId="57" fontId="15" fillId="0" borderId="47" xfId="0" applyNumberFormat="1" applyFont="1" applyFill="1" applyBorder="1" applyAlignment="1">
      <alignment horizontal="distributed" vertical="center"/>
    </xf>
    <xf numFmtId="0" fontId="15" fillId="0" borderId="92" xfId="0" applyFont="1" applyFill="1" applyBorder="1" applyAlignment="1">
      <alignment vertical="center" wrapText="1"/>
    </xf>
    <xf numFmtId="0" fontId="0" fillId="0" borderId="269" xfId="0" applyFont="1" applyFill="1" applyBorder="1"/>
    <xf numFmtId="0" fontId="0" fillId="0" borderId="194" xfId="0" applyFont="1" applyFill="1" applyBorder="1"/>
    <xf numFmtId="0" fontId="0" fillId="0" borderId="35" xfId="0" applyFont="1" applyFill="1" applyBorder="1"/>
    <xf numFmtId="0" fontId="0" fillId="0" borderId="48" xfId="0" applyFont="1" applyFill="1" applyBorder="1"/>
    <xf numFmtId="0" fontId="0" fillId="0" borderId="37" xfId="0" applyFont="1" applyFill="1" applyBorder="1"/>
    <xf numFmtId="0" fontId="18" fillId="0" borderId="229" xfId="79" applyFont="1" applyFill="1" applyBorder="1" applyAlignment="1">
      <alignment horizontal="left" vertical="center" wrapText="1"/>
    </xf>
    <xf numFmtId="0" fontId="18" fillId="0" borderId="240" xfId="79" applyFont="1" applyFill="1" applyBorder="1" applyAlignment="1">
      <alignment horizontal="left" vertical="center" wrapText="1"/>
    </xf>
    <xf numFmtId="0" fontId="18" fillId="0" borderId="71" xfId="79" applyFont="1" applyFill="1" applyBorder="1" applyAlignment="1">
      <alignment horizontal="left" vertical="center" wrapText="1"/>
    </xf>
    <xf numFmtId="0" fontId="18" fillId="0" borderId="76" xfId="0" applyFont="1" applyFill="1" applyBorder="1" applyAlignment="1">
      <alignment vertical="center"/>
    </xf>
    <xf numFmtId="0" fontId="18" fillId="0" borderId="229" xfId="0" applyFont="1" applyFill="1" applyBorder="1" applyAlignment="1">
      <alignment horizontal="left" vertical="center"/>
    </xf>
    <xf numFmtId="0" fontId="18" fillId="0" borderId="240" xfId="0" applyFont="1" applyFill="1" applyBorder="1" applyAlignment="1">
      <alignment horizontal="left" vertical="center"/>
    </xf>
    <xf numFmtId="0" fontId="18" fillId="0" borderId="71" xfId="0" applyFont="1" applyFill="1" applyBorder="1" applyAlignment="1">
      <alignment horizontal="left" vertical="center"/>
    </xf>
    <xf numFmtId="0" fontId="18" fillId="0" borderId="223" xfId="79" applyFont="1" applyFill="1" applyBorder="1" applyAlignment="1">
      <alignment horizontal="left" vertical="center" wrapText="1"/>
    </xf>
    <xf numFmtId="0" fontId="18" fillId="0" borderId="230" xfId="79" applyFont="1" applyFill="1" applyBorder="1" applyAlignment="1">
      <alignment horizontal="left" vertical="center" wrapText="1"/>
    </xf>
    <xf numFmtId="0" fontId="18" fillId="0" borderId="73" xfId="79" applyFont="1" applyFill="1" applyBorder="1" applyAlignment="1">
      <alignment horizontal="left" vertical="center" wrapText="1"/>
    </xf>
    <xf numFmtId="0" fontId="18" fillId="0" borderId="79" xfId="0" applyFont="1" applyFill="1" applyBorder="1" applyAlignment="1">
      <alignment vertical="center"/>
    </xf>
    <xf numFmtId="0" fontId="18" fillId="0" borderId="24"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25" xfId="0" applyFont="1" applyFill="1" applyBorder="1" applyAlignment="1">
      <alignment horizontal="left" vertical="center"/>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236" xfId="0" applyFont="1" applyFill="1" applyBorder="1" applyAlignment="1">
      <alignment horizontal="center" vertical="center"/>
    </xf>
    <xf numFmtId="0" fontId="15" fillId="0" borderId="268" xfId="0" applyFont="1" applyFill="1" applyBorder="1" applyAlignment="1">
      <alignment horizontal="center" vertical="center"/>
    </xf>
    <xf numFmtId="0" fontId="15" fillId="0" borderId="93" xfId="0" applyFont="1" applyFill="1" applyBorder="1" applyAlignment="1">
      <alignment horizontal="center" vertical="center"/>
    </xf>
    <xf numFmtId="0" fontId="15" fillId="0" borderId="269" xfId="0" applyFont="1" applyFill="1" applyBorder="1" applyAlignment="1">
      <alignment horizontal="center" vertical="center"/>
    </xf>
    <xf numFmtId="0" fontId="15" fillId="0" borderId="36" xfId="0" applyFont="1" applyFill="1" applyBorder="1" applyAlignment="1">
      <alignment horizontal="center" vertical="center"/>
    </xf>
    <xf numFmtId="0" fontId="15" fillId="0" borderId="160" xfId="0" applyFont="1" applyFill="1" applyBorder="1" applyAlignment="1">
      <alignment horizontal="center" vertical="center"/>
    </xf>
    <xf numFmtId="0" fontId="15" fillId="0" borderId="37" xfId="0" applyFont="1" applyFill="1" applyBorder="1" applyAlignment="1">
      <alignment horizontal="center" vertical="center"/>
    </xf>
    <xf numFmtId="0" fontId="15" fillId="0" borderId="18" xfId="0" applyFont="1" applyFill="1" applyBorder="1" applyAlignment="1">
      <alignment vertical="center"/>
    </xf>
    <xf numFmtId="49" fontId="15" fillId="0" borderId="223" xfId="6" applyNumberFormat="1" applyFont="1" applyFill="1" applyBorder="1" applyAlignment="1" applyProtection="1">
      <alignment horizontal="center" vertical="center" wrapText="1"/>
    </xf>
    <xf numFmtId="49" fontId="15" fillId="0" borderId="73" xfId="6" applyNumberFormat="1" applyFont="1" applyFill="1" applyBorder="1" applyAlignment="1" applyProtection="1">
      <alignment horizontal="center" vertical="center" wrapText="1"/>
    </xf>
    <xf numFmtId="38" fontId="18" fillId="0" borderId="17" xfId="6" applyFont="1" applyFill="1" applyBorder="1" applyAlignment="1" applyProtection="1">
      <alignment horizontal="center" vertical="center"/>
    </xf>
    <xf numFmtId="38" fontId="18" fillId="0" borderId="17" xfId="6" applyFont="1" applyFill="1" applyBorder="1" applyAlignment="1" applyProtection="1">
      <alignment horizontal="center" vertical="center" wrapText="1"/>
    </xf>
    <xf numFmtId="38" fontId="22" fillId="0" borderId="17" xfId="6" applyFont="1" applyFill="1" applyBorder="1" applyAlignment="1" applyProtection="1">
      <alignment horizontal="center" vertical="center" wrapText="1"/>
    </xf>
    <xf numFmtId="38" fontId="15" fillId="0" borderId="17" xfId="6" applyFont="1" applyFill="1" applyBorder="1" applyAlignment="1" applyProtection="1">
      <alignment horizontal="center" vertical="center" wrapText="1"/>
    </xf>
    <xf numFmtId="38" fontId="15" fillId="0" borderId="17" xfId="6" applyFont="1" applyFill="1" applyBorder="1" applyAlignment="1" applyProtection="1">
      <alignment horizontal="center" vertical="center"/>
    </xf>
    <xf numFmtId="38" fontId="18" fillId="0" borderId="248" xfId="6" applyFont="1" applyFill="1" applyBorder="1" applyAlignment="1" applyProtection="1">
      <alignment horizontal="center" vertical="center"/>
    </xf>
    <xf numFmtId="38" fontId="18" fillId="0" borderId="233" xfId="6" applyFont="1" applyFill="1" applyBorder="1" applyAlignment="1" applyProtection="1">
      <alignment horizontal="center" vertical="center"/>
    </xf>
    <xf numFmtId="38" fontId="22" fillId="0" borderId="248" xfId="6" applyFont="1" applyFill="1" applyBorder="1" applyAlignment="1" applyProtection="1">
      <alignment horizontal="center" vertical="center" wrapText="1"/>
    </xf>
    <xf numFmtId="38" fontId="22" fillId="0" borderId="233" xfId="6" applyFont="1" applyFill="1" applyBorder="1" applyAlignment="1" applyProtection="1">
      <alignment horizontal="center" vertical="center" wrapText="1"/>
    </xf>
    <xf numFmtId="38" fontId="22" fillId="0" borderId="248" xfId="6" applyFont="1" applyFill="1" applyBorder="1" applyAlignment="1" applyProtection="1">
      <alignment horizontal="center" vertical="center" wrapText="1" shrinkToFit="1"/>
    </xf>
    <xf numFmtId="38" fontId="22" fillId="0" borderId="233" xfId="6" applyFont="1" applyFill="1" applyBorder="1" applyAlignment="1" applyProtection="1">
      <alignment horizontal="center" vertical="center" wrapText="1" shrinkToFit="1"/>
    </xf>
    <xf numFmtId="38" fontId="21" fillId="0" borderId="248" xfId="6" applyFont="1" applyFill="1" applyBorder="1" applyAlignment="1" applyProtection="1">
      <alignment horizontal="center" vertical="center" wrapText="1"/>
    </xf>
    <xf numFmtId="38" fontId="21" fillId="0" borderId="233" xfId="6" applyFont="1" applyFill="1" applyBorder="1" applyAlignment="1" applyProtection="1">
      <alignment horizontal="center" vertical="center"/>
    </xf>
    <xf numFmtId="38" fontId="15" fillId="0" borderId="5" xfId="6" applyFont="1" applyFill="1" applyBorder="1" applyAlignment="1" applyProtection="1">
      <alignment horizontal="center" vertical="center"/>
    </xf>
    <xf numFmtId="38" fontId="18" fillId="0" borderId="248" xfId="6" applyFont="1" applyFill="1" applyBorder="1" applyAlignment="1" applyProtection="1">
      <alignment horizontal="center" vertical="center" wrapText="1" shrinkToFit="1"/>
    </xf>
    <xf numFmtId="38" fontId="18" fillId="0" borderId="233" xfId="6" applyFont="1" applyFill="1" applyBorder="1" applyAlignment="1" applyProtection="1">
      <alignment horizontal="center" vertical="center" shrinkToFit="1"/>
    </xf>
    <xf numFmtId="38" fontId="15" fillId="0" borderId="27" xfId="6" applyFont="1" applyFill="1" applyBorder="1" applyAlignment="1" applyProtection="1">
      <alignment horizontal="center" vertical="center"/>
    </xf>
    <xf numFmtId="0" fontId="0" fillId="0" borderId="55" xfId="0" applyFont="1" applyFill="1" applyBorder="1" applyAlignment="1">
      <alignment horizontal="center" vertical="center"/>
    </xf>
    <xf numFmtId="0" fontId="0" fillId="0" borderId="39" xfId="0" applyFont="1" applyFill="1" applyBorder="1" applyAlignment="1">
      <alignment horizontal="center" vertical="center"/>
    </xf>
    <xf numFmtId="38" fontId="15" fillId="0" borderId="55" xfId="6" applyFont="1" applyFill="1" applyBorder="1" applyAlignment="1" applyProtection="1">
      <alignment horizontal="center" vertical="center"/>
    </xf>
    <xf numFmtId="38" fontId="15" fillId="0" borderId="39" xfId="6" applyFont="1" applyFill="1" applyBorder="1" applyAlignment="1" applyProtection="1">
      <alignment horizontal="center" vertical="center"/>
    </xf>
    <xf numFmtId="38" fontId="15" fillId="0" borderId="5" xfId="6" applyFont="1" applyFill="1" applyBorder="1" applyAlignment="1" applyProtection="1">
      <alignment horizontal="center" vertical="center" wrapText="1"/>
    </xf>
    <xf numFmtId="49" fontId="18" fillId="0" borderId="17" xfId="0" applyNumberFormat="1" applyFont="1" applyFill="1" applyBorder="1" applyAlignment="1">
      <alignment horizontal="center" vertical="center" shrinkToFit="1"/>
    </xf>
    <xf numFmtId="49" fontId="18" fillId="0" borderId="53" xfId="0" applyNumberFormat="1" applyFont="1" applyFill="1" applyBorder="1" applyAlignment="1">
      <alignment horizontal="center" vertical="center" shrinkToFit="1"/>
    </xf>
    <xf numFmtId="49" fontId="18" fillId="0" borderId="22" xfId="0" applyNumberFormat="1" applyFont="1" applyFill="1" applyBorder="1" applyAlignment="1">
      <alignment horizontal="center" vertical="center" shrinkToFit="1"/>
    </xf>
    <xf numFmtId="38" fontId="15" fillId="0" borderId="27" xfId="6" applyFont="1" applyFill="1" applyBorder="1" applyAlignment="1" applyProtection="1">
      <alignment horizontal="center" vertical="center" wrapText="1"/>
    </xf>
    <xf numFmtId="38" fontId="15" fillId="0" borderId="55" xfId="6" applyFont="1" applyFill="1" applyBorder="1" applyAlignment="1" applyProtection="1">
      <alignment horizontal="center" vertical="center" wrapText="1"/>
    </xf>
    <xf numFmtId="38" fontId="15" fillId="0" borderId="39" xfId="6" applyFont="1" applyFill="1" applyBorder="1" applyAlignment="1" applyProtection="1">
      <alignment horizontal="center" vertical="center" wrapText="1"/>
    </xf>
    <xf numFmtId="0" fontId="15" fillId="0" borderId="27" xfId="0" applyFont="1" applyFill="1" applyBorder="1" applyAlignment="1">
      <alignment horizontal="center" vertical="center"/>
    </xf>
    <xf numFmtId="0" fontId="21" fillId="0" borderId="27" xfId="0" applyFont="1" applyFill="1" applyBorder="1" applyAlignment="1">
      <alignment horizontal="center" vertical="center"/>
    </xf>
    <xf numFmtId="0" fontId="2" fillId="0" borderId="39" xfId="0" applyFont="1" applyFill="1" applyBorder="1" applyAlignment="1">
      <alignment horizontal="center" vertical="center"/>
    </xf>
    <xf numFmtId="49" fontId="44" fillId="0" borderId="0" xfId="57" applyNumberFormat="1" applyFont="1" applyFill="1" applyAlignment="1">
      <alignment vertical="center"/>
    </xf>
    <xf numFmtId="0" fontId="40" fillId="0" borderId="5" xfId="57" applyFont="1" applyFill="1" applyBorder="1" applyAlignment="1">
      <alignment horizontal="center" vertical="center" textRotation="255"/>
    </xf>
    <xf numFmtId="0" fontId="40" fillId="0" borderId="17" xfId="57" applyFont="1" applyFill="1" applyBorder="1" applyAlignment="1">
      <alignment horizontal="center" vertical="center" textRotation="255"/>
    </xf>
    <xf numFmtId="0" fontId="40" fillId="0" borderId="53" xfId="57" applyFont="1" applyFill="1" applyBorder="1" applyAlignment="1">
      <alignment horizontal="center" vertical="center" textRotation="255"/>
    </xf>
    <xf numFmtId="0" fontId="40" fillId="0" borderId="22" xfId="57" applyFont="1" applyFill="1" applyBorder="1" applyAlignment="1">
      <alignment horizontal="center" vertical="center" textRotation="255"/>
    </xf>
    <xf numFmtId="0" fontId="40" fillId="0" borderId="17" xfId="57" applyFont="1" applyFill="1" applyBorder="1" applyAlignment="1">
      <alignment horizontal="center" vertical="center" textRotation="255" shrinkToFit="1"/>
    </xf>
    <xf numFmtId="0" fontId="40" fillId="0" borderId="53" xfId="57" applyFont="1" applyFill="1" applyBorder="1" applyAlignment="1">
      <alignment horizontal="center" vertical="center" textRotation="255" shrinkToFit="1"/>
    </xf>
    <xf numFmtId="0" fontId="40" fillId="0" borderId="22" xfId="57" applyFont="1" applyFill="1" applyBorder="1" applyAlignment="1">
      <alignment horizontal="center" vertical="center" textRotation="255" shrinkToFit="1"/>
    </xf>
    <xf numFmtId="49" fontId="40" fillId="0" borderId="17" xfId="57" applyNumberFormat="1" applyFont="1" applyFill="1" applyBorder="1" applyAlignment="1">
      <alignment horizontal="center" vertical="center" textRotation="255" shrinkToFit="1"/>
    </xf>
    <xf numFmtId="49" fontId="40" fillId="0" borderId="22" xfId="57" applyNumberFormat="1" applyFont="1" applyFill="1" applyBorder="1" applyAlignment="1">
      <alignment horizontal="center" vertical="center" textRotation="255" shrinkToFit="1"/>
    </xf>
    <xf numFmtId="49" fontId="40" fillId="0" borderId="17" xfId="57" applyNumberFormat="1" applyFont="1" applyFill="1" applyBorder="1" applyAlignment="1">
      <alignment horizontal="center" vertical="center" textRotation="255"/>
    </xf>
    <xf numFmtId="49" fontId="40" fillId="0" borderId="53" xfId="57" applyNumberFormat="1" applyFont="1" applyFill="1" applyBorder="1" applyAlignment="1">
      <alignment horizontal="center" vertical="center" textRotation="255"/>
    </xf>
    <xf numFmtId="49" fontId="40" fillId="0" borderId="22" xfId="57" applyNumberFormat="1" applyFont="1" applyFill="1" applyBorder="1" applyAlignment="1">
      <alignment horizontal="center" vertical="center" textRotation="255"/>
    </xf>
    <xf numFmtId="49" fontId="40" fillId="0" borderId="17" xfId="72" applyNumberFormat="1" applyFont="1" applyFill="1" applyBorder="1" applyAlignment="1">
      <alignment horizontal="center" vertical="center" textRotation="255" shrinkToFit="1"/>
    </xf>
    <xf numFmtId="49" fontId="40" fillId="0" borderId="53" xfId="72" applyNumberFormat="1" applyFont="1" applyFill="1" applyBorder="1" applyAlignment="1">
      <alignment horizontal="center" vertical="center" textRotation="255" shrinkToFit="1"/>
    </xf>
    <xf numFmtId="49" fontId="40" fillId="0" borderId="22" xfId="72" applyNumberFormat="1" applyFont="1" applyFill="1" applyBorder="1" applyAlignment="1">
      <alignment horizontal="center" vertical="center" textRotation="255" shrinkToFit="1"/>
    </xf>
    <xf numFmtId="49" fontId="43" fillId="0" borderId="0" xfId="57" applyNumberFormat="1" applyFont="1" applyFill="1" applyAlignment="1">
      <alignment vertical="center"/>
    </xf>
    <xf numFmtId="0" fontId="5" fillId="0" borderId="53" xfId="57" applyFont="1" applyFill="1" applyBorder="1" applyAlignment="1">
      <alignment horizontal="center" vertical="center" textRotation="255" shrinkToFit="1"/>
    </xf>
    <xf numFmtId="0" fontId="5" fillId="0" borderId="22" xfId="57" applyFont="1" applyFill="1" applyBorder="1" applyAlignment="1">
      <alignment horizontal="center" vertical="center" textRotation="255" shrinkToFit="1"/>
    </xf>
    <xf numFmtId="49" fontId="40" fillId="0" borderId="17" xfId="74" applyNumberFormat="1" applyFont="1" applyFill="1" applyBorder="1" applyAlignment="1">
      <alignment horizontal="center" vertical="center" textRotation="255"/>
    </xf>
    <xf numFmtId="49" fontId="40" fillId="0" borderId="53" xfId="74" applyNumberFormat="1" applyFont="1" applyFill="1" applyBorder="1" applyAlignment="1">
      <alignment horizontal="center" vertical="center" textRotation="255"/>
    </xf>
    <xf numFmtId="49" fontId="40" fillId="0" borderId="22" xfId="74" applyNumberFormat="1" applyFont="1" applyFill="1" applyBorder="1" applyAlignment="1">
      <alignment horizontal="center" vertical="center" textRotation="255"/>
    </xf>
    <xf numFmtId="49" fontId="40" fillId="0" borderId="5" xfId="57" applyNumberFormat="1" applyFont="1" applyFill="1" applyBorder="1" applyAlignment="1">
      <alignment horizontal="center" vertical="center" textRotation="255" shrinkToFit="1"/>
    </xf>
    <xf numFmtId="49" fontId="40" fillId="0" borderId="53" xfId="57" applyNumberFormat="1" applyFont="1" applyFill="1" applyBorder="1" applyAlignment="1">
      <alignment horizontal="center" vertical="center" textRotation="255" shrinkToFit="1"/>
    </xf>
    <xf numFmtId="49" fontId="40" fillId="0" borderId="17" xfId="71" applyNumberFormat="1" applyFont="1" applyFill="1" applyBorder="1" applyAlignment="1">
      <alignment horizontal="center" vertical="center" textRotation="255"/>
    </xf>
    <xf numFmtId="49" fontId="40" fillId="0" borderId="53" xfId="71" applyNumberFormat="1" applyFont="1" applyFill="1" applyBorder="1" applyAlignment="1">
      <alignment horizontal="center" vertical="center" textRotation="255"/>
    </xf>
    <xf numFmtId="49" fontId="40" fillId="0" borderId="22" xfId="71" applyNumberFormat="1" applyFont="1" applyFill="1" applyBorder="1" applyAlignment="1">
      <alignment horizontal="center" vertical="center" textRotation="255"/>
    </xf>
    <xf numFmtId="49" fontId="40" fillId="0" borderId="17" xfId="76" applyNumberFormat="1" applyFont="1" applyFill="1" applyBorder="1" applyAlignment="1">
      <alignment horizontal="center" vertical="center" textRotation="255"/>
    </xf>
    <xf numFmtId="49" fontId="40" fillId="0" borderId="22" xfId="76" applyNumberFormat="1" applyFont="1" applyFill="1" applyBorder="1" applyAlignment="1">
      <alignment horizontal="center" vertical="center" textRotation="255"/>
    </xf>
    <xf numFmtId="49" fontId="40" fillId="0" borderId="17" xfId="70" applyNumberFormat="1" applyFont="1" applyFill="1" applyBorder="1" applyAlignment="1">
      <alignment horizontal="center" vertical="center" textRotation="255"/>
    </xf>
    <xf numFmtId="49" fontId="40" fillId="0" borderId="53" xfId="70" applyNumberFormat="1" applyFont="1" applyFill="1" applyBorder="1" applyAlignment="1">
      <alignment horizontal="center" vertical="center" textRotation="255"/>
    </xf>
    <xf numFmtId="49" fontId="40" fillId="0" borderId="22" xfId="70" applyNumberFormat="1" applyFont="1" applyFill="1" applyBorder="1" applyAlignment="1">
      <alignment horizontal="center" vertical="center" textRotation="255"/>
    </xf>
    <xf numFmtId="0" fontId="9" fillId="0" borderId="17" xfId="57" applyFont="1" applyFill="1" applyBorder="1" applyAlignment="1">
      <alignment horizontal="center" vertical="center" textRotation="255"/>
    </xf>
    <xf numFmtId="0" fontId="9" fillId="0" borderId="22" xfId="57" applyFont="1" applyFill="1" applyBorder="1" applyAlignment="1">
      <alignment horizontal="center" vertical="center" textRotation="255"/>
    </xf>
    <xf numFmtId="0" fontId="40" fillId="0" borderId="17" xfId="72" applyFont="1" applyFill="1" applyBorder="1" applyAlignment="1">
      <alignment horizontal="center" vertical="center" textRotation="255"/>
    </xf>
    <xf numFmtId="0" fontId="40" fillId="0" borderId="53" xfId="72" applyFont="1" applyFill="1" applyBorder="1" applyAlignment="1">
      <alignment horizontal="center" vertical="center" textRotation="255"/>
    </xf>
    <xf numFmtId="0" fontId="40" fillId="0" borderId="22" xfId="72" applyFont="1" applyFill="1" applyBorder="1" applyAlignment="1">
      <alignment horizontal="center" vertical="center" textRotation="255"/>
    </xf>
    <xf numFmtId="49" fontId="40" fillId="0" borderId="5" xfId="57" applyNumberFormat="1" applyFont="1" applyFill="1" applyBorder="1" applyAlignment="1">
      <alignment horizontal="center" vertical="center" textRotation="255"/>
    </xf>
    <xf numFmtId="0" fontId="5" fillId="0" borderId="53" xfId="57" applyFont="1" applyFill="1" applyBorder="1" applyAlignment="1">
      <alignment horizontal="center" vertical="center" textRotation="255"/>
    </xf>
    <xf numFmtId="0" fontId="5" fillId="0" borderId="22" xfId="57" applyFont="1" applyFill="1" applyBorder="1" applyAlignment="1">
      <alignment horizontal="center" vertical="center" textRotation="255"/>
    </xf>
    <xf numFmtId="49" fontId="40" fillId="0" borderId="17" xfId="78" applyNumberFormat="1" applyFont="1" applyFill="1" applyBorder="1" applyAlignment="1">
      <alignment horizontal="center" vertical="center" textRotation="255"/>
    </xf>
    <xf numFmtId="49" fontId="40" fillId="0" borderId="53" xfId="78" applyNumberFormat="1" applyFont="1" applyFill="1" applyBorder="1" applyAlignment="1">
      <alignment horizontal="center" vertical="center" textRotation="255"/>
    </xf>
    <xf numFmtId="49" fontId="40" fillId="0" borderId="22" xfId="78" applyNumberFormat="1" applyFont="1" applyFill="1" applyBorder="1" applyAlignment="1">
      <alignment horizontal="center" vertical="center" textRotation="255"/>
    </xf>
    <xf numFmtId="0" fontId="38" fillId="0" borderId="144" xfId="77" applyFont="1" applyFill="1" applyBorder="1" applyAlignment="1">
      <alignment horizontal="center" vertical="center" wrapText="1"/>
    </xf>
    <xf numFmtId="0" fontId="38" fillId="0" borderId="121" xfId="77" applyFont="1" applyFill="1" applyBorder="1" applyAlignment="1">
      <alignment horizontal="center" vertical="center" wrapText="1"/>
    </xf>
    <xf numFmtId="0" fontId="38" fillId="0" borderId="145" xfId="77" applyFont="1" applyFill="1" applyBorder="1" applyAlignment="1">
      <alignment horizontal="center" vertical="center" wrapText="1"/>
    </xf>
    <xf numFmtId="0" fontId="38" fillId="0" borderId="122" xfId="77" applyFont="1" applyFill="1" applyBorder="1" applyAlignment="1">
      <alignment horizontal="center" vertical="center" wrapText="1"/>
    </xf>
    <xf numFmtId="49" fontId="40" fillId="0" borderId="17" xfId="77" applyNumberFormat="1" applyFont="1" applyFill="1" applyBorder="1" applyAlignment="1">
      <alignment horizontal="center" vertical="center" textRotation="255"/>
    </xf>
    <xf numFmtId="49" fontId="40" fillId="0" borderId="53" xfId="77" applyNumberFormat="1" applyFont="1" applyFill="1" applyBorder="1" applyAlignment="1">
      <alignment horizontal="center" vertical="center" textRotation="255"/>
    </xf>
    <xf numFmtId="49" fontId="40" fillId="0" borderId="22" xfId="77" applyNumberFormat="1" applyFont="1" applyFill="1" applyBorder="1" applyAlignment="1">
      <alignment horizontal="center" vertical="center" textRotation="255"/>
    </xf>
    <xf numFmtId="49" fontId="35" fillId="0" borderId="19" xfId="77" applyNumberFormat="1" applyFont="1" applyFill="1" applyBorder="1" applyAlignment="1">
      <alignment horizontal="left" vertical="center" wrapText="1"/>
    </xf>
    <xf numFmtId="0" fontId="36" fillId="0" borderId="19" xfId="57" applyFont="1" applyFill="1" applyBorder="1" applyAlignment="1">
      <alignment vertical="center" wrapText="1"/>
    </xf>
    <xf numFmtId="49" fontId="38" fillId="0" borderId="5" xfId="77" applyNumberFormat="1" applyFont="1" applyFill="1" applyBorder="1" applyAlignment="1">
      <alignment horizontal="center" vertical="center" wrapText="1"/>
    </xf>
    <xf numFmtId="0" fontId="38" fillId="0" borderId="257" xfId="77" applyFont="1" applyFill="1" applyBorder="1" applyAlignment="1">
      <alignment horizontal="center" vertical="center" wrapText="1"/>
    </xf>
    <xf numFmtId="0" fontId="38" fillId="0" borderId="126" xfId="77" applyFont="1" applyFill="1" applyBorder="1" applyAlignment="1">
      <alignment horizontal="center" vertical="center" wrapText="1"/>
    </xf>
    <xf numFmtId="57" fontId="38" fillId="0" borderId="144" xfId="77" applyNumberFormat="1" applyFont="1" applyFill="1" applyBorder="1" applyAlignment="1">
      <alignment horizontal="center" vertical="center" wrapText="1"/>
    </xf>
    <xf numFmtId="57" fontId="38" fillId="0" borderId="121" xfId="77" applyNumberFormat="1" applyFont="1" applyFill="1" applyBorder="1" applyAlignment="1">
      <alignment horizontal="center" vertical="center" wrapText="1"/>
    </xf>
    <xf numFmtId="0" fontId="38" fillId="0" borderId="141" xfId="77" applyFont="1" applyFill="1" applyBorder="1" applyAlignment="1">
      <alignment horizontal="center" vertical="center" wrapText="1"/>
    </xf>
    <xf numFmtId="0" fontId="38" fillId="0" borderId="133" xfId="77" applyFont="1" applyFill="1" applyBorder="1" applyAlignment="1">
      <alignment horizontal="center" vertical="center" wrapText="1"/>
    </xf>
    <xf numFmtId="0" fontId="15" fillId="0" borderId="232" xfId="0" applyFont="1" applyFill="1" applyBorder="1" applyAlignment="1">
      <alignment horizontal="center" vertical="center" textRotation="255" shrinkToFit="1"/>
    </xf>
    <xf numFmtId="0" fontId="15" fillId="0" borderId="291" xfId="0" applyFont="1" applyFill="1" applyBorder="1" applyAlignment="1">
      <alignment horizontal="center" vertical="center" textRotation="255" shrinkToFit="1"/>
    </xf>
    <xf numFmtId="0" fontId="15" fillId="0" borderId="111" xfId="0" applyFont="1" applyFill="1" applyBorder="1" applyAlignment="1">
      <alignment horizontal="center" vertical="center" textRotation="255" shrinkToFit="1"/>
    </xf>
    <xf numFmtId="188" fontId="28" fillId="0" borderId="27" xfId="0" applyNumberFormat="1" applyFont="1" applyFill="1" applyBorder="1" applyAlignment="1">
      <alignment horizontal="center" vertical="center"/>
    </xf>
    <xf numFmtId="189" fontId="28" fillId="0" borderId="24" xfId="0" applyNumberFormat="1" applyFont="1" applyFill="1" applyBorder="1" applyAlignment="1">
      <alignment horizontal="center" vertical="center"/>
    </xf>
    <xf numFmtId="189" fontId="28" fillId="0" borderId="25" xfId="0" applyNumberFormat="1" applyFont="1" applyFill="1" applyBorder="1" applyAlignment="1">
      <alignment horizontal="center" vertical="center"/>
    </xf>
    <xf numFmtId="188" fontId="28" fillId="0" borderId="55" xfId="0" applyNumberFormat="1" applyFont="1" applyFill="1" applyBorder="1" applyAlignment="1">
      <alignment horizontal="center" vertical="center"/>
    </xf>
    <xf numFmtId="189" fontId="28" fillId="0" borderId="27" xfId="0" applyNumberFormat="1" applyFont="1" applyFill="1" applyBorder="1" applyAlignment="1">
      <alignment horizontal="center" vertical="center"/>
    </xf>
    <xf numFmtId="189" fontId="28" fillId="0" borderId="39" xfId="0" applyNumberFormat="1" applyFont="1" applyFill="1" applyBorder="1" applyAlignment="1">
      <alignment horizontal="center" vertical="center"/>
    </xf>
    <xf numFmtId="0" fontId="0" fillId="0" borderId="17" xfId="0" applyFont="1" applyFill="1" applyBorder="1" applyAlignment="1">
      <alignment horizontal="center" vertical="center" textRotation="255" shrinkToFit="1"/>
    </xf>
    <xf numFmtId="0" fontId="0" fillId="0" borderId="53" xfId="0" applyFont="1" applyFill="1" applyBorder="1" applyAlignment="1">
      <alignment horizontal="center" vertical="center" textRotation="255" shrinkToFit="1"/>
    </xf>
    <xf numFmtId="0" fontId="0" fillId="0" borderId="22" xfId="0" applyFont="1" applyFill="1" applyBorder="1" applyAlignment="1">
      <alignment horizontal="center" vertical="center" textRotation="255" shrinkToFit="1"/>
    </xf>
    <xf numFmtId="0" fontId="15" fillId="0" borderId="68" xfId="0" applyFont="1" applyFill="1" applyBorder="1" applyAlignment="1">
      <alignment horizontal="center" vertical="center" textRotation="255" shrinkToFit="1"/>
    </xf>
    <xf numFmtId="0" fontId="15" fillId="0" borderId="79" xfId="0" applyFont="1" applyFill="1" applyBorder="1" applyAlignment="1">
      <alignment horizontal="center" vertical="center" textRotation="255" shrinkToFit="1"/>
    </xf>
    <xf numFmtId="0" fontId="15" fillId="0" borderId="17" xfId="0" applyFont="1" applyFill="1" applyBorder="1" applyAlignment="1">
      <alignment horizontal="center" vertical="center" textRotation="255" shrinkToFit="1"/>
    </xf>
    <xf numFmtId="0" fontId="15" fillId="0" borderId="53" xfId="0" applyFont="1" applyFill="1" applyBorder="1" applyAlignment="1">
      <alignment horizontal="center" vertical="center" textRotation="255" shrinkToFit="1"/>
    </xf>
    <xf numFmtId="0" fontId="15" fillId="0" borderId="22" xfId="0" applyFont="1" applyFill="1" applyBorder="1" applyAlignment="1">
      <alignment horizontal="center" vertical="center" textRotation="255" shrinkToFit="1"/>
    </xf>
    <xf numFmtId="0" fontId="15" fillId="0" borderId="290" xfId="0" applyFont="1" applyFill="1" applyBorder="1" applyAlignment="1">
      <alignment horizontal="center" vertical="center" textRotation="255" shrinkToFit="1"/>
    </xf>
    <xf numFmtId="0" fontId="15" fillId="0" borderId="78" xfId="0" applyFont="1" applyFill="1" applyBorder="1" applyAlignment="1">
      <alignment horizontal="center" vertical="center" textRotation="255" shrinkToFit="1"/>
    </xf>
    <xf numFmtId="0" fontId="15" fillId="0" borderId="292" xfId="0" applyFont="1" applyFill="1" applyBorder="1" applyAlignment="1">
      <alignment horizontal="center" vertical="center" textRotation="255" shrinkToFit="1"/>
    </xf>
    <xf numFmtId="0" fontId="0" fillId="0" borderId="53" xfId="0" applyFont="1" applyFill="1" applyBorder="1" applyAlignment="1">
      <alignment horizontal="center" vertical="center" textRotation="255"/>
    </xf>
    <xf numFmtId="0" fontId="0" fillId="0" borderId="22" xfId="0" applyFont="1" applyFill="1" applyBorder="1" applyAlignment="1">
      <alignment horizontal="center" vertical="center" textRotation="255"/>
    </xf>
    <xf numFmtId="49" fontId="15" fillId="0" borderId="5" xfId="0" applyNumberFormat="1" applyFont="1" applyFill="1" applyBorder="1" applyAlignment="1">
      <alignment horizontal="center" vertical="center" wrapText="1"/>
    </xf>
    <xf numFmtId="0" fontId="18" fillId="0" borderId="5" xfId="0" applyFont="1" applyFill="1" applyBorder="1" applyAlignment="1">
      <alignment horizontal="distributed" vertical="center"/>
    </xf>
    <xf numFmtId="188" fontId="28" fillId="0" borderId="39" xfId="0" applyNumberFormat="1" applyFont="1" applyFill="1" applyBorder="1" applyAlignment="1">
      <alignment horizontal="center" vertical="center"/>
    </xf>
    <xf numFmtId="0" fontId="0" fillId="0" borderId="220" xfId="0" applyFont="1" applyFill="1" applyBorder="1" applyAlignment="1">
      <alignment vertical="center" wrapText="1"/>
    </xf>
    <xf numFmtId="0" fontId="0" fillId="0" borderId="58" xfId="0" applyFont="1" applyFill="1" applyBorder="1" applyAlignment="1">
      <alignment vertical="center" wrapText="1"/>
    </xf>
    <xf numFmtId="0" fontId="0" fillId="0" borderId="223" xfId="0" applyFont="1" applyFill="1" applyBorder="1" applyAlignment="1">
      <alignment vertical="center" wrapText="1"/>
    </xf>
    <xf numFmtId="0" fontId="0" fillId="0" borderId="73" xfId="0" applyFont="1" applyFill="1" applyBorder="1" applyAlignment="1">
      <alignment vertical="center" wrapText="1"/>
    </xf>
    <xf numFmtId="0" fontId="0" fillId="0" borderId="248" xfId="0" applyFont="1" applyFill="1" applyBorder="1" applyAlignment="1">
      <alignment vertical="center" wrapText="1"/>
    </xf>
    <xf numFmtId="0" fontId="0" fillId="0" borderId="233" xfId="0" applyFont="1" applyFill="1" applyBorder="1" applyAlignment="1">
      <alignment vertical="center" wrapText="1"/>
    </xf>
    <xf numFmtId="0" fontId="15" fillId="0" borderId="53" xfId="0" applyFont="1" applyFill="1" applyBorder="1" applyAlignment="1">
      <alignment vertical="center" textRotation="255"/>
    </xf>
    <xf numFmtId="0" fontId="15" fillId="0" borderId="22" xfId="0" applyFont="1" applyFill="1" applyBorder="1" applyAlignment="1">
      <alignment vertical="center" textRotation="255"/>
    </xf>
    <xf numFmtId="0" fontId="0" fillId="0" borderId="53" xfId="0" applyFont="1" applyFill="1" applyBorder="1" applyAlignment="1">
      <alignment vertical="center" textRotation="255"/>
    </xf>
    <xf numFmtId="0" fontId="0" fillId="0" borderId="22" xfId="0" applyFont="1" applyFill="1" applyBorder="1" applyAlignment="1">
      <alignment vertical="center" textRotation="255"/>
    </xf>
    <xf numFmtId="0" fontId="15" fillId="0" borderId="3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22" fillId="0" borderId="17" xfId="0" applyFont="1" applyFill="1" applyBorder="1" applyAlignment="1">
      <alignment horizontal="center" vertical="center" textRotation="255" wrapText="1"/>
    </xf>
    <xf numFmtId="0" fontId="22" fillId="0" borderId="53" xfId="0" applyFont="1" applyFill="1" applyBorder="1" applyAlignment="1">
      <alignment horizontal="center" vertical="center" textRotation="255" wrapText="1"/>
    </xf>
    <xf numFmtId="0" fontId="0" fillId="0" borderId="27" xfId="0" applyFont="1" applyFill="1" applyBorder="1" applyAlignment="1">
      <alignment vertical="center" wrapText="1"/>
    </xf>
    <xf numFmtId="0" fontId="0" fillId="0" borderId="39" xfId="0" applyFont="1" applyFill="1" applyBorder="1" applyAlignment="1">
      <alignment vertical="center" wrapText="1"/>
    </xf>
    <xf numFmtId="0" fontId="22" fillId="0" borderId="17" xfId="0" applyFont="1" applyFill="1" applyBorder="1" applyAlignment="1">
      <alignment vertical="center" textRotation="255" wrapText="1"/>
    </xf>
    <xf numFmtId="0" fontId="22" fillId="0" borderId="53" xfId="0" applyFont="1" applyFill="1" applyBorder="1" applyAlignment="1">
      <alignment vertical="center" textRotation="255" wrapText="1"/>
    </xf>
    <xf numFmtId="0" fontId="0" fillId="0" borderId="53" xfId="0" applyFont="1" applyFill="1" applyBorder="1" applyAlignment="1">
      <alignment vertical="center" textRotation="255" wrapText="1"/>
    </xf>
    <xf numFmtId="0" fontId="0" fillId="0" borderId="22" xfId="0" applyFont="1" applyFill="1" applyBorder="1" applyAlignment="1">
      <alignment vertical="center" textRotation="255" wrapText="1"/>
    </xf>
    <xf numFmtId="49" fontId="15" fillId="0" borderId="230" xfId="6" applyNumberFormat="1" applyFont="1" applyFill="1" applyBorder="1" applyAlignment="1" applyProtection="1">
      <alignment horizontal="center" vertical="center" wrapText="1"/>
    </xf>
    <xf numFmtId="38" fontId="15" fillId="0" borderId="15" xfId="6" applyFont="1" applyFill="1" applyBorder="1" applyAlignment="1" applyProtection="1">
      <alignment horizontal="center" vertical="center"/>
    </xf>
    <xf numFmtId="38" fontId="18" fillId="0" borderId="233" xfId="6" applyFont="1" applyFill="1" applyBorder="1" applyAlignment="1" applyProtection="1">
      <alignment horizontal="center" vertical="center" wrapText="1" shrinkToFit="1"/>
    </xf>
    <xf numFmtId="38" fontId="18" fillId="0" borderId="15" xfId="6" applyFont="1" applyFill="1" applyBorder="1" applyAlignment="1" applyProtection="1">
      <alignment horizontal="center" vertical="center"/>
    </xf>
    <xf numFmtId="38" fontId="21" fillId="0" borderId="233" xfId="6" applyFont="1" applyFill="1" applyBorder="1" applyAlignment="1" applyProtection="1">
      <alignment horizontal="center" vertical="center" wrapText="1"/>
    </xf>
    <xf numFmtId="0" fontId="46" fillId="0" borderId="226" xfId="73" applyFont="1" applyFill="1" applyBorder="1" applyAlignment="1">
      <alignment vertical="center" wrapText="1"/>
    </xf>
    <xf numFmtId="0" fontId="46" fillId="0" borderId="152" xfId="73" applyFont="1" applyFill="1" applyBorder="1" applyAlignment="1">
      <alignment vertical="center" wrapText="1"/>
    </xf>
    <xf numFmtId="0" fontId="46" fillId="0" borderId="102" xfId="73" applyFont="1" applyFill="1" applyBorder="1" applyAlignment="1">
      <alignment vertical="center" wrapText="1"/>
    </xf>
    <xf numFmtId="0" fontId="1" fillId="0" borderId="13" xfId="56" applyFont="1" applyFill="1" applyBorder="1" applyAlignment="1">
      <alignment horizontal="center" vertical="center" wrapText="1"/>
    </xf>
    <xf numFmtId="0" fontId="1" fillId="0" borderId="227" xfId="56" applyFont="1" applyFill="1" applyBorder="1" applyAlignment="1">
      <alignment horizontal="center" vertical="center" wrapText="1"/>
    </xf>
    <xf numFmtId="0" fontId="1" fillId="0" borderId="236" xfId="56" applyFont="1" applyFill="1" applyBorder="1" applyAlignment="1">
      <alignment horizontal="center" vertical="center" wrapText="1"/>
    </xf>
    <xf numFmtId="0" fontId="1" fillId="0" borderId="14" xfId="73" applyFont="1" applyFill="1" applyBorder="1" applyAlignment="1">
      <alignment horizontal="left" vertical="center" wrapText="1"/>
    </xf>
    <xf numFmtId="0" fontId="1" fillId="0" borderId="53" xfId="73" applyFont="1" applyFill="1" applyBorder="1" applyAlignment="1">
      <alignment horizontal="left" vertical="center" wrapText="1"/>
    </xf>
    <xf numFmtId="0" fontId="1" fillId="0" borderId="18" xfId="73" applyFont="1" applyFill="1" applyBorder="1" applyAlignment="1">
      <alignment horizontal="left" vertical="center" wrapText="1"/>
    </xf>
    <xf numFmtId="57" fontId="1" fillId="0" borderId="14" xfId="73" applyNumberFormat="1" applyFont="1" applyFill="1" applyBorder="1" applyAlignment="1">
      <alignment vertical="center" wrapText="1"/>
    </xf>
    <xf numFmtId="57" fontId="1" fillId="0" borderId="53" xfId="73" applyNumberFormat="1" applyFont="1" applyFill="1" applyBorder="1" applyAlignment="1">
      <alignment vertical="center" wrapText="1"/>
    </xf>
    <xf numFmtId="57" fontId="1" fillId="0" borderId="18" xfId="73" applyNumberFormat="1" applyFont="1" applyFill="1" applyBorder="1" applyAlignment="1">
      <alignment vertical="center" wrapText="1"/>
    </xf>
    <xf numFmtId="0" fontId="1" fillId="0" borderId="14" xfId="73" applyFont="1" applyFill="1" applyBorder="1" applyAlignment="1">
      <alignment vertical="center" wrapText="1"/>
    </xf>
    <xf numFmtId="0" fontId="1" fillId="0" borderId="53" xfId="73" applyFont="1" applyFill="1" applyBorder="1" applyAlignment="1">
      <alignment vertical="center" wrapText="1"/>
    </xf>
    <xf numFmtId="0" fontId="1" fillId="0" borderId="18" xfId="73" applyFont="1" applyFill="1" applyBorder="1" applyAlignment="1">
      <alignment vertical="center" wrapText="1"/>
    </xf>
    <xf numFmtId="0" fontId="1" fillId="4" borderId="151" xfId="56" applyFont="1" applyFill="1" applyBorder="1" applyAlignment="1">
      <alignment horizontal="left" vertical="center" wrapText="1"/>
    </xf>
    <xf numFmtId="0" fontId="1" fillId="4" borderId="42" xfId="56" applyFont="1" applyFill="1" applyBorder="1" applyAlignment="1">
      <alignment horizontal="left" vertical="center" wrapText="1"/>
    </xf>
    <xf numFmtId="0" fontId="1" fillId="4" borderId="43" xfId="56" applyFont="1" applyFill="1" applyBorder="1" applyAlignment="1">
      <alignment horizontal="left" vertical="center" wrapText="1"/>
    </xf>
    <xf numFmtId="0" fontId="1" fillId="4" borderId="92" xfId="56" applyFont="1" applyFill="1" applyBorder="1" applyAlignment="1">
      <alignment horizontal="left" vertical="center" wrapText="1"/>
    </xf>
    <xf numFmtId="0" fontId="1" fillId="4" borderId="93" xfId="56" applyFont="1" applyFill="1" applyBorder="1" applyAlignment="1">
      <alignment horizontal="left" vertical="center" wrapText="1"/>
    </xf>
    <xf numFmtId="0" fontId="1" fillId="4" borderId="94" xfId="56" applyFont="1" applyFill="1" applyBorder="1" applyAlignment="1">
      <alignment horizontal="left" vertical="center" wrapText="1"/>
    </xf>
    <xf numFmtId="0" fontId="1" fillId="4" borderId="151" xfId="56" applyFont="1" applyFill="1" applyBorder="1" applyAlignment="1">
      <alignment vertical="center" wrapText="1"/>
    </xf>
    <xf numFmtId="0" fontId="1" fillId="4" borderId="42" xfId="56" applyFont="1" applyFill="1" applyBorder="1" applyAlignment="1">
      <alignment vertical="center" wrapText="1"/>
    </xf>
    <xf numFmtId="0" fontId="1" fillId="4" borderId="43" xfId="56" applyFont="1" applyFill="1" applyBorder="1" applyAlignment="1">
      <alignment vertical="center" wrapText="1"/>
    </xf>
    <xf numFmtId="0" fontId="1" fillId="0" borderId="17" xfId="56" applyFont="1" applyFill="1" applyBorder="1" applyAlignment="1">
      <alignment vertical="center" wrapText="1"/>
    </xf>
    <xf numFmtId="0" fontId="1" fillId="0" borderId="22" xfId="56" applyFont="1" applyFill="1" applyBorder="1" applyAlignment="1">
      <alignment vertical="center" wrapText="1"/>
    </xf>
    <xf numFmtId="0" fontId="14" fillId="0" borderId="153" xfId="56" applyNumberFormat="1" applyFont="1" applyFill="1" applyBorder="1" applyAlignment="1">
      <alignment vertical="center" wrapText="1"/>
    </xf>
    <xf numFmtId="0" fontId="14" fillId="0" borderId="77" xfId="56" applyNumberFormat="1" applyFont="1" applyFill="1" applyBorder="1" applyAlignment="1">
      <alignment vertical="center" wrapText="1"/>
    </xf>
    <xf numFmtId="0" fontId="1" fillId="0" borderId="237" xfId="56" applyFont="1" applyFill="1" applyBorder="1" applyAlignment="1">
      <alignment vertical="center" wrapText="1"/>
    </xf>
    <xf numFmtId="0" fontId="1" fillId="0" borderId="225" xfId="56" applyFont="1" applyFill="1" applyBorder="1" applyAlignment="1">
      <alignment vertical="center" wrapText="1"/>
    </xf>
    <xf numFmtId="57" fontId="1" fillId="0" borderId="17" xfId="56" applyNumberFormat="1" applyFont="1" applyFill="1" applyBorder="1" applyAlignment="1">
      <alignment vertical="center" wrapText="1"/>
    </xf>
    <xf numFmtId="57" fontId="1" fillId="0" borderId="22" xfId="56" applyNumberFormat="1" applyFont="1" applyFill="1" applyBorder="1" applyAlignment="1">
      <alignment vertical="center" wrapText="1"/>
    </xf>
    <xf numFmtId="0" fontId="45" fillId="0" borderId="0" xfId="83" applyFont="1" applyAlignment="1">
      <alignment horizontal="left" vertical="center"/>
    </xf>
    <xf numFmtId="0" fontId="45" fillId="0" borderId="160" xfId="83" applyFont="1" applyBorder="1" applyAlignment="1">
      <alignment horizontal="left" vertical="center"/>
    </xf>
    <xf numFmtId="0" fontId="1" fillId="4" borderId="151" xfId="56" applyFont="1" applyFill="1" applyBorder="1" applyAlignment="1">
      <alignment horizontal="left" vertical="center"/>
    </xf>
    <xf numFmtId="0" fontId="1" fillId="4" borderId="42" xfId="56" applyFont="1" applyFill="1" applyBorder="1" applyAlignment="1">
      <alignment horizontal="left" vertical="center"/>
    </xf>
    <xf numFmtId="0" fontId="1" fillId="4" borderId="43" xfId="56" applyFont="1" applyFill="1" applyBorder="1" applyAlignment="1">
      <alignment horizontal="left" vertical="center"/>
    </xf>
    <xf numFmtId="0" fontId="1" fillId="4" borderId="95" xfId="56" applyFont="1" applyFill="1" applyBorder="1" applyAlignment="1">
      <alignment horizontal="left" vertical="center" wrapText="1"/>
    </xf>
    <xf numFmtId="0" fontId="1" fillId="4" borderId="97" xfId="56" applyFont="1" applyFill="1" applyBorder="1" applyAlignment="1">
      <alignment horizontal="left" vertical="center" wrapText="1"/>
    </xf>
    <xf numFmtId="0" fontId="1" fillId="4" borderId="96" xfId="56" applyFont="1" applyFill="1" applyBorder="1" applyAlignment="1">
      <alignment horizontal="left" vertical="center" wrapText="1"/>
    </xf>
    <xf numFmtId="0" fontId="12" fillId="0" borderId="27" xfId="0" applyFont="1" applyFill="1" applyBorder="1" applyAlignment="1">
      <alignment vertical="center" wrapText="1"/>
    </xf>
    <xf numFmtId="0" fontId="12" fillId="0" borderId="15"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93" xfId="0" applyFont="1" applyFill="1" applyBorder="1" applyAlignment="1">
      <alignment vertical="center" wrapText="1"/>
    </xf>
    <xf numFmtId="0" fontId="12" fillId="0" borderId="294" xfId="0" applyFont="1" applyFill="1" applyBorder="1" applyAlignment="1">
      <alignment vertical="center" wrapText="1"/>
    </xf>
    <xf numFmtId="0" fontId="12" fillId="0" borderId="295" xfId="0" applyFont="1" applyFill="1" applyBorder="1" applyAlignment="1">
      <alignment vertical="center" wrapText="1"/>
    </xf>
    <xf numFmtId="0" fontId="12" fillId="0" borderId="5" xfId="0" applyFont="1" applyFill="1" applyBorder="1" applyAlignment="1">
      <alignment horizontal="center" vertical="center"/>
    </xf>
    <xf numFmtId="0" fontId="12" fillId="0" borderId="5" xfId="0" applyFont="1" applyFill="1" applyBorder="1" applyAlignment="1">
      <alignment vertical="center"/>
    </xf>
    <xf numFmtId="41" fontId="28" fillId="0" borderId="5" xfId="6" applyNumberFormat="1" applyFont="1" applyFill="1" applyBorder="1" applyAlignment="1">
      <alignment horizontal="center" vertical="center"/>
    </xf>
    <xf numFmtId="0" fontId="12" fillId="0" borderId="0" xfId="0" applyFont="1" applyFill="1" applyAlignment="1">
      <alignment vertical="center"/>
    </xf>
    <xf numFmtId="0" fontId="0" fillId="0" borderId="0" xfId="0" applyAlignment="1">
      <alignment vertical="center"/>
    </xf>
    <xf numFmtId="0" fontId="12" fillId="0" borderId="15" xfId="0" applyFont="1" applyFill="1" applyBorder="1" applyAlignment="1">
      <alignment vertical="center" wrapText="1"/>
    </xf>
    <xf numFmtId="0" fontId="12" fillId="0" borderId="34" xfId="0" applyFont="1" applyFill="1" applyBorder="1" applyAlignment="1">
      <alignment vertical="center" wrapText="1"/>
    </xf>
    <xf numFmtId="0" fontId="0" fillId="0" borderId="5" xfId="0" applyFill="1" applyBorder="1" applyAlignment="1">
      <alignment vertical="center"/>
    </xf>
    <xf numFmtId="41" fontId="28" fillId="0" borderId="5" xfId="0" applyNumberFormat="1" applyFont="1" applyFill="1" applyBorder="1" applyAlignment="1">
      <alignment horizontal="center" vertical="center"/>
    </xf>
    <xf numFmtId="0" fontId="32" fillId="0" borderId="0" xfId="0" applyFont="1" applyFill="1" applyAlignment="1">
      <alignment vertical="center"/>
    </xf>
    <xf numFmtId="0" fontId="12" fillId="0" borderId="27" xfId="0" applyFont="1" applyFill="1" applyBorder="1" applyAlignment="1">
      <alignment horizontal="left" vertical="center" shrinkToFit="1"/>
    </xf>
    <xf numFmtId="0" fontId="12" fillId="0" borderId="39" xfId="0" applyFont="1" applyFill="1" applyBorder="1" applyAlignment="1">
      <alignment horizontal="left" vertical="center" shrinkToFit="1"/>
    </xf>
    <xf numFmtId="0" fontId="12" fillId="0" borderId="27" xfId="0" applyFont="1" applyFill="1" applyBorder="1" applyAlignment="1">
      <alignment horizontal="center" vertical="center"/>
    </xf>
    <xf numFmtId="0" fontId="0" fillId="0" borderId="55" xfId="0" applyFill="1" applyBorder="1" applyAlignment="1">
      <alignment horizontal="center" vertical="center"/>
    </xf>
    <xf numFmtId="0" fontId="0" fillId="0" borderId="39" xfId="0" applyFill="1" applyBorder="1" applyAlignment="1">
      <alignment horizontal="center" vertical="center"/>
    </xf>
    <xf numFmtId="0" fontId="12" fillId="0" borderId="27" xfId="0" applyFont="1" applyFill="1" applyBorder="1" applyAlignment="1">
      <alignment vertical="center"/>
    </xf>
    <xf numFmtId="0" fontId="12" fillId="0" borderId="39" xfId="0" applyFont="1" applyFill="1" applyBorder="1" applyAlignment="1">
      <alignment vertical="center"/>
    </xf>
    <xf numFmtId="41" fontId="12" fillId="0" borderId="27" xfId="0" applyNumberFormat="1" applyFont="1" applyFill="1" applyBorder="1" applyAlignment="1">
      <alignment horizontal="center" vertical="center"/>
    </xf>
    <xf numFmtId="41" fontId="12" fillId="0" borderId="39" xfId="0" applyNumberFormat="1" applyFont="1" applyFill="1" applyBorder="1" applyAlignment="1">
      <alignment horizontal="center" vertical="center"/>
    </xf>
    <xf numFmtId="0" fontId="12" fillId="0" borderId="39" xfId="0" applyFont="1" applyFill="1" applyBorder="1" applyAlignment="1">
      <alignment vertical="center" wrapText="1"/>
    </xf>
    <xf numFmtId="178" fontId="12" fillId="0" borderId="5" xfId="0" applyNumberFormat="1" applyFont="1" applyFill="1" applyBorder="1" applyAlignment="1">
      <alignment horizontal="center" vertical="center"/>
    </xf>
    <xf numFmtId="0" fontId="12" fillId="0" borderId="39" xfId="0" applyFont="1" applyFill="1" applyBorder="1" applyAlignment="1">
      <alignment horizontal="center" vertical="center"/>
    </xf>
    <xf numFmtId="178" fontId="12" fillId="0" borderId="27" xfId="0" applyNumberFormat="1" applyFont="1" applyFill="1" applyBorder="1" applyAlignment="1">
      <alignment horizontal="center" vertical="center"/>
    </xf>
    <xf numFmtId="178" fontId="12" fillId="0" borderId="39" xfId="0" applyNumberFormat="1" applyFont="1" applyFill="1" applyBorder="1" applyAlignment="1">
      <alignment horizontal="center" vertical="center"/>
    </xf>
    <xf numFmtId="0" fontId="0" fillId="0" borderId="5" xfId="0" applyFill="1" applyBorder="1" applyAlignment="1">
      <alignment horizontal="center" vertical="center"/>
    </xf>
    <xf numFmtId="0" fontId="12" fillId="0" borderId="0" xfId="0" applyFont="1" applyFill="1" applyAlignment="1">
      <alignment horizontal="left" vertical="center" wrapText="1"/>
    </xf>
    <xf numFmtId="0" fontId="12" fillId="0" borderId="27" xfId="0" applyFont="1" applyFill="1" applyBorder="1" applyAlignment="1">
      <alignment horizontal="left" vertical="center" wrapText="1"/>
    </xf>
    <xf numFmtId="0" fontId="12" fillId="0" borderId="39" xfId="0" applyFont="1" applyFill="1" applyBorder="1" applyAlignment="1">
      <alignment horizontal="left" vertical="center" wrapText="1"/>
    </xf>
    <xf numFmtId="0" fontId="12" fillId="0" borderId="293" xfId="0" applyFont="1" applyFill="1" applyBorder="1" applyAlignment="1">
      <alignment horizontal="left" vertical="center" wrapText="1"/>
    </xf>
    <xf numFmtId="0" fontId="12" fillId="0" borderId="294" xfId="0" applyFont="1" applyFill="1" applyBorder="1" applyAlignment="1">
      <alignment horizontal="left" vertical="center" wrapText="1"/>
    </xf>
    <xf numFmtId="0" fontId="12" fillId="0" borderId="295" xfId="0" applyFont="1" applyFill="1" applyBorder="1" applyAlignment="1">
      <alignment horizontal="left" vertical="center" wrapText="1"/>
    </xf>
    <xf numFmtId="0" fontId="12" fillId="0" borderId="239" xfId="0" applyFont="1" applyFill="1" applyBorder="1" applyAlignment="1">
      <alignment vertical="center" wrapText="1"/>
    </xf>
    <xf numFmtId="0" fontId="12" fillId="0" borderId="233" xfId="0" applyFont="1" applyFill="1" applyBorder="1" applyAlignment="1">
      <alignment vertical="center" wrapText="1"/>
    </xf>
    <xf numFmtId="0" fontId="12" fillId="0" borderId="244" xfId="0" applyFont="1" applyFill="1" applyBorder="1" applyAlignment="1">
      <alignment vertical="center" wrapText="1"/>
    </xf>
    <xf numFmtId="0" fontId="12" fillId="0" borderId="58" xfId="0" applyFont="1" applyFill="1" applyBorder="1" applyAlignment="1">
      <alignment vertical="center" wrapText="1"/>
    </xf>
    <xf numFmtId="0" fontId="12" fillId="0" borderId="15"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96"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297"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298" xfId="0" applyFont="1" applyFill="1" applyBorder="1" applyAlignment="1">
      <alignment horizontal="left" vertical="center" wrapText="1"/>
    </xf>
    <xf numFmtId="0" fontId="12" fillId="0" borderId="301" xfId="0" applyFont="1" applyFill="1" applyBorder="1" applyAlignment="1">
      <alignment horizontal="left" vertical="center" wrapText="1"/>
    </xf>
    <xf numFmtId="0" fontId="12" fillId="0" borderId="73" xfId="0" applyFont="1" applyFill="1" applyBorder="1" applyAlignment="1">
      <alignment horizontal="left" vertical="center" wrapText="1"/>
    </xf>
    <xf numFmtId="0" fontId="12" fillId="0" borderId="300" xfId="0" applyFont="1" applyFill="1" applyBorder="1" applyAlignment="1">
      <alignment vertical="center" wrapText="1"/>
    </xf>
    <xf numFmtId="0" fontId="12" fillId="0" borderId="55" xfId="0" applyFont="1" applyFill="1" applyBorder="1" applyAlignment="1">
      <alignment horizontal="center" vertical="center"/>
    </xf>
    <xf numFmtId="0" fontId="12" fillId="0" borderId="299" xfId="0" applyFont="1" applyFill="1" applyBorder="1" applyAlignment="1">
      <alignment vertical="center" wrapText="1"/>
    </xf>
    <xf numFmtId="0" fontId="12" fillId="0" borderId="299" xfId="0" applyFont="1" applyFill="1" applyBorder="1" applyAlignment="1">
      <alignment horizontal="left" vertical="center" wrapText="1"/>
    </xf>
    <xf numFmtId="0" fontId="12" fillId="0" borderId="233" xfId="0" applyFont="1" applyFill="1" applyBorder="1" applyAlignment="1">
      <alignment horizontal="left" vertical="center" wrapText="1"/>
    </xf>
    <xf numFmtId="0" fontId="12" fillId="0" borderId="300" xfId="0" applyFont="1" applyFill="1" applyBorder="1" applyAlignment="1">
      <alignment horizontal="left" vertical="center" wrapText="1"/>
    </xf>
    <xf numFmtId="0" fontId="12" fillId="0" borderId="58" xfId="0" applyFont="1" applyFill="1" applyBorder="1" applyAlignment="1">
      <alignment horizontal="left" vertical="center" wrapText="1"/>
    </xf>
    <xf numFmtId="0" fontId="12" fillId="0" borderId="55" xfId="0" applyFont="1" applyFill="1" applyBorder="1" applyAlignment="1">
      <alignment vertical="center"/>
    </xf>
    <xf numFmtId="41" fontId="12" fillId="0" borderId="5" xfId="0" applyNumberFormat="1" applyFont="1" applyFill="1" applyBorder="1" applyAlignment="1">
      <alignment horizontal="center" vertical="center"/>
    </xf>
    <xf numFmtId="178" fontId="12" fillId="0" borderId="55" xfId="0" applyNumberFormat="1" applyFont="1" applyFill="1" applyBorder="1" applyAlignment="1">
      <alignment horizontal="center" vertical="center"/>
    </xf>
    <xf numFmtId="0" fontId="12" fillId="0" borderId="301" xfId="0" applyFont="1" applyFill="1" applyBorder="1" applyAlignment="1">
      <alignment vertical="center" wrapText="1"/>
    </xf>
    <xf numFmtId="0" fontId="12" fillId="0" borderId="73" xfId="0" applyFont="1" applyFill="1" applyBorder="1" applyAlignment="1">
      <alignment vertical="center" wrapText="1"/>
    </xf>
    <xf numFmtId="0" fontId="12" fillId="0" borderId="55" xfId="0" applyFont="1" applyFill="1" applyBorder="1" applyAlignment="1">
      <alignment vertical="center" wrapText="1"/>
    </xf>
    <xf numFmtId="0" fontId="12" fillId="0" borderId="20" xfId="0" applyFont="1" applyFill="1" applyBorder="1" applyAlignment="1">
      <alignment vertical="center" wrapText="1"/>
    </xf>
    <xf numFmtId="0" fontId="12" fillId="0" borderId="296" xfId="0" applyFont="1" applyFill="1" applyBorder="1" applyAlignment="1">
      <alignment vertical="center" wrapText="1"/>
    </xf>
    <xf numFmtId="0" fontId="12" fillId="0" borderId="16" xfId="0" applyFont="1" applyFill="1" applyBorder="1" applyAlignment="1">
      <alignment vertical="center" wrapText="1"/>
    </xf>
    <xf numFmtId="0" fontId="12" fillId="0" borderId="0" xfId="0" applyFont="1" applyFill="1" applyBorder="1" applyAlignment="1">
      <alignment vertical="center" wrapText="1"/>
    </xf>
    <xf numFmtId="0" fontId="12" fillId="0" borderId="297" xfId="0" applyFont="1" applyFill="1" applyBorder="1" applyAlignment="1">
      <alignment vertical="center" wrapText="1"/>
    </xf>
    <xf numFmtId="0" fontId="12" fillId="0" borderId="19" xfId="0" applyFont="1" applyFill="1" applyBorder="1" applyAlignment="1">
      <alignment vertical="center" wrapText="1"/>
    </xf>
    <xf numFmtId="0" fontId="12" fillId="0" borderId="298" xfId="0" applyFont="1" applyFill="1" applyBorder="1" applyAlignment="1">
      <alignment vertical="center" wrapText="1"/>
    </xf>
    <xf numFmtId="0" fontId="0" fillId="0" borderId="5" xfId="0" applyFont="1" applyFill="1" applyBorder="1" applyAlignment="1">
      <alignment vertical="center"/>
    </xf>
    <xf numFmtId="41" fontId="12" fillId="0" borderId="5" xfId="0" applyNumberFormat="1" applyFont="1" applyFill="1" applyBorder="1" applyAlignment="1">
      <alignment vertical="center"/>
    </xf>
    <xf numFmtId="0" fontId="12" fillId="0" borderId="5" xfId="0" applyFont="1" applyFill="1" applyBorder="1" applyAlignment="1">
      <alignment vertical="center" wrapText="1"/>
    </xf>
    <xf numFmtId="0" fontId="0" fillId="0" borderId="5" xfId="0" applyFont="1" applyFill="1" applyBorder="1" applyAlignment="1">
      <alignment vertical="center" wrapText="1"/>
    </xf>
    <xf numFmtId="0" fontId="0" fillId="0" borderId="5" xfId="0" applyFont="1" applyFill="1" applyBorder="1" applyAlignment="1">
      <alignment horizontal="center" vertical="center"/>
    </xf>
    <xf numFmtId="0" fontId="12" fillId="0" borderId="0" xfId="0" applyFont="1" applyFill="1" applyAlignment="1">
      <alignment vertical="center" wrapText="1"/>
    </xf>
    <xf numFmtId="0" fontId="0" fillId="0" borderId="0" xfId="0" applyFont="1" applyFill="1" applyAlignment="1">
      <alignment vertical="center"/>
    </xf>
    <xf numFmtId="0" fontId="48" fillId="0" borderId="95" xfId="0" applyFont="1" applyFill="1" applyBorder="1" applyAlignment="1">
      <alignment horizontal="center" vertical="center" wrapText="1"/>
    </xf>
    <xf numFmtId="0" fontId="48" fillId="0" borderId="97" xfId="0" applyFont="1" applyFill="1" applyBorder="1" applyAlignment="1">
      <alignment horizontal="center" vertical="center" wrapText="1"/>
    </xf>
    <xf numFmtId="0" fontId="48" fillId="0" borderId="96" xfId="0" applyFont="1" applyFill="1" applyBorder="1" applyAlignment="1">
      <alignment horizontal="center" vertical="center" wrapText="1"/>
    </xf>
    <xf numFmtId="0" fontId="48" fillId="0" borderId="7" xfId="0" applyFont="1" applyFill="1" applyBorder="1" applyAlignment="1">
      <alignment horizontal="left" vertical="center" wrapText="1" shrinkToFit="1"/>
    </xf>
    <xf numFmtId="0" fontId="48" fillId="0" borderId="218" xfId="0" applyFont="1" applyFill="1" applyBorder="1" applyAlignment="1">
      <alignment horizontal="left" vertical="center" wrapText="1" shrinkToFit="1"/>
    </xf>
    <xf numFmtId="0" fontId="48" fillId="0" borderId="227" xfId="0" applyFont="1" applyFill="1" applyBorder="1" applyAlignment="1">
      <alignment vertical="center" wrapText="1"/>
    </xf>
    <xf numFmtId="0" fontId="0" fillId="0" borderId="227" xfId="0" applyFont="1" applyFill="1" applyBorder="1" applyAlignment="1">
      <alignment vertical="center"/>
    </xf>
    <xf numFmtId="0" fontId="48" fillId="0" borderId="95"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95" xfId="0" applyFont="1" applyFill="1" applyBorder="1" applyAlignment="1">
      <alignment horizontal="center" vertical="center" wrapText="1" shrinkToFit="1"/>
    </xf>
    <xf numFmtId="0" fontId="48" fillId="0" borderId="97" xfId="0" applyFont="1" applyFill="1" applyBorder="1" applyAlignment="1">
      <alignment horizontal="center" vertical="center" wrapText="1" shrinkToFit="1"/>
    </xf>
    <xf numFmtId="0" fontId="48" fillId="0" borderId="97" xfId="0" applyFont="1" applyFill="1" applyBorder="1" applyAlignment="1">
      <alignment horizontal="center" vertical="center" shrinkToFit="1"/>
    </xf>
    <xf numFmtId="0" fontId="48" fillId="0" borderId="96" xfId="0" applyFont="1" applyFill="1" applyBorder="1" applyAlignment="1">
      <alignment horizontal="center" vertical="center" shrinkToFit="1"/>
    </xf>
  </cellXfs>
  <cellStyles count="86">
    <cellStyle name="パーセント 2" xfId="1"/>
    <cellStyle name="パーセント 2 2" xfId="2"/>
    <cellStyle name="パーセント 2 2 2" xfId="3"/>
    <cellStyle name="パーセント 2 3" xfId="4"/>
    <cellStyle name="ハイパーリンク 2" xfId="5"/>
    <cellStyle name="桁区切り 2" xfId="6"/>
    <cellStyle name="桁区切り 2 2" xfId="7"/>
    <cellStyle name="桁区切り 2 2 2" xfId="8"/>
    <cellStyle name="桁区切り 2 3" xfId="9"/>
    <cellStyle name="桁区切り 3" xfId="10"/>
    <cellStyle name="桁区切り 3 2" xfId="11"/>
    <cellStyle name="桁区切り 4" xfId="12"/>
    <cellStyle name="桁区切り 4 2" xfId="13"/>
    <cellStyle name="桁区切り 4 3" xfId="14"/>
    <cellStyle name="桁区切り 5" xfId="15"/>
    <cellStyle name="桁区切り 6" xfId="16"/>
    <cellStyle name="桁区切り 7" xfId="17"/>
    <cellStyle name="桁区切り 8" xfId="18"/>
    <cellStyle name="桁区切り 9" xfId="19"/>
    <cellStyle name="標準" xfId="0" builtinId="0"/>
    <cellStyle name="標準 10" xfId="20"/>
    <cellStyle name="標準 10 2" xfId="21"/>
    <cellStyle name="標準 10 3" xfId="22"/>
    <cellStyle name="標準 11" xfId="23"/>
    <cellStyle name="標準 12" xfId="24"/>
    <cellStyle name="標準 13" xfId="25"/>
    <cellStyle name="標準 14" xfId="26"/>
    <cellStyle name="標準 15" xfId="27"/>
    <cellStyle name="標準 16" xfId="28"/>
    <cellStyle name="標準 17" xfId="29"/>
    <cellStyle name="標準 17 2" xfId="30"/>
    <cellStyle name="標準 17 3" xfId="31"/>
    <cellStyle name="標準 18" xfId="32"/>
    <cellStyle name="標準 19" xfId="33"/>
    <cellStyle name="標準 2" xfId="34"/>
    <cellStyle name="標準 2 2" xfId="35"/>
    <cellStyle name="標準 2 2 2" xfId="36"/>
    <cellStyle name="標準 2 2 2 2" xfId="37"/>
    <cellStyle name="標準 2 2 3" xfId="38"/>
    <cellStyle name="標準 2 3" xfId="39"/>
    <cellStyle name="標準 2 3 2" xfId="40"/>
    <cellStyle name="標準 2 3 2 2" xfId="41"/>
    <cellStyle name="標準 2 3 3" xfId="42"/>
    <cellStyle name="標準 2 3_【修正第10表】H24調査表" xfId="43"/>
    <cellStyle name="標準 2 4" xfId="44"/>
    <cellStyle name="標準 2 4 2" xfId="45"/>
    <cellStyle name="標準 2 5" xfId="46"/>
    <cellStyle name="標準 2 6" xfId="47"/>
    <cellStyle name="標準 2 7" xfId="48"/>
    <cellStyle name="標準 2 8" xfId="49"/>
    <cellStyle name="標準 2 9" xfId="50"/>
    <cellStyle name="標準 2_【13 東京都（市町村課）】H22調査表(第１表～第11表(第1-2表除く)）22.8.12修正" xfId="51"/>
    <cellStyle name="標準 3" xfId="52"/>
    <cellStyle name="標準 3 2" xfId="53"/>
    <cellStyle name="標準 3 2 2" xfId="54"/>
    <cellStyle name="標準 3 3" xfId="55"/>
    <cellStyle name="標準 4" xfId="56"/>
    <cellStyle name="標準 4 2" xfId="57"/>
    <cellStyle name="標準 4_【ﾒｰﾙ0613添付】【修正第10表】H24調査表　→一組に送付" xfId="58"/>
    <cellStyle name="標準 5" xfId="59"/>
    <cellStyle name="標準 5 2" xfId="60"/>
    <cellStyle name="標準 5 2 2" xfId="61"/>
    <cellStyle name="標準 5 3" xfId="62"/>
    <cellStyle name="標準 6" xfId="63"/>
    <cellStyle name="標準 6 2" xfId="64"/>
    <cellStyle name="標準 7" xfId="65"/>
    <cellStyle name="標準 7 2" xfId="66"/>
    <cellStyle name="標準 8" xfId="67"/>
    <cellStyle name="標準 9" xfId="68"/>
    <cellStyle name="標準 9 2" xfId="69"/>
    <cellStyle name="標準_（第１７表）複合一覧" xfId="70"/>
    <cellStyle name="標準_（第１７表）複合一覧（ﾒｰﾙ提出用）" xfId="71"/>
    <cellStyle name="標準_【】第17表(複合一組H18まとめ)" xfId="72"/>
    <cellStyle name="標準_【】第18表（広域連合一覧H20.4.1）" xfId="73"/>
    <cellStyle name="標準_○（第１７表）複合一覧" xfId="74"/>
    <cellStyle name="標準_07第17表（複合）（H16とりまとめ分）" xfId="75"/>
    <cellStyle name="標準_07第17表（複合）（H18修正上書き）【兵庫県】0306" xfId="76"/>
    <cellStyle name="標準_17 第17表（複合）（H18とりまとめ分）" xfId="77"/>
    <cellStyle name="標準_Sheet1 2" xfId="78"/>
    <cellStyle name="標準_Sheet2" xfId="79"/>
    <cellStyle name="標準_県市（県内）" xfId="80"/>
    <cellStyle name="標準_市（数県）" xfId="81"/>
    <cellStyle name="標準_第１７表（複合）" xfId="82"/>
    <cellStyle name="標準_様式１：広域行政圏一覧(20.1.15：修正)" xfId="83"/>
    <cellStyle name="標準_様式５宮崎県広域連合（H19.4.1）" xfId="84"/>
    <cellStyle name="未定義" xfId="8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361950</xdr:colOff>
      <xdr:row>0</xdr:row>
      <xdr:rowOff>0</xdr:rowOff>
    </xdr:from>
    <xdr:to>
      <xdr:col>22</xdr:col>
      <xdr:colOff>200025</xdr:colOff>
      <xdr:row>44</xdr:row>
      <xdr:rowOff>19050</xdr:rowOff>
    </xdr:to>
    <xdr:sp macro="" textlink="">
      <xdr:nvSpPr>
        <xdr:cNvPr id="2049" name="AutoShape 5"/>
        <xdr:cNvSpPr>
          <a:spLocks noChangeAspect="1" noChangeArrowheads="1"/>
        </xdr:cNvSpPr>
      </xdr:nvSpPr>
      <xdr:spPr bwMode="auto">
        <a:xfrm>
          <a:off x="1733550" y="0"/>
          <a:ext cx="13554075" cy="7562850"/>
        </a:xfrm>
        <a:prstGeom prst="rect">
          <a:avLst/>
        </a:prstGeom>
        <a:noFill/>
        <a:ln w="9525">
          <a:noFill/>
          <a:miter lim="800000"/>
          <a:headEnd/>
          <a:tailEnd/>
        </a:ln>
      </xdr:spPr>
    </xdr:sp>
    <xdr:clientData/>
  </xdr:twoCellAnchor>
  <xdr:twoCellAnchor editAs="oneCell">
    <xdr:from>
      <xdr:col>0</xdr:col>
      <xdr:colOff>190500</xdr:colOff>
      <xdr:row>0</xdr:row>
      <xdr:rowOff>66675</xdr:rowOff>
    </xdr:from>
    <xdr:to>
      <xdr:col>15</xdr:col>
      <xdr:colOff>361950</xdr:colOff>
      <xdr:row>34</xdr:row>
      <xdr:rowOff>85725</xdr:rowOff>
    </xdr:to>
    <xdr:pic>
      <xdr:nvPicPr>
        <xdr:cNvPr id="2050" name="図 6"/>
        <xdr:cNvPicPr>
          <a:picLocks noChangeAspect="1" noChangeArrowheads="1"/>
        </xdr:cNvPicPr>
      </xdr:nvPicPr>
      <xdr:blipFill>
        <a:blip xmlns:r="http://schemas.openxmlformats.org/officeDocument/2006/relationships" r:embed="rId1" cstate="print"/>
        <a:srcRect/>
        <a:stretch>
          <a:fillRect/>
        </a:stretch>
      </xdr:blipFill>
      <xdr:spPr bwMode="auto">
        <a:xfrm>
          <a:off x="190500" y="66675"/>
          <a:ext cx="10458450" cy="5848350"/>
        </a:xfrm>
        <a:prstGeom prst="rect">
          <a:avLst/>
        </a:prstGeom>
        <a:noFill/>
        <a:ln w="9525">
          <a:noFill/>
          <a:miter lim="800000"/>
          <a:headEnd/>
          <a:tailEnd/>
        </a:ln>
      </xdr:spPr>
    </xdr:pic>
    <xdr:clientData/>
  </xdr:twoCellAnchor>
  <xdr:twoCellAnchor editAs="oneCell">
    <xdr:from>
      <xdr:col>0</xdr:col>
      <xdr:colOff>228600</xdr:colOff>
      <xdr:row>72</xdr:row>
      <xdr:rowOff>9525</xdr:rowOff>
    </xdr:from>
    <xdr:to>
      <xdr:col>15</xdr:col>
      <xdr:colOff>400050</xdr:colOff>
      <xdr:row>105</xdr:row>
      <xdr:rowOff>76200</xdr:rowOff>
    </xdr:to>
    <xdr:pic>
      <xdr:nvPicPr>
        <xdr:cNvPr id="2051" name="図 8"/>
        <xdr:cNvPicPr>
          <a:picLocks noChangeAspect="1" noChangeArrowheads="1"/>
        </xdr:cNvPicPr>
      </xdr:nvPicPr>
      <xdr:blipFill>
        <a:blip xmlns:r="http://schemas.openxmlformats.org/officeDocument/2006/relationships" r:embed="rId2" cstate="print"/>
        <a:srcRect/>
        <a:stretch>
          <a:fillRect/>
        </a:stretch>
      </xdr:blipFill>
      <xdr:spPr bwMode="auto">
        <a:xfrm>
          <a:off x="228600" y="12353925"/>
          <a:ext cx="10458450" cy="5724525"/>
        </a:xfrm>
        <a:prstGeom prst="rect">
          <a:avLst/>
        </a:prstGeom>
        <a:noFill/>
        <a:ln w="9525">
          <a:noFill/>
          <a:miter lim="800000"/>
          <a:headEnd/>
          <a:tailEnd/>
        </a:ln>
      </xdr:spPr>
    </xdr:pic>
    <xdr:clientData/>
  </xdr:twoCellAnchor>
  <xdr:twoCellAnchor editAs="oneCell">
    <xdr:from>
      <xdr:col>0</xdr:col>
      <xdr:colOff>219075</xdr:colOff>
      <xdr:row>35</xdr:row>
      <xdr:rowOff>133350</xdr:rowOff>
    </xdr:from>
    <xdr:to>
      <xdr:col>15</xdr:col>
      <xdr:colOff>390525</xdr:colOff>
      <xdr:row>70</xdr:row>
      <xdr:rowOff>0</xdr:rowOff>
    </xdr:to>
    <xdr:pic>
      <xdr:nvPicPr>
        <xdr:cNvPr id="2052" name="図 11"/>
        <xdr:cNvPicPr>
          <a:picLocks noChangeAspect="1" noChangeArrowheads="1"/>
        </xdr:cNvPicPr>
      </xdr:nvPicPr>
      <xdr:blipFill>
        <a:blip xmlns:r="http://schemas.openxmlformats.org/officeDocument/2006/relationships" r:embed="rId3" cstate="print"/>
        <a:srcRect/>
        <a:stretch>
          <a:fillRect/>
        </a:stretch>
      </xdr:blipFill>
      <xdr:spPr bwMode="auto">
        <a:xfrm>
          <a:off x="219075" y="6134100"/>
          <a:ext cx="10458450" cy="5867400"/>
        </a:xfrm>
        <a:prstGeom prst="rect">
          <a:avLst/>
        </a:prstGeom>
        <a:noFill/>
        <a:ln w="9525">
          <a:noFill/>
          <a:miter lim="800000"/>
          <a:headEnd/>
          <a:tailEnd/>
        </a:ln>
      </xdr:spPr>
    </xdr:pic>
    <xdr:clientData/>
  </xdr:twoCellAnchor>
  <xdr:twoCellAnchor editAs="oneCell">
    <xdr:from>
      <xdr:col>0</xdr:col>
      <xdr:colOff>28575</xdr:colOff>
      <xdr:row>109</xdr:row>
      <xdr:rowOff>38100</xdr:rowOff>
    </xdr:from>
    <xdr:to>
      <xdr:col>15</xdr:col>
      <xdr:colOff>523875</xdr:colOff>
      <xdr:row>140</xdr:row>
      <xdr:rowOff>95250</xdr:rowOff>
    </xdr:to>
    <xdr:pic>
      <xdr:nvPicPr>
        <xdr:cNvPr id="2053" name="図 12"/>
        <xdr:cNvPicPr>
          <a:picLocks noChangeAspect="1" noChangeArrowheads="1"/>
        </xdr:cNvPicPr>
      </xdr:nvPicPr>
      <xdr:blipFill>
        <a:blip xmlns:r="http://schemas.openxmlformats.org/officeDocument/2006/relationships" r:embed="rId4" cstate="print"/>
        <a:srcRect/>
        <a:stretch>
          <a:fillRect/>
        </a:stretch>
      </xdr:blipFill>
      <xdr:spPr bwMode="auto">
        <a:xfrm>
          <a:off x="28575" y="18726150"/>
          <a:ext cx="10782300" cy="53721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5</xdr:row>
      <xdr:rowOff>371475</xdr:rowOff>
    </xdr:to>
    <xdr:cxnSp macro="">
      <xdr:nvCxnSpPr>
        <xdr:cNvPr id="3073" name="直線コネクタ 2"/>
        <xdr:cNvCxnSpPr>
          <a:cxnSpLocks noChangeShapeType="1"/>
        </xdr:cNvCxnSpPr>
      </xdr:nvCxnSpPr>
      <xdr:spPr bwMode="auto">
        <a:xfrm>
          <a:off x="9525" y="685800"/>
          <a:ext cx="1657350" cy="1514475"/>
        </a:xfrm>
        <a:prstGeom prst="line">
          <a:avLst/>
        </a:prstGeom>
        <a:noFill/>
        <a:ln w="9525" algn="ctr">
          <a:solidFill>
            <a:srgbClr val="000000"/>
          </a:solidFill>
          <a:round/>
          <a:headEnd/>
          <a:tailEnd/>
        </a:ln>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9525</xdr:rowOff>
    </xdr:from>
    <xdr:to>
      <xdr:col>2</xdr:col>
      <xdr:colOff>0</xdr:colOff>
      <xdr:row>6</xdr:row>
      <xdr:rowOff>0</xdr:rowOff>
    </xdr:to>
    <xdr:sp macro="" textlink="">
      <xdr:nvSpPr>
        <xdr:cNvPr id="4097" name="Line 1"/>
        <xdr:cNvSpPr>
          <a:spLocks noChangeShapeType="1"/>
        </xdr:cNvSpPr>
      </xdr:nvSpPr>
      <xdr:spPr bwMode="auto">
        <a:xfrm>
          <a:off x="9525" y="542925"/>
          <a:ext cx="2047875" cy="76200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0</xdr:colOff>
      <xdr:row>5</xdr:row>
      <xdr:rowOff>266700</xdr:rowOff>
    </xdr:to>
    <xdr:sp macro="" textlink="">
      <xdr:nvSpPr>
        <xdr:cNvPr id="5121" name="Line 1"/>
        <xdr:cNvSpPr>
          <a:spLocks noChangeShapeType="1"/>
        </xdr:cNvSpPr>
      </xdr:nvSpPr>
      <xdr:spPr bwMode="auto">
        <a:xfrm>
          <a:off x="9525" y="533400"/>
          <a:ext cx="2676525" cy="106680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11206</xdr:rowOff>
    </xdr:from>
    <xdr:to>
      <xdr:col>1</xdr:col>
      <xdr:colOff>3399398</xdr:colOff>
      <xdr:row>4</xdr:row>
      <xdr:rowOff>190500</xdr:rowOff>
    </xdr:to>
    <xdr:cxnSp macro="">
      <xdr:nvCxnSpPr>
        <xdr:cNvPr id="2" name="直線コネクタ 1"/>
        <xdr:cNvCxnSpPr/>
      </xdr:nvCxnSpPr>
      <xdr:spPr>
        <a:xfrm>
          <a:off x="137160" y="704626"/>
          <a:ext cx="3399398" cy="3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199293</xdr:colOff>
      <xdr:row>51</xdr:row>
      <xdr:rowOff>205156</xdr:rowOff>
    </xdr:from>
    <xdr:to>
      <xdr:col>3</xdr:col>
      <xdr:colOff>46893</xdr:colOff>
      <xdr:row>52</xdr:row>
      <xdr:rowOff>46895</xdr:rowOff>
    </xdr:to>
    <xdr:sp macro="" textlink="">
      <xdr:nvSpPr>
        <xdr:cNvPr id="2" name="テキスト ボックス 1"/>
        <xdr:cNvSpPr txBox="1"/>
      </xdr:nvSpPr>
      <xdr:spPr>
        <a:xfrm>
          <a:off x="1106073" y="12861976"/>
          <a:ext cx="236220" cy="199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xdr:cNvSpPr txBox="1"/>
      </xdr:nvSpPr>
      <xdr:spPr>
        <a:xfrm>
          <a:off x="10750922" y="918434"/>
          <a:ext cx="454062" cy="515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504825</xdr:colOff>
      <xdr:row>263</xdr:row>
      <xdr:rowOff>0</xdr:rowOff>
    </xdr:from>
    <xdr:to>
      <xdr:col>3</xdr:col>
      <xdr:colOff>847725</xdr:colOff>
      <xdr:row>263</xdr:row>
      <xdr:rowOff>0</xdr:rowOff>
    </xdr:to>
    <xdr:sp macro="" textlink="">
      <xdr:nvSpPr>
        <xdr:cNvPr id="8193" name="Rectangle 7"/>
        <xdr:cNvSpPr>
          <a:spLocks noChangeArrowheads="1"/>
        </xdr:cNvSpPr>
      </xdr:nvSpPr>
      <xdr:spPr bwMode="auto">
        <a:xfrm>
          <a:off x="7486650" y="170640375"/>
          <a:ext cx="342900" cy="0"/>
        </a:xfrm>
        <a:prstGeom prst="rect">
          <a:avLst/>
        </a:prstGeom>
        <a:noFill/>
        <a:ln w="9525">
          <a:noFill/>
          <a:miter lim="800000"/>
          <a:headEnd/>
          <a:tailEnd/>
        </a:ln>
      </xdr:spPr>
    </xdr:sp>
    <xdr:clientData/>
  </xdr:twoCellAnchor>
  <xdr:twoCellAnchor>
    <xdr:from>
      <xdr:col>3</xdr:col>
      <xdr:colOff>504825</xdr:colOff>
      <xdr:row>317</xdr:row>
      <xdr:rowOff>0</xdr:rowOff>
    </xdr:from>
    <xdr:to>
      <xdr:col>3</xdr:col>
      <xdr:colOff>847725</xdr:colOff>
      <xdr:row>317</xdr:row>
      <xdr:rowOff>0</xdr:rowOff>
    </xdr:to>
    <xdr:sp macro="" textlink="">
      <xdr:nvSpPr>
        <xdr:cNvPr id="8194" name="Rectangle 9"/>
        <xdr:cNvSpPr>
          <a:spLocks noChangeArrowheads="1"/>
        </xdr:cNvSpPr>
      </xdr:nvSpPr>
      <xdr:spPr bwMode="auto">
        <a:xfrm>
          <a:off x="7486650" y="179898675"/>
          <a:ext cx="342900" cy="0"/>
        </a:xfrm>
        <a:prstGeom prst="rect">
          <a:avLst/>
        </a:prstGeom>
        <a:noFill/>
        <a:ln w="9525">
          <a:noFill/>
          <a:miter lim="800000"/>
          <a:headEnd/>
          <a:tailEnd/>
        </a:ln>
      </xdr:spPr>
    </xdr:sp>
    <xdr:clientData/>
  </xdr:twoCellAnchor>
  <xdr:twoCellAnchor>
    <xdr:from>
      <xdr:col>3</xdr:col>
      <xdr:colOff>504825</xdr:colOff>
      <xdr:row>320</xdr:row>
      <xdr:rowOff>0</xdr:rowOff>
    </xdr:from>
    <xdr:to>
      <xdr:col>3</xdr:col>
      <xdr:colOff>847725</xdr:colOff>
      <xdr:row>320</xdr:row>
      <xdr:rowOff>0</xdr:rowOff>
    </xdr:to>
    <xdr:sp macro="" textlink="">
      <xdr:nvSpPr>
        <xdr:cNvPr id="8195" name="Rectangle 10"/>
        <xdr:cNvSpPr>
          <a:spLocks noChangeArrowheads="1"/>
        </xdr:cNvSpPr>
      </xdr:nvSpPr>
      <xdr:spPr bwMode="auto">
        <a:xfrm>
          <a:off x="7486650" y="180413025"/>
          <a:ext cx="342900" cy="0"/>
        </a:xfrm>
        <a:prstGeom prst="rect">
          <a:avLst/>
        </a:prstGeom>
        <a:noFill/>
        <a:ln w="9525">
          <a:noFill/>
          <a:miter lim="800000"/>
          <a:headEnd/>
          <a:tailEnd/>
        </a:ln>
      </xdr:spPr>
    </xdr:sp>
    <xdr:clientData/>
  </xdr:twoCellAnchor>
  <xdr:twoCellAnchor>
    <xdr:from>
      <xdr:col>3</xdr:col>
      <xdr:colOff>438150</xdr:colOff>
      <xdr:row>71</xdr:row>
      <xdr:rowOff>0</xdr:rowOff>
    </xdr:from>
    <xdr:to>
      <xdr:col>3</xdr:col>
      <xdr:colOff>762000</xdr:colOff>
      <xdr:row>71</xdr:row>
      <xdr:rowOff>0</xdr:rowOff>
    </xdr:to>
    <xdr:sp macro="" textlink="">
      <xdr:nvSpPr>
        <xdr:cNvPr id="8196" name="Rectangle 11"/>
        <xdr:cNvSpPr>
          <a:spLocks noChangeArrowheads="1"/>
        </xdr:cNvSpPr>
      </xdr:nvSpPr>
      <xdr:spPr bwMode="auto">
        <a:xfrm>
          <a:off x="7419975" y="52930425"/>
          <a:ext cx="323850" cy="0"/>
        </a:xfrm>
        <a:prstGeom prst="rect">
          <a:avLst/>
        </a:prstGeom>
        <a:noFill/>
        <a:ln w="9525">
          <a:noFill/>
          <a:miter lim="800000"/>
          <a:headEnd/>
          <a:tailEnd/>
        </a:ln>
      </xdr:spPr>
    </xdr:sp>
    <xdr:clientData/>
  </xdr:twoCellAnchor>
  <xdr:twoCellAnchor>
    <xdr:from>
      <xdr:col>3</xdr:col>
      <xdr:colOff>438150</xdr:colOff>
      <xdr:row>166</xdr:row>
      <xdr:rowOff>0</xdr:rowOff>
    </xdr:from>
    <xdr:to>
      <xdr:col>3</xdr:col>
      <xdr:colOff>762000</xdr:colOff>
      <xdr:row>166</xdr:row>
      <xdr:rowOff>0</xdr:rowOff>
    </xdr:to>
    <xdr:sp macro="" textlink="">
      <xdr:nvSpPr>
        <xdr:cNvPr id="8197" name="Rectangle 9"/>
        <xdr:cNvSpPr>
          <a:spLocks noChangeArrowheads="1"/>
        </xdr:cNvSpPr>
      </xdr:nvSpPr>
      <xdr:spPr bwMode="auto">
        <a:xfrm>
          <a:off x="7419975" y="129787650"/>
          <a:ext cx="323850" cy="0"/>
        </a:xfrm>
        <a:prstGeom prst="rect">
          <a:avLst/>
        </a:prstGeom>
        <a:noFill/>
        <a:ln w="9525">
          <a:noFill/>
          <a:miter lim="800000"/>
          <a:headEnd/>
          <a:tailEnd/>
        </a:ln>
      </xdr:spPr>
    </xdr:sp>
    <xdr:clientData/>
  </xdr:twoCellAnchor>
  <xdr:twoCellAnchor>
    <xdr:from>
      <xdr:col>3</xdr:col>
      <xdr:colOff>438150</xdr:colOff>
      <xdr:row>166</xdr:row>
      <xdr:rowOff>0</xdr:rowOff>
    </xdr:from>
    <xdr:to>
      <xdr:col>3</xdr:col>
      <xdr:colOff>762000</xdr:colOff>
      <xdr:row>166</xdr:row>
      <xdr:rowOff>0</xdr:rowOff>
    </xdr:to>
    <xdr:sp macro="" textlink="">
      <xdr:nvSpPr>
        <xdr:cNvPr id="8198" name="Rectangle 10"/>
        <xdr:cNvSpPr>
          <a:spLocks noChangeArrowheads="1"/>
        </xdr:cNvSpPr>
      </xdr:nvSpPr>
      <xdr:spPr bwMode="auto">
        <a:xfrm>
          <a:off x="7419975" y="129787650"/>
          <a:ext cx="323850" cy="0"/>
        </a:xfrm>
        <a:prstGeom prst="rect">
          <a:avLst/>
        </a:prstGeom>
        <a:noFill/>
        <a:ln w="9525">
          <a:noFill/>
          <a:miter lim="800000"/>
          <a:headEnd/>
          <a:tailEnd/>
        </a:ln>
      </xdr:spPr>
    </xdr:sp>
    <xdr:clientData/>
  </xdr:twoCellAnchor>
  <xdr:twoCellAnchor>
    <xdr:from>
      <xdr:col>3</xdr:col>
      <xdr:colOff>438150</xdr:colOff>
      <xdr:row>166</xdr:row>
      <xdr:rowOff>0</xdr:rowOff>
    </xdr:from>
    <xdr:to>
      <xdr:col>3</xdr:col>
      <xdr:colOff>762000</xdr:colOff>
      <xdr:row>166</xdr:row>
      <xdr:rowOff>0</xdr:rowOff>
    </xdr:to>
    <xdr:sp macro="" textlink="">
      <xdr:nvSpPr>
        <xdr:cNvPr id="8199" name="Rectangle 9"/>
        <xdr:cNvSpPr>
          <a:spLocks noChangeArrowheads="1"/>
        </xdr:cNvSpPr>
      </xdr:nvSpPr>
      <xdr:spPr bwMode="auto">
        <a:xfrm>
          <a:off x="7419975" y="129787650"/>
          <a:ext cx="323850" cy="0"/>
        </a:xfrm>
        <a:prstGeom prst="rect">
          <a:avLst/>
        </a:prstGeom>
        <a:noFill/>
        <a:ln w="9525">
          <a:noFill/>
          <a:miter lim="800000"/>
          <a:headEnd/>
          <a:tailEnd/>
        </a:ln>
      </xdr:spPr>
    </xdr:sp>
    <xdr:clientData/>
  </xdr:twoCellAnchor>
  <xdr:twoCellAnchor>
    <xdr:from>
      <xdr:col>3</xdr:col>
      <xdr:colOff>438150</xdr:colOff>
      <xdr:row>166</xdr:row>
      <xdr:rowOff>0</xdr:rowOff>
    </xdr:from>
    <xdr:to>
      <xdr:col>3</xdr:col>
      <xdr:colOff>762000</xdr:colOff>
      <xdr:row>166</xdr:row>
      <xdr:rowOff>0</xdr:rowOff>
    </xdr:to>
    <xdr:sp macro="" textlink="">
      <xdr:nvSpPr>
        <xdr:cNvPr id="8200" name="Rectangle 10"/>
        <xdr:cNvSpPr>
          <a:spLocks noChangeArrowheads="1"/>
        </xdr:cNvSpPr>
      </xdr:nvSpPr>
      <xdr:spPr bwMode="auto">
        <a:xfrm>
          <a:off x="7419975" y="129787650"/>
          <a:ext cx="323850" cy="0"/>
        </a:xfrm>
        <a:prstGeom prst="rect">
          <a:avLst/>
        </a:prstGeom>
        <a:noFill/>
        <a:ln w="9525">
          <a:noFill/>
          <a:miter lim="800000"/>
          <a:headEnd/>
          <a:tailEnd/>
        </a:ln>
      </xdr:spPr>
    </xdr:sp>
    <xdr:clientData/>
  </xdr:twoCellAnchor>
  <xdr:twoCellAnchor>
    <xdr:from>
      <xdr:col>3</xdr:col>
      <xdr:colOff>438150</xdr:colOff>
      <xdr:row>177</xdr:row>
      <xdr:rowOff>0</xdr:rowOff>
    </xdr:from>
    <xdr:to>
      <xdr:col>3</xdr:col>
      <xdr:colOff>762000</xdr:colOff>
      <xdr:row>177</xdr:row>
      <xdr:rowOff>0</xdr:rowOff>
    </xdr:to>
    <xdr:sp macro="" textlink="">
      <xdr:nvSpPr>
        <xdr:cNvPr id="8201" name="Rectangle 10"/>
        <xdr:cNvSpPr>
          <a:spLocks noChangeArrowheads="1"/>
        </xdr:cNvSpPr>
      </xdr:nvSpPr>
      <xdr:spPr bwMode="auto">
        <a:xfrm>
          <a:off x="7419975" y="137007600"/>
          <a:ext cx="323850" cy="0"/>
        </a:xfrm>
        <a:prstGeom prst="rect">
          <a:avLst/>
        </a:prstGeom>
        <a:noFill/>
        <a:ln w="9525">
          <a:noFill/>
          <a:miter lim="800000"/>
          <a:headEnd/>
          <a:tailEnd/>
        </a:ln>
      </xdr:spPr>
    </xdr:sp>
    <xdr:clientData/>
  </xdr:twoCellAnchor>
  <xdr:twoCellAnchor>
    <xdr:from>
      <xdr:col>3</xdr:col>
      <xdr:colOff>504825</xdr:colOff>
      <xdr:row>177</xdr:row>
      <xdr:rowOff>0</xdr:rowOff>
    </xdr:from>
    <xdr:to>
      <xdr:col>3</xdr:col>
      <xdr:colOff>847725</xdr:colOff>
      <xdr:row>177</xdr:row>
      <xdr:rowOff>0</xdr:rowOff>
    </xdr:to>
    <xdr:sp macro="" textlink="">
      <xdr:nvSpPr>
        <xdr:cNvPr id="8202" name="Rectangle 9"/>
        <xdr:cNvSpPr>
          <a:spLocks noChangeArrowheads="1"/>
        </xdr:cNvSpPr>
      </xdr:nvSpPr>
      <xdr:spPr bwMode="auto">
        <a:xfrm>
          <a:off x="7486650" y="137007600"/>
          <a:ext cx="342900" cy="0"/>
        </a:xfrm>
        <a:prstGeom prst="rect">
          <a:avLst/>
        </a:prstGeom>
        <a:noFill/>
        <a:ln w="9525">
          <a:noFill/>
          <a:miter lim="800000"/>
          <a:headEnd/>
          <a:tailEnd/>
        </a:ln>
      </xdr:spPr>
    </xdr:sp>
    <xdr:clientData/>
  </xdr:twoCellAnchor>
  <xdr:twoCellAnchor>
    <xdr:from>
      <xdr:col>3</xdr:col>
      <xdr:colOff>504825</xdr:colOff>
      <xdr:row>177</xdr:row>
      <xdr:rowOff>0</xdr:rowOff>
    </xdr:from>
    <xdr:to>
      <xdr:col>3</xdr:col>
      <xdr:colOff>847725</xdr:colOff>
      <xdr:row>177</xdr:row>
      <xdr:rowOff>0</xdr:rowOff>
    </xdr:to>
    <xdr:sp macro="" textlink="">
      <xdr:nvSpPr>
        <xdr:cNvPr id="8203" name="Rectangle 10"/>
        <xdr:cNvSpPr>
          <a:spLocks noChangeArrowheads="1"/>
        </xdr:cNvSpPr>
      </xdr:nvSpPr>
      <xdr:spPr bwMode="auto">
        <a:xfrm>
          <a:off x="7486650" y="137007600"/>
          <a:ext cx="342900" cy="0"/>
        </a:xfrm>
        <a:prstGeom prst="rect">
          <a:avLst/>
        </a:prstGeom>
        <a:noFill/>
        <a:ln w="9525">
          <a:noFill/>
          <a:miter lim="800000"/>
          <a:headEnd/>
          <a:tailEnd/>
        </a:ln>
      </xdr:spPr>
    </xdr:sp>
    <xdr:clientData/>
  </xdr:twoCellAnchor>
  <xdr:twoCellAnchor>
    <xdr:from>
      <xdr:col>3</xdr:col>
      <xdr:colOff>504825</xdr:colOff>
      <xdr:row>177</xdr:row>
      <xdr:rowOff>0</xdr:rowOff>
    </xdr:from>
    <xdr:to>
      <xdr:col>3</xdr:col>
      <xdr:colOff>847725</xdr:colOff>
      <xdr:row>177</xdr:row>
      <xdr:rowOff>0</xdr:rowOff>
    </xdr:to>
    <xdr:sp macro="" textlink="">
      <xdr:nvSpPr>
        <xdr:cNvPr id="8204" name="Rectangle 9"/>
        <xdr:cNvSpPr>
          <a:spLocks noChangeArrowheads="1"/>
        </xdr:cNvSpPr>
      </xdr:nvSpPr>
      <xdr:spPr bwMode="auto">
        <a:xfrm>
          <a:off x="7486650" y="137007600"/>
          <a:ext cx="342900" cy="0"/>
        </a:xfrm>
        <a:prstGeom prst="rect">
          <a:avLst/>
        </a:prstGeom>
        <a:noFill/>
        <a:ln w="9525">
          <a:noFill/>
          <a:miter lim="800000"/>
          <a:headEnd/>
          <a:tailEnd/>
        </a:ln>
      </xdr:spPr>
    </xdr:sp>
    <xdr:clientData/>
  </xdr:twoCellAnchor>
  <xdr:twoCellAnchor>
    <xdr:from>
      <xdr:col>3</xdr:col>
      <xdr:colOff>504825</xdr:colOff>
      <xdr:row>177</xdr:row>
      <xdr:rowOff>0</xdr:rowOff>
    </xdr:from>
    <xdr:to>
      <xdr:col>3</xdr:col>
      <xdr:colOff>847725</xdr:colOff>
      <xdr:row>177</xdr:row>
      <xdr:rowOff>0</xdr:rowOff>
    </xdr:to>
    <xdr:sp macro="" textlink="">
      <xdr:nvSpPr>
        <xdr:cNvPr id="8205" name="Rectangle 10"/>
        <xdr:cNvSpPr>
          <a:spLocks noChangeArrowheads="1"/>
        </xdr:cNvSpPr>
      </xdr:nvSpPr>
      <xdr:spPr bwMode="auto">
        <a:xfrm>
          <a:off x="7486650" y="137007600"/>
          <a:ext cx="342900" cy="0"/>
        </a:xfrm>
        <a:prstGeom prst="rect">
          <a:avLst/>
        </a:prstGeom>
        <a:noFill/>
        <a:ln w="9525">
          <a:noFill/>
          <a:miter lim="800000"/>
          <a:headEnd/>
          <a:tailEnd/>
        </a:ln>
      </xdr:spPr>
    </xdr:sp>
    <xdr:clientData/>
  </xdr:twoCellAnchor>
  <xdr:twoCellAnchor>
    <xdr:from>
      <xdr:col>3</xdr:col>
      <xdr:colOff>438150</xdr:colOff>
      <xdr:row>177</xdr:row>
      <xdr:rowOff>0</xdr:rowOff>
    </xdr:from>
    <xdr:to>
      <xdr:col>3</xdr:col>
      <xdr:colOff>762000</xdr:colOff>
      <xdr:row>177</xdr:row>
      <xdr:rowOff>0</xdr:rowOff>
    </xdr:to>
    <xdr:sp macro="" textlink="">
      <xdr:nvSpPr>
        <xdr:cNvPr id="8206" name="Rectangle 9"/>
        <xdr:cNvSpPr>
          <a:spLocks noChangeArrowheads="1"/>
        </xdr:cNvSpPr>
      </xdr:nvSpPr>
      <xdr:spPr bwMode="auto">
        <a:xfrm>
          <a:off x="7419975" y="137007600"/>
          <a:ext cx="323850" cy="0"/>
        </a:xfrm>
        <a:prstGeom prst="rect">
          <a:avLst/>
        </a:prstGeom>
        <a:noFill/>
        <a:ln w="9525">
          <a:noFill/>
          <a:miter lim="800000"/>
          <a:headEnd/>
          <a:tailEnd/>
        </a:ln>
      </xdr:spPr>
    </xdr:sp>
    <xdr:clientData/>
  </xdr:twoCellAnchor>
  <xdr:twoCellAnchor>
    <xdr:from>
      <xdr:col>3</xdr:col>
      <xdr:colOff>438150</xdr:colOff>
      <xdr:row>177</xdr:row>
      <xdr:rowOff>0</xdr:rowOff>
    </xdr:from>
    <xdr:to>
      <xdr:col>3</xdr:col>
      <xdr:colOff>762000</xdr:colOff>
      <xdr:row>177</xdr:row>
      <xdr:rowOff>0</xdr:rowOff>
    </xdr:to>
    <xdr:sp macro="" textlink="">
      <xdr:nvSpPr>
        <xdr:cNvPr id="8207" name="Rectangle 10"/>
        <xdr:cNvSpPr>
          <a:spLocks noChangeArrowheads="1"/>
        </xdr:cNvSpPr>
      </xdr:nvSpPr>
      <xdr:spPr bwMode="auto">
        <a:xfrm>
          <a:off x="7419975" y="137007600"/>
          <a:ext cx="323850" cy="0"/>
        </a:xfrm>
        <a:prstGeom prst="rect">
          <a:avLst/>
        </a:prstGeom>
        <a:noFill/>
        <a:ln w="9525">
          <a:noFill/>
          <a:miter lim="800000"/>
          <a:headEnd/>
          <a:tailEnd/>
        </a:ln>
      </xdr:spPr>
    </xdr:sp>
    <xdr:clientData/>
  </xdr:twoCellAnchor>
  <xdr:twoCellAnchor>
    <xdr:from>
      <xdr:col>3</xdr:col>
      <xdr:colOff>438150</xdr:colOff>
      <xdr:row>177</xdr:row>
      <xdr:rowOff>0</xdr:rowOff>
    </xdr:from>
    <xdr:to>
      <xdr:col>3</xdr:col>
      <xdr:colOff>762000</xdr:colOff>
      <xdr:row>177</xdr:row>
      <xdr:rowOff>0</xdr:rowOff>
    </xdr:to>
    <xdr:sp macro="" textlink="">
      <xdr:nvSpPr>
        <xdr:cNvPr id="8208" name="Rectangle 9"/>
        <xdr:cNvSpPr>
          <a:spLocks noChangeArrowheads="1"/>
        </xdr:cNvSpPr>
      </xdr:nvSpPr>
      <xdr:spPr bwMode="auto">
        <a:xfrm>
          <a:off x="7419975" y="137007600"/>
          <a:ext cx="323850" cy="0"/>
        </a:xfrm>
        <a:prstGeom prst="rect">
          <a:avLst/>
        </a:prstGeom>
        <a:noFill/>
        <a:ln w="9525">
          <a:noFill/>
          <a:miter lim="800000"/>
          <a:headEnd/>
          <a:tailEnd/>
        </a:ln>
      </xdr:spPr>
    </xdr:sp>
    <xdr:clientData/>
  </xdr:twoCellAnchor>
  <xdr:twoCellAnchor>
    <xdr:from>
      <xdr:col>3</xdr:col>
      <xdr:colOff>438150</xdr:colOff>
      <xdr:row>177</xdr:row>
      <xdr:rowOff>0</xdr:rowOff>
    </xdr:from>
    <xdr:to>
      <xdr:col>3</xdr:col>
      <xdr:colOff>762000</xdr:colOff>
      <xdr:row>177</xdr:row>
      <xdr:rowOff>0</xdr:rowOff>
    </xdr:to>
    <xdr:sp macro="" textlink="">
      <xdr:nvSpPr>
        <xdr:cNvPr id="8209" name="Rectangle 10"/>
        <xdr:cNvSpPr>
          <a:spLocks noChangeArrowheads="1"/>
        </xdr:cNvSpPr>
      </xdr:nvSpPr>
      <xdr:spPr bwMode="auto">
        <a:xfrm>
          <a:off x="7419975" y="137007600"/>
          <a:ext cx="323850" cy="0"/>
        </a:xfrm>
        <a:prstGeom prst="rect">
          <a:avLst/>
        </a:prstGeom>
        <a:noFill/>
        <a:ln w="9525">
          <a:noFill/>
          <a:miter lim="800000"/>
          <a:headEnd/>
          <a:tailEnd/>
        </a:ln>
      </xdr:spPr>
    </xdr:sp>
    <xdr:clientData/>
  </xdr:twoCellAnchor>
  <xdr:twoCellAnchor>
    <xdr:from>
      <xdr:col>3</xdr:col>
      <xdr:colOff>438150</xdr:colOff>
      <xdr:row>189</xdr:row>
      <xdr:rowOff>0</xdr:rowOff>
    </xdr:from>
    <xdr:to>
      <xdr:col>3</xdr:col>
      <xdr:colOff>762000</xdr:colOff>
      <xdr:row>189</xdr:row>
      <xdr:rowOff>0</xdr:rowOff>
    </xdr:to>
    <xdr:sp macro="" textlink="">
      <xdr:nvSpPr>
        <xdr:cNvPr id="8210" name="Rectangle 10"/>
        <xdr:cNvSpPr>
          <a:spLocks noChangeArrowheads="1"/>
        </xdr:cNvSpPr>
      </xdr:nvSpPr>
      <xdr:spPr bwMode="auto">
        <a:xfrm>
          <a:off x="7419975" y="146951700"/>
          <a:ext cx="323850" cy="0"/>
        </a:xfrm>
        <a:prstGeom prst="rect">
          <a:avLst/>
        </a:prstGeom>
        <a:no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157</xdr:row>
      <xdr:rowOff>0</xdr:rowOff>
    </xdr:from>
    <xdr:to>
      <xdr:col>5</xdr:col>
      <xdr:colOff>0</xdr:colOff>
      <xdr:row>157</xdr:row>
      <xdr:rowOff>0</xdr:rowOff>
    </xdr:to>
    <xdr:sp macro="" textlink="">
      <xdr:nvSpPr>
        <xdr:cNvPr id="9217" name="Line 1"/>
        <xdr:cNvSpPr>
          <a:spLocks noChangeShapeType="1"/>
        </xdr:cNvSpPr>
      </xdr:nvSpPr>
      <xdr:spPr bwMode="auto">
        <a:xfrm>
          <a:off x="9525" y="208121250"/>
          <a:ext cx="9344025" cy="0"/>
        </a:xfrm>
        <a:prstGeom prst="line">
          <a:avLst/>
        </a:prstGeom>
        <a:noFill/>
        <a:ln w="9525">
          <a:solidFill>
            <a:srgbClr val="000000"/>
          </a:solidFill>
          <a:round/>
          <a:headEnd/>
          <a:tailEnd/>
        </a:ln>
      </xdr:spPr>
    </xdr:sp>
    <xdr:clientData/>
  </xdr:twoCellAnchor>
  <xdr:twoCellAnchor>
    <xdr:from>
      <xdr:col>0</xdr:col>
      <xdr:colOff>9525</xdr:colOff>
      <xdr:row>153</xdr:row>
      <xdr:rowOff>0</xdr:rowOff>
    </xdr:from>
    <xdr:to>
      <xdr:col>5</xdr:col>
      <xdr:colOff>0</xdr:colOff>
      <xdr:row>153</xdr:row>
      <xdr:rowOff>0</xdr:rowOff>
    </xdr:to>
    <xdr:sp macro="" textlink="">
      <xdr:nvSpPr>
        <xdr:cNvPr id="9218" name="Line 1"/>
        <xdr:cNvSpPr>
          <a:spLocks noChangeShapeType="1"/>
        </xdr:cNvSpPr>
      </xdr:nvSpPr>
      <xdr:spPr bwMode="auto">
        <a:xfrm>
          <a:off x="9525" y="200796525"/>
          <a:ext cx="9344025" cy="0"/>
        </a:xfrm>
        <a:prstGeom prst="line">
          <a:avLst/>
        </a:prstGeom>
        <a:noFill/>
        <a:ln w="9525">
          <a:solidFill>
            <a:srgbClr val="000000"/>
          </a:solidFill>
          <a:round/>
          <a:headEnd/>
          <a:tailEnd/>
        </a:ln>
      </xdr:spPr>
    </xdr:sp>
    <xdr:clientData/>
  </xdr:twoCellAnchor>
  <xdr:twoCellAnchor>
    <xdr:from>
      <xdr:col>0</xdr:col>
      <xdr:colOff>9525</xdr:colOff>
      <xdr:row>153</xdr:row>
      <xdr:rowOff>0</xdr:rowOff>
    </xdr:from>
    <xdr:to>
      <xdr:col>5</xdr:col>
      <xdr:colOff>0</xdr:colOff>
      <xdr:row>153</xdr:row>
      <xdr:rowOff>0</xdr:rowOff>
    </xdr:to>
    <xdr:sp macro="" textlink="">
      <xdr:nvSpPr>
        <xdr:cNvPr id="9219" name="Line 1"/>
        <xdr:cNvSpPr>
          <a:spLocks noChangeShapeType="1"/>
        </xdr:cNvSpPr>
      </xdr:nvSpPr>
      <xdr:spPr bwMode="auto">
        <a:xfrm>
          <a:off x="9525" y="200796525"/>
          <a:ext cx="9344025"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ICHIGYOUSEI01\gyousei\%23&#20303;&#27665;&#21046;&#24230;&#35506;G\3&#24066;&#30010;&#26449;&#35506;\F&#25152;&#31649;&#20107;&#21209;\F010&#24195;&#22495;&#36899;&#25658;&#12539;&#20849;&#21516;&#20966;&#29702;\080&#20849;&#21516;&#20966;&#29702;&#29366;&#27841;&#35519;&#12409;\H28\04%20&#38598;&#35336;\&#9733;H28&#31532;1&#34920;&#8594;&#12414;&#12392;&#12417;2,3,3-2,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ICHIGYOUSEI01\gyousei\%23&#20303;&#27665;&#21046;&#24230;&#35506;G\3&#24066;&#30010;&#26449;&#35506;\F&#25152;&#31649;&#20107;&#21209;\F010&#24195;&#22495;&#36899;&#25658;&#12539;&#20849;&#21516;&#20966;&#29702;\080&#20849;&#21516;&#20966;&#29702;&#29366;&#27841;&#35519;&#12409;\H28\04%20&#38598;&#35336;\&#31532;11,12&#34920;&#8594;&#12414;&#12392;&#12417;12,13&#34920;,20&#65374;25&#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ICHIGYOUSEI01\gyousei\%23&#20303;&#27665;&#21046;&#24230;&#35506;G\3&#24066;&#30010;&#26449;&#35506;\F&#25152;&#31649;&#20107;&#21209;\F010&#24195;&#22495;&#36899;&#25658;&#12539;&#20849;&#21516;&#20966;&#29702;\080&#20849;&#21516;&#20966;&#29702;&#29366;&#27841;&#35519;&#12409;\H28\04%20&#38598;&#35336;\&#9733;H28&#20184;&#34920;2,&#20184;&#34920;3&#65288;&#19968;&#32068;&#65286;&#36899;&#21512;&#65289;&#8594;&#12414;&#12392;&#12417;&#31532;31&#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8まとめ第２表"/>
      <sheetName val="【○】28まとめ第３表"/>
      <sheetName val="【○】28まとめ第３－２表"/>
      <sheetName val="【○】28まとめ第５表"/>
      <sheetName val="28第1表集計"/>
      <sheetName val="始"/>
      <sheetName val="1北海道"/>
      <sheetName val="2青森"/>
      <sheetName val="3岩手"/>
      <sheetName val="4宮城"/>
      <sheetName val="5秋田"/>
      <sheetName val="6山形"/>
      <sheetName val="7福島"/>
      <sheetName val="8茨城"/>
      <sheetName val="9栃木"/>
      <sheetName val="10群馬"/>
      <sheetName val="11埼玉"/>
      <sheetName val="12千葉"/>
      <sheetName val="13東京"/>
      <sheetName val="14神奈川"/>
      <sheetName val="15新潟"/>
      <sheetName val="16富山"/>
      <sheetName val="17石川"/>
      <sheetName val="18福井"/>
      <sheetName val="19山梨"/>
      <sheetName val="20長野"/>
      <sheetName val="21岐阜"/>
      <sheetName val="22静岡"/>
      <sheetName val="23愛知"/>
      <sheetName val="24三重"/>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7沖縄"/>
      <sheetName val="終"/>
    </sheetNames>
    <sheetDataSet>
      <sheetData sheetId="0"/>
      <sheetData sheetId="1">
        <row r="7">
          <cell r="D7">
            <v>0</v>
          </cell>
          <cell r="F7">
            <v>32</v>
          </cell>
          <cell r="H7">
            <v>0</v>
          </cell>
          <cell r="J7">
            <v>0</v>
          </cell>
          <cell r="L7">
            <v>0</v>
          </cell>
          <cell r="N7">
            <v>95</v>
          </cell>
          <cell r="P7">
            <v>21</v>
          </cell>
          <cell r="R7">
            <v>1</v>
          </cell>
        </row>
        <row r="10">
          <cell r="D10">
            <v>3</v>
          </cell>
          <cell r="F10">
            <v>12</v>
          </cell>
          <cell r="H10">
            <v>0</v>
          </cell>
          <cell r="J10">
            <v>186</v>
          </cell>
          <cell r="L10">
            <v>0</v>
          </cell>
          <cell r="N10">
            <v>166</v>
          </cell>
          <cell r="P10">
            <v>5</v>
          </cell>
          <cell r="R10">
            <v>0</v>
          </cell>
        </row>
        <row r="17">
          <cell r="D17">
            <v>0</v>
          </cell>
          <cell r="F17">
            <v>0</v>
          </cell>
          <cell r="H17">
            <v>2</v>
          </cell>
          <cell r="J17">
            <v>2</v>
          </cell>
          <cell r="L17">
            <v>0</v>
          </cell>
          <cell r="N17">
            <v>17</v>
          </cell>
          <cell r="P17">
            <v>2</v>
          </cell>
          <cell r="R17">
            <v>1</v>
          </cell>
        </row>
        <row r="21">
          <cell r="D21">
            <v>3</v>
          </cell>
          <cell r="F21">
            <v>2</v>
          </cell>
          <cell r="H21">
            <v>1</v>
          </cell>
          <cell r="J21">
            <v>5</v>
          </cell>
          <cell r="L21">
            <v>0</v>
          </cell>
          <cell r="N21">
            <v>27</v>
          </cell>
          <cell r="P21">
            <v>11</v>
          </cell>
          <cell r="R21">
            <v>0</v>
          </cell>
        </row>
        <row r="24">
          <cell r="D24">
            <v>3</v>
          </cell>
          <cell r="F24">
            <v>0</v>
          </cell>
          <cell r="H24">
            <v>0</v>
          </cell>
          <cell r="J24">
            <v>43</v>
          </cell>
          <cell r="L24">
            <v>0</v>
          </cell>
          <cell r="N24">
            <v>17</v>
          </cell>
          <cell r="P24">
            <v>6</v>
          </cell>
          <cell r="R24">
            <v>0</v>
          </cell>
        </row>
        <row r="30">
          <cell r="D30">
            <v>0</v>
          </cell>
          <cell r="F30">
            <v>1</v>
          </cell>
          <cell r="H30">
            <v>0</v>
          </cell>
          <cell r="J30">
            <v>2</v>
          </cell>
          <cell r="L30">
            <v>0</v>
          </cell>
          <cell r="N30">
            <v>3</v>
          </cell>
          <cell r="P30">
            <v>3</v>
          </cell>
          <cell r="R30">
            <v>0</v>
          </cell>
        </row>
        <row r="34">
          <cell r="D34">
            <v>18</v>
          </cell>
          <cell r="F34">
            <v>19</v>
          </cell>
          <cell r="H34">
            <v>274</v>
          </cell>
          <cell r="J34">
            <v>380</v>
          </cell>
          <cell r="L34">
            <v>0</v>
          </cell>
          <cell r="N34">
            <v>687</v>
          </cell>
          <cell r="P34">
            <v>247</v>
          </cell>
          <cell r="R34">
            <v>0</v>
          </cell>
        </row>
        <row r="57">
          <cell r="D57">
            <v>0</v>
          </cell>
          <cell r="F57">
            <v>21</v>
          </cell>
          <cell r="H57">
            <v>5</v>
          </cell>
          <cell r="J57">
            <v>684</v>
          </cell>
          <cell r="L57">
            <v>2</v>
          </cell>
          <cell r="N57">
            <v>1310</v>
          </cell>
          <cell r="P57">
            <v>78</v>
          </cell>
          <cell r="R57">
            <v>0</v>
          </cell>
        </row>
        <row r="68">
          <cell r="D68">
            <v>3</v>
          </cell>
          <cell r="F68">
            <v>67</v>
          </cell>
          <cell r="H68">
            <v>28</v>
          </cell>
          <cell r="J68">
            <v>241</v>
          </cell>
          <cell r="L68">
            <v>0</v>
          </cell>
          <cell r="N68">
            <v>139</v>
          </cell>
          <cell r="P68">
            <v>13</v>
          </cell>
          <cell r="R68">
            <v>0</v>
          </cell>
        </row>
        <row r="78">
          <cell r="D78">
            <v>0</v>
          </cell>
          <cell r="F78">
            <v>0</v>
          </cell>
          <cell r="H78">
            <v>4</v>
          </cell>
          <cell r="J78">
            <v>2</v>
          </cell>
          <cell r="L78">
            <v>0</v>
          </cell>
          <cell r="N78">
            <v>4</v>
          </cell>
          <cell r="P78">
            <v>0</v>
          </cell>
          <cell r="R78">
            <v>0</v>
          </cell>
        </row>
        <row r="81">
          <cell r="D81">
            <v>0</v>
          </cell>
          <cell r="F81">
            <v>4</v>
          </cell>
          <cell r="H81">
            <v>7</v>
          </cell>
          <cell r="J81">
            <v>16</v>
          </cell>
          <cell r="L81">
            <v>0</v>
          </cell>
          <cell r="N81">
            <v>18</v>
          </cell>
          <cell r="P81">
            <v>2</v>
          </cell>
          <cell r="R81">
            <v>0</v>
          </cell>
        </row>
        <row r="87">
          <cell r="D87">
            <v>0</v>
          </cell>
          <cell r="F87">
            <v>73</v>
          </cell>
          <cell r="H87">
            <v>0</v>
          </cell>
          <cell r="J87">
            <v>396</v>
          </cell>
          <cell r="L87">
            <v>0</v>
          </cell>
          <cell r="N87">
            <v>821</v>
          </cell>
          <cell r="P87">
            <v>62</v>
          </cell>
          <cell r="R87">
            <v>0</v>
          </cell>
        </row>
        <row r="95">
          <cell r="D95">
            <v>90</v>
          </cell>
          <cell r="F95">
            <v>44</v>
          </cell>
          <cell r="H95">
            <v>147</v>
          </cell>
          <cell r="J95">
            <v>4486</v>
          </cell>
          <cell r="L95">
            <v>0</v>
          </cell>
          <cell r="N95">
            <v>423</v>
          </cell>
          <cell r="P95">
            <v>75</v>
          </cell>
          <cell r="R95">
            <v>0</v>
          </cell>
        </row>
      </sheetData>
      <sheetData sheetId="2"/>
      <sheetData sheetId="3"/>
      <sheetData sheetId="4">
        <row r="8">
          <cell r="D8">
            <v>0</v>
          </cell>
          <cell r="E8">
            <v>0</v>
          </cell>
          <cell r="F8">
            <v>32</v>
          </cell>
          <cell r="G8">
            <v>156</v>
          </cell>
          <cell r="H8">
            <v>0</v>
          </cell>
          <cell r="I8">
            <v>0</v>
          </cell>
          <cell r="J8">
            <v>0</v>
          </cell>
          <cell r="K8">
            <v>0</v>
          </cell>
          <cell r="L8">
            <v>0</v>
          </cell>
          <cell r="M8">
            <v>0</v>
          </cell>
          <cell r="N8">
            <v>95</v>
          </cell>
          <cell r="O8">
            <v>505</v>
          </cell>
          <cell r="P8">
            <v>21</v>
          </cell>
          <cell r="Q8">
            <v>112</v>
          </cell>
          <cell r="R8">
            <v>1</v>
          </cell>
          <cell r="S8">
            <v>9</v>
          </cell>
        </row>
        <row r="9">
          <cell r="D9">
            <v>0</v>
          </cell>
          <cell r="E9">
            <v>0</v>
          </cell>
          <cell r="F9">
            <v>28</v>
          </cell>
          <cell r="G9">
            <v>142</v>
          </cell>
          <cell r="H9">
            <v>0</v>
          </cell>
          <cell r="I9">
            <v>0</v>
          </cell>
          <cell r="J9">
            <v>0</v>
          </cell>
          <cell r="K9">
            <v>0</v>
          </cell>
          <cell r="L9">
            <v>0</v>
          </cell>
          <cell r="M9">
            <v>0</v>
          </cell>
          <cell r="N9">
            <v>75</v>
          </cell>
          <cell r="O9">
            <v>400</v>
          </cell>
          <cell r="P9">
            <v>14</v>
          </cell>
          <cell r="Q9">
            <v>62</v>
          </cell>
          <cell r="R9">
            <v>0</v>
          </cell>
          <cell r="S9">
            <v>0</v>
          </cell>
        </row>
        <row r="10">
          <cell r="D10">
            <v>0</v>
          </cell>
          <cell r="E10">
            <v>0</v>
          </cell>
          <cell r="F10">
            <v>4</v>
          </cell>
          <cell r="G10">
            <v>14</v>
          </cell>
          <cell r="H10">
            <v>0</v>
          </cell>
          <cell r="I10">
            <v>0</v>
          </cell>
          <cell r="J10">
            <v>0</v>
          </cell>
          <cell r="K10">
            <v>0</v>
          </cell>
          <cell r="L10">
            <v>0</v>
          </cell>
          <cell r="M10">
            <v>0</v>
          </cell>
          <cell r="N10">
            <v>20</v>
          </cell>
          <cell r="O10">
            <v>105</v>
          </cell>
          <cell r="P10">
            <v>7</v>
          </cell>
          <cell r="Q10">
            <v>50</v>
          </cell>
          <cell r="R10">
            <v>1</v>
          </cell>
          <cell r="S10">
            <v>9</v>
          </cell>
        </row>
        <row r="11">
          <cell r="D11">
            <v>3</v>
          </cell>
          <cell r="E11">
            <v>6</v>
          </cell>
          <cell r="F11">
            <v>12</v>
          </cell>
          <cell r="G11">
            <v>39</v>
          </cell>
          <cell r="H11">
            <v>0</v>
          </cell>
          <cell r="I11">
            <v>0</v>
          </cell>
          <cell r="J11">
            <v>186</v>
          </cell>
          <cell r="K11">
            <v>186</v>
          </cell>
          <cell r="L11">
            <v>0</v>
          </cell>
          <cell r="M11">
            <v>0</v>
          </cell>
          <cell r="N11">
            <v>166</v>
          </cell>
          <cell r="O11">
            <v>509</v>
          </cell>
          <cell r="P11">
            <v>5</v>
          </cell>
          <cell r="Q11">
            <v>28</v>
          </cell>
          <cell r="R11">
            <v>0</v>
          </cell>
          <cell r="S11">
            <v>0</v>
          </cell>
        </row>
        <row r="12">
          <cell r="D12">
            <v>0</v>
          </cell>
          <cell r="E12">
            <v>0</v>
          </cell>
          <cell r="F12">
            <v>0</v>
          </cell>
          <cell r="G12">
            <v>0</v>
          </cell>
          <cell r="H12">
            <v>0</v>
          </cell>
          <cell r="I12">
            <v>0</v>
          </cell>
          <cell r="J12">
            <v>5</v>
          </cell>
          <cell r="K12">
            <v>5</v>
          </cell>
          <cell r="L12">
            <v>0</v>
          </cell>
          <cell r="M12">
            <v>0</v>
          </cell>
          <cell r="N12">
            <v>0</v>
          </cell>
          <cell r="O12">
            <v>0</v>
          </cell>
          <cell r="P12">
            <v>1</v>
          </cell>
          <cell r="Q12">
            <v>5</v>
          </cell>
          <cell r="R12">
            <v>0</v>
          </cell>
          <cell r="S12">
            <v>0</v>
          </cell>
        </row>
        <row r="13">
          <cell r="D13">
            <v>0</v>
          </cell>
          <cell r="E13">
            <v>0</v>
          </cell>
          <cell r="F13">
            <v>8</v>
          </cell>
          <cell r="G13">
            <v>21</v>
          </cell>
          <cell r="H13">
            <v>0</v>
          </cell>
          <cell r="I13">
            <v>0</v>
          </cell>
          <cell r="J13">
            <v>134</v>
          </cell>
          <cell r="K13">
            <v>134</v>
          </cell>
          <cell r="L13">
            <v>0</v>
          </cell>
          <cell r="M13">
            <v>0</v>
          </cell>
          <cell r="N13">
            <v>30</v>
          </cell>
          <cell r="O13">
            <v>78</v>
          </cell>
          <cell r="P13">
            <v>0</v>
          </cell>
          <cell r="Q13">
            <v>0</v>
          </cell>
          <cell r="R13">
            <v>0</v>
          </cell>
          <cell r="S13">
            <v>0</v>
          </cell>
        </row>
        <row r="14">
          <cell r="D14">
            <v>0</v>
          </cell>
          <cell r="E14">
            <v>0</v>
          </cell>
          <cell r="F14">
            <v>0</v>
          </cell>
          <cell r="G14">
            <v>0</v>
          </cell>
          <cell r="H14">
            <v>0</v>
          </cell>
          <cell r="I14">
            <v>0</v>
          </cell>
          <cell r="J14">
            <v>1</v>
          </cell>
          <cell r="K14">
            <v>1</v>
          </cell>
          <cell r="L14">
            <v>0</v>
          </cell>
          <cell r="M14">
            <v>0</v>
          </cell>
          <cell r="N14">
            <v>9</v>
          </cell>
          <cell r="O14">
            <v>38</v>
          </cell>
          <cell r="P14">
            <v>0</v>
          </cell>
          <cell r="Q14">
            <v>0</v>
          </cell>
          <cell r="R14">
            <v>0</v>
          </cell>
          <cell r="S14">
            <v>0</v>
          </cell>
        </row>
        <row r="15">
          <cell r="D15">
            <v>0</v>
          </cell>
          <cell r="E15">
            <v>0</v>
          </cell>
          <cell r="F15">
            <v>1</v>
          </cell>
          <cell r="G15">
            <v>4</v>
          </cell>
          <cell r="H15">
            <v>0</v>
          </cell>
          <cell r="I15">
            <v>0</v>
          </cell>
          <cell r="J15">
            <v>11</v>
          </cell>
          <cell r="K15">
            <v>11</v>
          </cell>
          <cell r="L15">
            <v>0</v>
          </cell>
          <cell r="M15">
            <v>0</v>
          </cell>
          <cell r="N15">
            <v>91</v>
          </cell>
          <cell r="O15">
            <v>248</v>
          </cell>
          <cell r="P15">
            <v>3</v>
          </cell>
          <cell r="Q15">
            <v>12</v>
          </cell>
          <cell r="R15">
            <v>0</v>
          </cell>
          <cell r="S15">
            <v>0</v>
          </cell>
        </row>
        <row r="16">
          <cell r="D16">
            <v>0</v>
          </cell>
          <cell r="E16">
            <v>0</v>
          </cell>
          <cell r="F16">
            <v>0</v>
          </cell>
          <cell r="G16">
            <v>0</v>
          </cell>
          <cell r="H16">
            <v>0</v>
          </cell>
          <cell r="I16">
            <v>0</v>
          </cell>
          <cell r="J16">
            <v>0</v>
          </cell>
          <cell r="K16">
            <v>0</v>
          </cell>
          <cell r="L16">
            <v>0</v>
          </cell>
          <cell r="M16">
            <v>0</v>
          </cell>
          <cell r="N16">
            <v>26</v>
          </cell>
          <cell r="O16">
            <v>110</v>
          </cell>
          <cell r="P16">
            <v>0</v>
          </cell>
          <cell r="Q16">
            <v>0</v>
          </cell>
          <cell r="R16">
            <v>0</v>
          </cell>
          <cell r="S16">
            <v>0</v>
          </cell>
        </row>
        <row r="17">
          <cell r="D17">
            <v>3</v>
          </cell>
          <cell r="E17">
            <v>6</v>
          </cell>
          <cell r="F17">
            <v>3</v>
          </cell>
          <cell r="G17">
            <v>14</v>
          </cell>
          <cell r="H17">
            <v>0</v>
          </cell>
          <cell r="I17">
            <v>0</v>
          </cell>
          <cell r="J17">
            <v>35</v>
          </cell>
          <cell r="K17">
            <v>35</v>
          </cell>
          <cell r="L17">
            <v>0</v>
          </cell>
          <cell r="M17">
            <v>0</v>
          </cell>
          <cell r="N17">
            <v>10</v>
          </cell>
          <cell r="O17">
            <v>35</v>
          </cell>
          <cell r="P17">
            <v>1</v>
          </cell>
          <cell r="Q17">
            <v>11</v>
          </cell>
          <cell r="R17">
            <v>0</v>
          </cell>
          <cell r="S17">
            <v>0</v>
          </cell>
        </row>
        <row r="18">
          <cell r="D18">
            <v>0</v>
          </cell>
          <cell r="E18">
            <v>0</v>
          </cell>
          <cell r="F18">
            <v>0</v>
          </cell>
          <cell r="G18">
            <v>0</v>
          </cell>
          <cell r="H18">
            <v>2</v>
          </cell>
          <cell r="I18">
            <v>8</v>
          </cell>
          <cell r="J18">
            <v>2</v>
          </cell>
          <cell r="K18">
            <v>2</v>
          </cell>
          <cell r="L18">
            <v>0</v>
          </cell>
          <cell r="M18">
            <v>0</v>
          </cell>
          <cell r="N18">
            <v>17</v>
          </cell>
          <cell r="O18">
            <v>90</v>
          </cell>
          <cell r="P18">
            <v>2</v>
          </cell>
          <cell r="Q18">
            <v>16</v>
          </cell>
          <cell r="R18">
            <v>1</v>
          </cell>
          <cell r="S18">
            <v>9</v>
          </cell>
        </row>
        <row r="19">
          <cell r="D19">
            <v>0</v>
          </cell>
          <cell r="E19">
            <v>0</v>
          </cell>
          <cell r="F19">
            <v>0</v>
          </cell>
          <cell r="G19">
            <v>0</v>
          </cell>
          <cell r="H19">
            <v>0</v>
          </cell>
          <cell r="I19">
            <v>0</v>
          </cell>
          <cell r="J19">
            <v>0</v>
          </cell>
          <cell r="K19">
            <v>0</v>
          </cell>
          <cell r="L19">
            <v>0</v>
          </cell>
          <cell r="M19">
            <v>0</v>
          </cell>
          <cell r="N19">
            <v>3</v>
          </cell>
          <cell r="O19">
            <v>6</v>
          </cell>
          <cell r="P19">
            <v>0</v>
          </cell>
          <cell r="Q19">
            <v>0</v>
          </cell>
          <cell r="R19">
            <v>1</v>
          </cell>
          <cell r="S19">
            <v>9</v>
          </cell>
        </row>
        <row r="20">
          <cell r="D20">
            <v>0</v>
          </cell>
          <cell r="E20">
            <v>0</v>
          </cell>
          <cell r="F20">
            <v>0</v>
          </cell>
          <cell r="G20">
            <v>0</v>
          </cell>
          <cell r="H20">
            <v>0</v>
          </cell>
          <cell r="I20">
            <v>0</v>
          </cell>
          <cell r="J20">
            <v>1</v>
          </cell>
          <cell r="K20">
            <v>1</v>
          </cell>
          <cell r="L20">
            <v>0</v>
          </cell>
          <cell r="M20">
            <v>0</v>
          </cell>
          <cell r="N20">
            <v>9</v>
          </cell>
          <cell r="O20">
            <v>64</v>
          </cell>
          <cell r="P20">
            <v>0</v>
          </cell>
          <cell r="Q20">
            <v>0</v>
          </cell>
          <cell r="R20">
            <v>0</v>
          </cell>
          <cell r="S20">
            <v>0</v>
          </cell>
        </row>
        <row r="21">
          <cell r="D21">
            <v>0</v>
          </cell>
          <cell r="E21">
            <v>0</v>
          </cell>
          <cell r="F21">
            <v>0</v>
          </cell>
          <cell r="G21">
            <v>0</v>
          </cell>
          <cell r="H21">
            <v>2</v>
          </cell>
          <cell r="I21">
            <v>8</v>
          </cell>
          <cell r="J21">
            <v>1</v>
          </cell>
          <cell r="K21">
            <v>1</v>
          </cell>
          <cell r="L21">
            <v>0</v>
          </cell>
          <cell r="M21">
            <v>0</v>
          </cell>
          <cell r="N21">
            <v>5</v>
          </cell>
          <cell r="O21">
            <v>20</v>
          </cell>
          <cell r="P21">
            <v>2</v>
          </cell>
          <cell r="Q21">
            <v>16</v>
          </cell>
          <cell r="R21">
            <v>0</v>
          </cell>
          <cell r="S21">
            <v>0</v>
          </cell>
        </row>
        <row r="22">
          <cell r="D22">
            <v>3</v>
          </cell>
          <cell r="E22">
            <v>6</v>
          </cell>
          <cell r="F22">
            <v>2</v>
          </cell>
          <cell r="G22">
            <v>5</v>
          </cell>
          <cell r="H22">
            <v>1</v>
          </cell>
          <cell r="I22">
            <v>2</v>
          </cell>
          <cell r="J22">
            <v>5</v>
          </cell>
          <cell r="K22">
            <v>5</v>
          </cell>
          <cell r="L22">
            <v>0</v>
          </cell>
          <cell r="M22">
            <v>0</v>
          </cell>
          <cell r="N22">
            <v>27</v>
          </cell>
          <cell r="O22">
            <v>150</v>
          </cell>
          <cell r="P22">
            <v>11</v>
          </cell>
          <cell r="Q22">
            <v>83</v>
          </cell>
          <cell r="R22">
            <v>0</v>
          </cell>
          <cell r="S22">
            <v>0</v>
          </cell>
        </row>
        <row r="23">
          <cell r="D23">
            <v>3</v>
          </cell>
          <cell r="E23">
            <v>6</v>
          </cell>
          <cell r="F23">
            <v>2</v>
          </cell>
          <cell r="G23">
            <v>5</v>
          </cell>
          <cell r="H23">
            <v>1</v>
          </cell>
          <cell r="I23">
            <v>2</v>
          </cell>
          <cell r="J23">
            <v>5</v>
          </cell>
          <cell r="K23">
            <v>5</v>
          </cell>
          <cell r="L23">
            <v>0</v>
          </cell>
          <cell r="M23">
            <v>0</v>
          </cell>
          <cell r="N23">
            <v>20</v>
          </cell>
          <cell r="O23">
            <v>110</v>
          </cell>
          <cell r="P23">
            <v>10</v>
          </cell>
          <cell r="Q23">
            <v>72</v>
          </cell>
          <cell r="R23">
            <v>0</v>
          </cell>
          <cell r="S23">
            <v>0</v>
          </cell>
        </row>
        <row r="24">
          <cell r="D24">
            <v>0</v>
          </cell>
          <cell r="E24">
            <v>0</v>
          </cell>
          <cell r="F24">
            <v>0</v>
          </cell>
          <cell r="G24">
            <v>0</v>
          </cell>
          <cell r="H24">
            <v>0</v>
          </cell>
          <cell r="I24">
            <v>0</v>
          </cell>
          <cell r="J24">
            <v>0</v>
          </cell>
          <cell r="K24">
            <v>0</v>
          </cell>
          <cell r="L24">
            <v>0</v>
          </cell>
          <cell r="M24">
            <v>0</v>
          </cell>
          <cell r="N24">
            <v>7</v>
          </cell>
          <cell r="O24">
            <v>40</v>
          </cell>
          <cell r="P24">
            <v>1</v>
          </cell>
          <cell r="Q24">
            <v>11</v>
          </cell>
          <cell r="R24">
            <v>0</v>
          </cell>
          <cell r="S24">
            <v>0</v>
          </cell>
        </row>
        <row r="25">
          <cell r="D25">
            <v>3</v>
          </cell>
          <cell r="E25">
            <v>6</v>
          </cell>
          <cell r="F25">
            <v>0</v>
          </cell>
          <cell r="G25">
            <v>0</v>
          </cell>
          <cell r="H25">
            <v>0</v>
          </cell>
          <cell r="I25">
            <v>0</v>
          </cell>
          <cell r="J25">
            <v>43</v>
          </cell>
          <cell r="K25">
            <v>43</v>
          </cell>
          <cell r="L25">
            <v>0</v>
          </cell>
          <cell r="M25">
            <v>0</v>
          </cell>
          <cell r="N25">
            <v>17</v>
          </cell>
          <cell r="O25">
            <v>69</v>
          </cell>
          <cell r="P25">
            <v>6</v>
          </cell>
          <cell r="Q25">
            <v>42</v>
          </cell>
          <cell r="R25">
            <v>0</v>
          </cell>
          <cell r="S25">
            <v>0</v>
          </cell>
        </row>
        <row r="26">
          <cell r="D26">
            <v>3</v>
          </cell>
          <cell r="E26">
            <v>6</v>
          </cell>
          <cell r="F26">
            <v>0</v>
          </cell>
          <cell r="G26">
            <v>0</v>
          </cell>
          <cell r="H26">
            <v>0</v>
          </cell>
          <cell r="I26">
            <v>0</v>
          </cell>
          <cell r="J26">
            <v>2</v>
          </cell>
          <cell r="K26">
            <v>2</v>
          </cell>
          <cell r="L26">
            <v>0</v>
          </cell>
          <cell r="M26">
            <v>0</v>
          </cell>
          <cell r="N26">
            <v>1</v>
          </cell>
          <cell r="O26">
            <v>13</v>
          </cell>
          <cell r="P26">
            <v>5</v>
          </cell>
          <cell r="Q26">
            <v>38</v>
          </cell>
          <cell r="R26">
            <v>0</v>
          </cell>
          <cell r="S26">
            <v>0</v>
          </cell>
        </row>
        <row r="27">
          <cell r="D27">
            <v>0</v>
          </cell>
          <cell r="E27">
            <v>0</v>
          </cell>
          <cell r="F27">
            <v>0</v>
          </cell>
          <cell r="G27">
            <v>0</v>
          </cell>
          <cell r="H27">
            <v>0</v>
          </cell>
          <cell r="I27">
            <v>0</v>
          </cell>
          <cell r="J27">
            <v>15</v>
          </cell>
          <cell r="K27">
            <v>15</v>
          </cell>
          <cell r="L27">
            <v>0</v>
          </cell>
          <cell r="M27">
            <v>0</v>
          </cell>
          <cell r="N27">
            <v>6</v>
          </cell>
          <cell r="O27">
            <v>14</v>
          </cell>
          <cell r="P27">
            <v>0</v>
          </cell>
          <cell r="Q27">
            <v>0</v>
          </cell>
          <cell r="R27">
            <v>0</v>
          </cell>
          <cell r="S27">
            <v>0</v>
          </cell>
        </row>
        <row r="28">
          <cell r="D28">
            <v>0</v>
          </cell>
          <cell r="E28">
            <v>0</v>
          </cell>
          <cell r="F28">
            <v>0</v>
          </cell>
          <cell r="G28">
            <v>0</v>
          </cell>
          <cell r="H28">
            <v>0</v>
          </cell>
          <cell r="I28">
            <v>0</v>
          </cell>
          <cell r="J28">
            <v>6</v>
          </cell>
          <cell r="K28">
            <v>6</v>
          </cell>
          <cell r="L28">
            <v>0</v>
          </cell>
          <cell r="M28">
            <v>0</v>
          </cell>
          <cell r="N28">
            <v>1</v>
          </cell>
          <cell r="O28">
            <v>2</v>
          </cell>
          <cell r="P28">
            <v>0</v>
          </cell>
          <cell r="Q28">
            <v>0</v>
          </cell>
          <cell r="R28">
            <v>0</v>
          </cell>
          <cell r="S28">
            <v>0</v>
          </cell>
        </row>
        <row r="29">
          <cell r="D29">
            <v>0</v>
          </cell>
          <cell r="E29">
            <v>0</v>
          </cell>
          <cell r="F29">
            <v>0</v>
          </cell>
          <cell r="G29">
            <v>0</v>
          </cell>
          <cell r="H29">
            <v>0</v>
          </cell>
          <cell r="I29">
            <v>0</v>
          </cell>
          <cell r="J29">
            <v>0</v>
          </cell>
          <cell r="K29">
            <v>0</v>
          </cell>
          <cell r="L29">
            <v>0</v>
          </cell>
          <cell r="M29">
            <v>0</v>
          </cell>
          <cell r="N29">
            <v>3</v>
          </cell>
          <cell r="O29">
            <v>7</v>
          </cell>
          <cell r="P29">
            <v>1</v>
          </cell>
          <cell r="Q29">
            <v>4</v>
          </cell>
          <cell r="R29">
            <v>0</v>
          </cell>
          <cell r="S29">
            <v>0</v>
          </cell>
        </row>
        <row r="30">
          <cell r="D30">
            <v>0</v>
          </cell>
          <cell r="E30">
            <v>0</v>
          </cell>
          <cell r="F30">
            <v>0</v>
          </cell>
          <cell r="G30">
            <v>0</v>
          </cell>
          <cell r="H30">
            <v>0</v>
          </cell>
          <cell r="I30">
            <v>0</v>
          </cell>
          <cell r="J30">
            <v>20</v>
          </cell>
          <cell r="K30">
            <v>20</v>
          </cell>
          <cell r="L30">
            <v>0</v>
          </cell>
          <cell r="M30">
            <v>0</v>
          </cell>
          <cell r="N30">
            <v>6</v>
          </cell>
          <cell r="O30">
            <v>33</v>
          </cell>
          <cell r="P30">
            <v>0</v>
          </cell>
          <cell r="Q30">
            <v>0</v>
          </cell>
          <cell r="R30">
            <v>0</v>
          </cell>
          <cell r="S30">
            <v>0</v>
          </cell>
        </row>
        <row r="31">
          <cell r="D31">
            <v>0</v>
          </cell>
          <cell r="E31">
            <v>0</v>
          </cell>
          <cell r="F31">
            <v>1</v>
          </cell>
          <cell r="G31">
            <v>2</v>
          </cell>
          <cell r="H31">
            <v>0</v>
          </cell>
          <cell r="I31">
            <v>0</v>
          </cell>
          <cell r="J31">
            <v>2</v>
          </cell>
          <cell r="K31">
            <v>2</v>
          </cell>
          <cell r="L31">
            <v>0</v>
          </cell>
          <cell r="M31">
            <v>0</v>
          </cell>
          <cell r="N31">
            <v>3</v>
          </cell>
          <cell r="O31">
            <v>20</v>
          </cell>
          <cell r="P31">
            <v>3</v>
          </cell>
          <cell r="Q31">
            <v>19</v>
          </cell>
          <cell r="R31">
            <v>0</v>
          </cell>
          <cell r="S31">
            <v>0</v>
          </cell>
        </row>
        <row r="32">
          <cell r="D32">
            <v>0</v>
          </cell>
          <cell r="E32">
            <v>0</v>
          </cell>
          <cell r="F32">
            <v>1</v>
          </cell>
          <cell r="G32">
            <v>2</v>
          </cell>
          <cell r="H32">
            <v>0</v>
          </cell>
          <cell r="I32">
            <v>0</v>
          </cell>
          <cell r="J32">
            <v>1</v>
          </cell>
          <cell r="K32">
            <v>1</v>
          </cell>
          <cell r="L32">
            <v>0</v>
          </cell>
          <cell r="M32">
            <v>0</v>
          </cell>
          <cell r="N32">
            <v>3</v>
          </cell>
          <cell r="O32">
            <v>20</v>
          </cell>
          <cell r="P32">
            <v>2</v>
          </cell>
          <cell r="Q32">
            <v>13</v>
          </cell>
          <cell r="R32">
            <v>0</v>
          </cell>
          <cell r="S32">
            <v>0</v>
          </cell>
        </row>
        <row r="33">
          <cell r="D33">
            <v>0</v>
          </cell>
          <cell r="E33">
            <v>0</v>
          </cell>
          <cell r="F33">
            <v>0</v>
          </cell>
          <cell r="G33">
            <v>0</v>
          </cell>
          <cell r="H33">
            <v>0</v>
          </cell>
          <cell r="I33">
            <v>0</v>
          </cell>
          <cell r="J33">
            <v>1</v>
          </cell>
          <cell r="K33">
            <v>1</v>
          </cell>
          <cell r="L33">
            <v>0</v>
          </cell>
          <cell r="M33">
            <v>0</v>
          </cell>
          <cell r="N33">
            <v>0</v>
          </cell>
          <cell r="O33">
            <v>0</v>
          </cell>
          <cell r="P33">
            <v>0</v>
          </cell>
          <cell r="Q33">
            <v>0</v>
          </cell>
          <cell r="R33">
            <v>0</v>
          </cell>
          <cell r="S33">
            <v>0</v>
          </cell>
        </row>
        <row r="34">
          <cell r="D34">
            <v>0</v>
          </cell>
          <cell r="E34">
            <v>0</v>
          </cell>
          <cell r="F34">
            <v>0</v>
          </cell>
          <cell r="G34">
            <v>0</v>
          </cell>
          <cell r="H34">
            <v>0</v>
          </cell>
          <cell r="I34">
            <v>0</v>
          </cell>
          <cell r="J34">
            <v>0</v>
          </cell>
          <cell r="K34">
            <v>0</v>
          </cell>
          <cell r="L34">
            <v>0</v>
          </cell>
          <cell r="M34">
            <v>0</v>
          </cell>
          <cell r="N34">
            <v>0</v>
          </cell>
          <cell r="O34">
            <v>0</v>
          </cell>
          <cell r="P34">
            <v>1</v>
          </cell>
          <cell r="Q34">
            <v>6</v>
          </cell>
          <cell r="R34">
            <v>0</v>
          </cell>
          <cell r="S34">
            <v>0</v>
          </cell>
        </row>
        <row r="35">
          <cell r="D35">
            <v>18</v>
          </cell>
          <cell r="E35">
            <v>36</v>
          </cell>
          <cell r="F35">
            <v>19</v>
          </cell>
          <cell r="G35">
            <v>101</v>
          </cell>
          <cell r="H35">
            <v>274</v>
          </cell>
          <cell r="I35">
            <v>918</v>
          </cell>
          <cell r="J35">
            <v>380</v>
          </cell>
          <cell r="K35">
            <v>380</v>
          </cell>
          <cell r="L35">
            <v>0</v>
          </cell>
          <cell r="M35">
            <v>0</v>
          </cell>
          <cell r="N35">
            <v>687</v>
          </cell>
          <cell r="O35">
            <v>2849</v>
          </cell>
          <cell r="P35">
            <v>247</v>
          </cell>
          <cell r="Q35">
            <v>2905</v>
          </cell>
          <cell r="R35">
            <v>0</v>
          </cell>
          <cell r="S35">
            <v>0</v>
          </cell>
        </row>
        <row r="36">
          <cell r="D36">
            <v>0</v>
          </cell>
          <cell r="E36">
            <v>0</v>
          </cell>
          <cell r="F36">
            <v>1</v>
          </cell>
          <cell r="G36">
            <v>7</v>
          </cell>
          <cell r="H36">
            <v>1</v>
          </cell>
          <cell r="I36">
            <v>2</v>
          </cell>
          <cell r="J36">
            <v>0</v>
          </cell>
          <cell r="K36">
            <v>0</v>
          </cell>
          <cell r="L36">
            <v>0</v>
          </cell>
          <cell r="M36">
            <v>0</v>
          </cell>
          <cell r="N36">
            <v>78</v>
          </cell>
          <cell r="O36">
            <v>259</v>
          </cell>
          <cell r="P36">
            <v>2</v>
          </cell>
          <cell r="Q36">
            <v>8</v>
          </cell>
          <cell r="R36">
            <v>0</v>
          </cell>
          <cell r="S36">
            <v>0</v>
          </cell>
        </row>
        <row r="37">
          <cell r="D37">
            <v>0</v>
          </cell>
          <cell r="E37">
            <v>0</v>
          </cell>
          <cell r="F37">
            <v>1</v>
          </cell>
          <cell r="G37">
            <v>4</v>
          </cell>
          <cell r="H37">
            <v>0</v>
          </cell>
          <cell r="I37">
            <v>0</v>
          </cell>
          <cell r="J37">
            <v>13</v>
          </cell>
          <cell r="K37">
            <v>13</v>
          </cell>
          <cell r="L37">
            <v>0</v>
          </cell>
          <cell r="M37">
            <v>0</v>
          </cell>
          <cell r="N37">
            <v>42</v>
          </cell>
          <cell r="O37">
            <v>167</v>
          </cell>
          <cell r="P37">
            <v>3</v>
          </cell>
          <cell r="Q37">
            <v>13</v>
          </cell>
          <cell r="R37">
            <v>0</v>
          </cell>
          <cell r="S37">
            <v>0</v>
          </cell>
        </row>
        <row r="38">
          <cell r="D38">
            <v>0</v>
          </cell>
          <cell r="E38">
            <v>0</v>
          </cell>
          <cell r="F38">
            <v>0</v>
          </cell>
          <cell r="G38">
            <v>0</v>
          </cell>
          <cell r="H38">
            <v>2</v>
          </cell>
          <cell r="I38">
            <v>14</v>
          </cell>
          <cell r="J38">
            <v>5</v>
          </cell>
          <cell r="K38">
            <v>5</v>
          </cell>
          <cell r="L38">
            <v>0</v>
          </cell>
          <cell r="M38">
            <v>0</v>
          </cell>
          <cell r="N38">
            <v>5</v>
          </cell>
          <cell r="O38">
            <v>16</v>
          </cell>
          <cell r="P38">
            <v>1</v>
          </cell>
          <cell r="Q38">
            <v>5</v>
          </cell>
          <cell r="R38">
            <v>0</v>
          </cell>
          <cell r="S38">
            <v>0</v>
          </cell>
        </row>
        <row r="39">
          <cell r="D39">
            <v>0</v>
          </cell>
          <cell r="E39">
            <v>0</v>
          </cell>
          <cell r="F39">
            <v>0</v>
          </cell>
          <cell r="G39">
            <v>0</v>
          </cell>
          <cell r="H39">
            <v>1</v>
          </cell>
          <cell r="I39">
            <v>2</v>
          </cell>
          <cell r="J39">
            <v>1</v>
          </cell>
          <cell r="K39">
            <v>1</v>
          </cell>
          <cell r="L39">
            <v>0</v>
          </cell>
          <cell r="M39">
            <v>0</v>
          </cell>
          <cell r="N39">
            <v>9</v>
          </cell>
          <cell r="O39">
            <v>54</v>
          </cell>
          <cell r="P39">
            <v>2</v>
          </cell>
          <cell r="Q39">
            <v>17</v>
          </cell>
          <cell r="R39">
            <v>0</v>
          </cell>
          <cell r="S39">
            <v>0</v>
          </cell>
        </row>
        <row r="40">
          <cell r="D40">
            <v>3</v>
          </cell>
          <cell r="E40">
            <v>6</v>
          </cell>
          <cell r="F40">
            <v>0</v>
          </cell>
          <cell r="G40">
            <v>0</v>
          </cell>
          <cell r="H40">
            <v>1</v>
          </cell>
          <cell r="I40">
            <v>3</v>
          </cell>
          <cell r="J40">
            <v>2</v>
          </cell>
          <cell r="K40">
            <v>2</v>
          </cell>
          <cell r="L40">
            <v>0</v>
          </cell>
          <cell r="M40">
            <v>0</v>
          </cell>
          <cell r="N40">
            <v>1</v>
          </cell>
          <cell r="O40">
            <v>3</v>
          </cell>
          <cell r="P40">
            <v>3</v>
          </cell>
          <cell r="Q40">
            <v>12</v>
          </cell>
          <cell r="R40">
            <v>0</v>
          </cell>
          <cell r="S40">
            <v>0</v>
          </cell>
        </row>
        <row r="41">
          <cell r="D41">
            <v>0</v>
          </cell>
          <cell r="E41">
            <v>0</v>
          </cell>
          <cell r="F41">
            <v>0</v>
          </cell>
          <cell r="G41">
            <v>0</v>
          </cell>
          <cell r="H41">
            <v>7</v>
          </cell>
          <cell r="I41">
            <v>30</v>
          </cell>
          <cell r="J41">
            <v>60</v>
          </cell>
          <cell r="K41">
            <v>60</v>
          </cell>
          <cell r="L41">
            <v>0</v>
          </cell>
          <cell r="M41">
            <v>0</v>
          </cell>
          <cell r="N41">
            <v>28</v>
          </cell>
          <cell r="O41">
            <v>138</v>
          </cell>
          <cell r="P41">
            <v>3</v>
          </cell>
          <cell r="Q41">
            <v>11</v>
          </cell>
          <cell r="R41">
            <v>0</v>
          </cell>
          <cell r="S41">
            <v>0</v>
          </cell>
        </row>
        <row r="42">
          <cell r="D42">
            <v>0</v>
          </cell>
          <cell r="E42">
            <v>0</v>
          </cell>
          <cell r="F42">
            <v>2</v>
          </cell>
          <cell r="G42">
            <v>14</v>
          </cell>
          <cell r="H42">
            <v>129</v>
          </cell>
          <cell r="I42">
            <v>392</v>
          </cell>
          <cell r="J42">
            <v>40</v>
          </cell>
          <cell r="K42">
            <v>40</v>
          </cell>
          <cell r="L42">
            <v>0</v>
          </cell>
          <cell r="M42">
            <v>0</v>
          </cell>
          <cell r="N42">
            <v>84</v>
          </cell>
          <cell r="O42">
            <v>345</v>
          </cell>
          <cell r="P42">
            <v>45</v>
          </cell>
          <cell r="Q42">
            <v>269</v>
          </cell>
          <cell r="R42">
            <v>0</v>
          </cell>
          <cell r="S42">
            <v>0</v>
          </cell>
        </row>
        <row r="43">
          <cell r="D43">
            <v>0</v>
          </cell>
          <cell r="E43">
            <v>0</v>
          </cell>
          <cell r="F43">
            <v>0</v>
          </cell>
          <cell r="G43">
            <v>0</v>
          </cell>
          <cell r="H43">
            <v>0</v>
          </cell>
          <cell r="I43">
            <v>0</v>
          </cell>
          <cell r="J43">
            <v>1</v>
          </cell>
          <cell r="K43">
            <v>1</v>
          </cell>
          <cell r="L43">
            <v>0</v>
          </cell>
          <cell r="M43">
            <v>0</v>
          </cell>
          <cell r="N43">
            <v>70</v>
          </cell>
          <cell r="O43">
            <v>253</v>
          </cell>
          <cell r="P43">
            <v>10</v>
          </cell>
          <cell r="Q43">
            <v>64</v>
          </cell>
          <cell r="R43">
            <v>0</v>
          </cell>
          <cell r="S43">
            <v>0</v>
          </cell>
        </row>
        <row r="44">
          <cell r="D44">
            <v>4</v>
          </cell>
          <cell r="E44">
            <v>8</v>
          </cell>
          <cell r="F44">
            <v>0</v>
          </cell>
          <cell r="G44">
            <v>0</v>
          </cell>
          <cell r="H44">
            <v>1</v>
          </cell>
          <cell r="I44">
            <v>6</v>
          </cell>
          <cell r="J44">
            <v>9</v>
          </cell>
          <cell r="K44">
            <v>9</v>
          </cell>
          <cell r="L44">
            <v>0</v>
          </cell>
          <cell r="M44">
            <v>0</v>
          </cell>
          <cell r="N44">
            <v>45</v>
          </cell>
          <cell r="O44">
            <v>167</v>
          </cell>
          <cell r="P44">
            <v>26</v>
          </cell>
          <cell r="Q44">
            <v>161</v>
          </cell>
          <cell r="R44">
            <v>0</v>
          </cell>
          <cell r="S44">
            <v>0</v>
          </cell>
        </row>
        <row r="45">
          <cell r="D45">
            <v>0</v>
          </cell>
          <cell r="E45">
            <v>0</v>
          </cell>
          <cell r="F45">
            <v>0</v>
          </cell>
          <cell r="G45">
            <v>0</v>
          </cell>
          <cell r="H45">
            <v>0</v>
          </cell>
          <cell r="I45">
            <v>0</v>
          </cell>
          <cell r="J45">
            <v>0</v>
          </cell>
          <cell r="K45">
            <v>0</v>
          </cell>
          <cell r="L45">
            <v>0</v>
          </cell>
          <cell r="M45">
            <v>0</v>
          </cell>
          <cell r="N45">
            <v>5</v>
          </cell>
          <cell r="O45">
            <v>17</v>
          </cell>
          <cell r="P45">
            <v>12</v>
          </cell>
          <cell r="Q45">
            <v>54</v>
          </cell>
          <cell r="R45">
            <v>0</v>
          </cell>
          <cell r="S45">
            <v>0</v>
          </cell>
        </row>
        <row r="46">
          <cell r="D46">
            <v>0</v>
          </cell>
          <cell r="E46">
            <v>0</v>
          </cell>
          <cell r="F46">
            <v>0</v>
          </cell>
          <cell r="G46">
            <v>0</v>
          </cell>
          <cell r="H46">
            <v>1</v>
          </cell>
          <cell r="I46">
            <v>6</v>
          </cell>
          <cell r="J46">
            <v>7</v>
          </cell>
          <cell r="K46">
            <v>7</v>
          </cell>
          <cell r="L46">
            <v>0</v>
          </cell>
          <cell r="M46">
            <v>0</v>
          </cell>
          <cell r="N46">
            <v>77</v>
          </cell>
          <cell r="O46">
            <v>281</v>
          </cell>
          <cell r="P46">
            <v>8</v>
          </cell>
          <cell r="Q46">
            <v>49</v>
          </cell>
          <cell r="R46">
            <v>0</v>
          </cell>
          <cell r="S46">
            <v>0</v>
          </cell>
        </row>
        <row r="47">
          <cell r="D47">
            <v>4</v>
          </cell>
          <cell r="E47">
            <v>8</v>
          </cell>
          <cell r="F47">
            <v>2</v>
          </cell>
          <cell r="G47">
            <v>8</v>
          </cell>
          <cell r="H47">
            <v>4</v>
          </cell>
          <cell r="I47">
            <v>22</v>
          </cell>
          <cell r="J47">
            <v>5</v>
          </cell>
          <cell r="K47">
            <v>5</v>
          </cell>
          <cell r="L47">
            <v>0</v>
          </cell>
          <cell r="M47">
            <v>0</v>
          </cell>
          <cell r="N47">
            <v>14</v>
          </cell>
          <cell r="O47">
            <v>66</v>
          </cell>
          <cell r="P47">
            <v>8</v>
          </cell>
          <cell r="Q47">
            <v>49</v>
          </cell>
          <cell r="R47">
            <v>0</v>
          </cell>
          <cell r="S47">
            <v>0</v>
          </cell>
        </row>
        <row r="48">
          <cell r="D48">
            <v>0</v>
          </cell>
          <cell r="E48">
            <v>0</v>
          </cell>
          <cell r="F48">
            <v>2</v>
          </cell>
          <cell r="G48">
            <v>14</v>
          </cell>
          <cell r="H48">
            <v>106</v>
          </cell>
          <cell r="I48">
            <v>357</v>
          </cell>
          <cell r="J48">
            <v>45</v>
          </cell>
          <cell r="K48">
            <v>45</v>
          </cell>
          <cell r="L48">
            <v>0</v>
          </cell>
          <cell r="M48">
            <v>0</v>
          </cell>
          <cell r="N48">
            <v>55</v>
          </cell>
          <cell r="O48">
            <v>245</v>
          </cell>
          <cell r="P48">
            <v>32</v>
          </cell>
          <cell r="Q48">
            <v>196</v>
          </cell>
          <cell r="R48">
            <v>0</v>
          </cell>
          <cell r="S48">
            <v>0</v>
          </cell>
        </row>
        <row r="49">
          <cell r="D49">
            <v>0</v>
          </cell>
          <cell r="E49">
            <v>0</v>
          </cell>
          <cell r="F49">
            <v>0</v>
          </cell>
          <cell r="G49">
            <v>0</v>
          </cell>
          <cell r="H49">
            <v>2</v>
          </cell>
          <cell r="I49">
            <v>6</v>
          </cell>
          <cell r="J49">
            <v>1</v>
          </cell>
          <cell r="K49">
            <v>1</v>
          </cell>
          <cell r="L49">
            <v>0</v>
          </cell>
          <cell r="M49">
            <v>0</v>
          </cell>
          <cell r="N49">
            <v>17</v>
          </cell>
          <cell r="O49">
            <v>87</v>
          </cell>
          <cell r="P49">
            <v>5</v>
          </cell>
          <cell r="Q49">
            <v>28</v>
          </cell>
          <cell r="R49">
            <v>0</v>
          </cell>
          <cell r="S49">
            <v>0</v>
          </cell>
        </row>
        <row r="50">
          <cell r="D50">
            <v>0</v>
          </cell>
          <cell r="E50">
            <v>0</v>
          </cell>
          <cell r="F50">
            <v>0</v>
          </cell>
          <cell r="G50">
            <v>0</v>
          </cell>
          <cell r="H50">
            <v>2</v>
          </cell>
          <cell r="I50">
            <v>11</v>
          </cell>
          <cell r="J50">
            <v>2</v>
          </cell>
          <cell r="K50">
            <v>2</v>
          </cell>
          <cell r="L50">
            <v>0</v>
          </cell>
          <cell r="M50">
            <v>0</v>
          </cell>
          <cell r="N50">
            <v>10</v>
          </cell>
          <cell r="O50">
            <v>39</v>
          </cell>
          <cell r="P50">
            <v>5</v>
          </cell>
          <cell r="Q50">
            <v>28</v>
          </cell>
          <cell r="R50">
            <v>0</v>
          </cell>
          <cell r="S50">
            <v>0</v>
          </cell>
        </row>
        <row r="51">
          <cell r="D51">
            <v>7</v>
          </cell>
          <cell r="E51">
            <v>14</v>
          </cell>
          <cell r="F51">
            <v>6</v>
          </cell>
          <cell r="G51">
            <v>30</v>
          </cell>
          <cell r="H51">
            <v>5</v>
          </cell>
          <cell r="I51">
            <v>24</v>
          </cell>
          <cell r="J51">
            <v>8</v>
          </cell>
          <cell r="K51">
            <v>8</v>
          </cell>
          <cell r="L51">
            <v>0</v>
          </cell>
          <cell r="M51">
            <v>0</v>
          </cell>
          <cell r="N51">
            <v>27</v>
          </cell>
          <cell r="O51">
            <v>116</v>
          </cell>
          <cell r="P51">
            <v>9</v>
          </cell>
          <cell r="Q51">
            <v>51</v>
          </cell>
          <cell r="R51">
            <v>0</v>
          </cell>
          <cell r="S51">
            <v>0</v>
          </cell>
        </row>
        <row r="52">
          <cell r="D52">
            <v>0</v>
          </cell>
          <cell r="E52">
            <v>0</v>
          </cell>
          <cell r="F52">
            <v>0</v>
          </cell>
          <cell r="G52">
            <v>0</v>
          </cell>
          <cell r="H52">
            <v>0</v>
          </cell>
          <cell r="I52">
            <v>0</v>
          </cell>
          <cell r="J52">
            <v>1</v>
          </cell>
          <cell r="K52">
            <v>1</v>
          </cell>
          <cell r="L52">
            <v>0</v>
          </cell>
          <cell r="M52">
            <v>0</v>
          </cell>
          <cell r="N52">
            <v>26</v>
          </cell>
          <cell r="O52">
            <v>115</v>
          </cell>
          <cell r="P52">
            <v>0</v>
          </cell>
          <cell r="Q52">
            <v>0</v>
          </cell>
          <cell r="R52">
            <v>0</v>
          </cell>
          <cell r="S52">
            <v>0</v>
          </cell>
        </row>
        <row r="53">
          <cell r="D53">
            <v>0</v>
          </cell>
          <cell r="E53">
            <v>0</v>
          </cell>
          <cell r="F53">
            <v>0</v>
          </cell>
          <cell r="G53">
            <v>0</v>
          </cell>
          <cell r="H53">
            <v>0</v>
          </cell>
          <cell r="I53">
            <v>0</v>
          </cell>
          <cell r="J53">
            <v>0</v>
          </cell>
          <cell r="K53">
            <v>0</v>
          </cell>
          <cell r="L53">
            <v>0</v>
          </cell>
          <cell r="M53">
            <v>0</v>
          </cell>
          <cell r="N53">
            <v>0</v>
          </cell>
          <cell r="O53">
            <v>0</v>
          </cell>
          <cell r="P53">
            <v>7</v>
          </cell>
          <cell r="Q53">
            <v>38</v>
          </cell>
          <cell r="R53">
            <v>0</v>
          </cell>
          <cell r="S53">
            <v>0</v>
          </cell>
        </row>
        <row r="54">
          <cell r="D54">
            <v>0</v>
          </cell>
          <cell r="E54">
            <v>0</v>
          </cell>
          <cell r="F54">
            <v>0</v>
          </cell>
          <cell r="G54">
            <v>0</v>
          </cell>
          <cell r="H54">
            <v>0</v>
          </cell>
          <cell r="I54">
            <v>0</v>
          </cell>
          <cell r="J54">
            <v>62</v>
          </cell>
          <cell r="K54">
            <v>62</v>
          </cell>
          <cell r="L54">
            <v>0</v>
          </cell>
          <cell r="M54">
            <v>0</v>
          </cell>
          <cell r="N54">
            <v>0</v>
          </cell>
          <cell r="O54">
            <v>0</v>
          </cell>
          <cell r="P54">
            <v>51</v>
          </cell>
          <cell r="Q54">
            <v>1753</v>
          </cell>
          <cell r="R54">
            <v>0</v>
          </cell>
          <cell r="S54">
            <v>0</v>
          </cell>
        </row>
        <row r="55">
          <cell r="D55">
            <v>0</v>
          </cell>
          <cell r="E55">
            <v>0</v>
          </cell>
          <cell r="F55">
            <v>5</v>
          </cell>
          <cell r="G55">
            <v>24</v>
          </cell>
          <cell r="H55">
            <v>0</v>
          </cell>
          <cell r="I55">
            <v>0</v>
          </cell>
          <cell r="J55">
            <v>74</v>
          </cell>
          <cell r="K55">
            <v>74</v>
          </cell>
          <cell r="L55">
            <v>0</v>
          </cell>
          <cell r="M55">
            <v>0</v>
          </cell>
          <cell r="N55">
            <v>60</v>
          </cell>
          <cell r="O55">
            <v>244</v>
          </cell>
          <cell r="P55">
            <v>11</v>
          </cell>
          <cell r="Q55">
            <v>60</v>
          </cell>
          <cell r="R55">
            <v>0</v>
          </cell>
          <cell r="S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D57">
            <v>0</v>
          </cell>
          <cell r="E57">
            <v>0</v>
          </cell>
          <cell r="F57">
            <v>0</v>
          </cell>
          <cell r="G57">
            <v>0</v>
          </cell>
          <cell r="H57">
            <v>12</v>
          </cell>
          <cell r="I57">
            <v>43</v>
          </cell>
          <cell r="J57">
            <v>44</v>
          </cell>
          <cell r="K57">
            <v>44</v>
          </cell>
          <cell r="L57">
            <v>0</v>
          </cell>
          <cell r="M57">
            <v>0</v>
          </cell>
          <cell r="N57">
            <v>34</v>
          </cell>
          <cell r="O57">
            <v>237</v>
          </cell>
          <cell r="P57">
            <v>4</v>
          </cell>
          <cell r="Q57">
            <v>39</v>
          </cell>
          <cell r="R57">
            <v>0</v>
          </cell>
          <cell r="S57">
            <v>0</v>
          </cell>
        </row>
        <row r="58">
          <cell r="D58">
            <v>0</v>
          </cell>
          <cell r="E58">
            <v>0</v>
          </cell>
          <cell r="F58">
            <v>21</v>
          </cell>
          <cell r="G58">
            <v>145</v>
          </cell>
          <cell r="H58">
            <v>5</v>
          </cell>
          <cell r="I58">
            <v>20</v>
          </cell>
          <cell r="J58">
            <v>684</v>
          </cell>
          <cell r="K58">
            <v>684</v>
          </cell>
          <cell r="L58">
            <v>2</v>
          </cell>
          <cell r="M58">
            <v>2</v>
          </cell>
          <cell r="N58">
            <v>1310</v>
          </cell>
          <cell r="O58">
            <v>4674</v>
          </cell>
          <cell r="P58">
            <v>78</v>
          </cell>
          <cell r="Q58">
            <v>373</v>
          </cell>
          <cell r="R58">
            <v>0</v>
          </cell>
          <cell r="S58">
            <v>0</v>
          </cell>
        </row>
        <row r="59">
          <cell r="D59">
            <v>0</v>
          </cell>
          <cell r="E59">
            <v>0</v>
          </cell>
          <cell r="F59">
            <v>6</v>
          </cell>
          <cell r="G59">
            <v>56</v>
          </cell>
          <cell r="H59">
            <v>0</v>
          </cell>
          <cell r="I59">
            <v>0</v>
          </cell>
          <cell r="J59">
            <v>45</v>
          </cell>
          <cell r="K59">
            <v>45</v>
          </cell>
          <cell r="L59">
            <v>1</v>
          </cell>
          <cell r="M59">
            <v>1</v>
          </cell>
          <cell r="N59">
            <v>99</v>
          </cell>
          <cell r="O59">
            <v>477</v>
          </cell>
          <cell r="P59">
            <v>1</v>
          </cell>
          <cell r="Q59">
            <v>2</v>
          </cell>
          <cell r="R59">
            <v>0</v>
          </cell>
          <cell r="S59">
            <v>0</v>
          </cell>
        </row>
        <row r="60">
          <cell r="D60">
            <v>0</v>
          </cell>
          <cell r="E60">
            <v>0</v>
          </cell>
          <cell r="F60">
            <v>7</v>
          </cell>
          <cell r="G60">
            <v>45</v>
          </cell>
          <cell r="H60">
            <v>0</v>
          </cell>
          <cell r="I60">
            <v>0</v>
          </cell>
          <cell r="J60">
            <v>247</v>
          </cell>
          <cell r="K60">
            <v>247</v>
          </cell>
          <cell r="L60">
            <v>0</v>
          </cell>
          <cell r="M60">
            <v>0</v>
          </cell>
          <cell r="N60">
            <v>33</v>
          </cell>
          <cell r="O60">
            <v>99</v>
          </cell>
          <cell r="P60">
            <v>2</v>
          </cell>
          <cell r="Q60">
            <v>9</v>
          </cell>
          <cell r="R60">
            <v>0</v>
          </cell>
          <cell r="S60">
            <v>0</v>
          </cell>
        </row>
        <row r="61">
          <cell r="D61">
            <v>0</v>
          </cell>
          <cell r="E61">
            <v>0</v>
          </cell>
          <cell r="F61">
            <v>4</v>
          </cell>
          <cell r="G61">
            <v>12</v>
          </cell>
          <cell r="H61">
            <v>0</v>
          </cell>
          <cell r="I61">
            <v>0</v>
          </cell>
          <cell r="J61">
            <v>135</v>
          </cell>
          <cell r="K61">
            <v>135</v>
          </cell>
          <cell r="L61">
            <v>0</v>
          </cell>
          <cell r="M61">
            <v>0</v>
          </cell>
          <cell r="N61">
            <v>406</v>
          </cell>
          <cell r="O61">
            <v>1411</v>
          </cell>
          <cell r="P61">
            <v>25</v>
          </cell>
          <cell r="Q61">
            <v>140</v>
          </cell>
          <cell r="R61">
            <v>0</v>
          </cell>
          <cell r="S61">
            <v>0</v>
          </cell>
        </row>
        <row r="62">
          <cell r="D62">
            <v>0</v>
          </cell>
          <cell r="E62">
            <v>0</v>
          </cell>
          <cell r="F62">
            <v>0</v>
          </cell>
          <cell r="G62">
            <v>0</v>
          </cell>
          <cell r="H62">
            <v>0</v>
          </cell>
          <cell r="I62">
            <v>0</v>
          </cell>
          <cell r="J62">
            <v>11</v>
          </cell>
          <cell r="K62">
            <v>11</v>
          </cell>
          <cell r="L62">
            <v>0</v>
          </cell>
          <cell r="M62">
            <v>0</v>
          </cell>
          <cell r="N62">
            <v>151</v>
          </cell>
          <cell r="O62">
            <v>529</v>
          </cell>
          <cell r="P62">
            <v>12</v>
          </cell>
          <cell r="Q62">
            <v>55</v>
          </cell>
          <cell r="R62">
            <v>0</v>
          </cell>
          <cell r="S62">
            <v>0</v>
          </cell>
        </row>
        <row r="63">
          <cell r="D63">
            <v>0</v>
          </cell>
          <cell r="E63">
            <v>0</v>
          </cell>
          <cell r="F63">
            <v>0</v>
          </cell>
          <cell r="G63">
            <v>0</v>
          </cell>
          <cell r="H63">
            <v>0</v>
          </cell>
          <cell r="I63">
            <v>0</v>
          </cell>
          <cell r="J63">
            <v>109</v>
          </cell>
          <cell r="K63">
            <v>109</v>
          </cell>
          <cell r="L63">
            <v>0</v>
          </cell>
          <cell r="M63">
            <v>0</v>
          </cell>
          <cell r="N63">
            <v>337</v>
          </cell>
          <cell r="O63">
            <v>1148</v>
          </cell>
          <cell r="P63">
            <v>17</v>
          </cell>
          <cell r="Q63">
            <v>70</v>
          </cell>
          <cell r="R63">
            <v>0</v>
          </cell>
          <cell r="S63">
            <v>0</v>
          </cell>
        </row>
        <row r="64">
          <cell r="D64">
            <v>0</v>
          </cell>
          <cell r="E64">
            <v>0</v>
          </cell>
          <cell r="F64">
            <v>3</v>
          </cell>
          <cell r="G64">
            <v>8</v>
          </cell>
          <cell r="H64">
            <v>0</v>
          </cell>
          <cell r="I64">
            <v>0</v>
          </cell>
          <cell r="J64">
            <v>90</v>
          </cell>
          <cell r="K64">
            <v>90</v>
          </cell>
          <cell r="L64">
            <v>0</v>
          </cell>
          <cell r="M64">
            <v>0</v>
          </cell>
          <cell r="N64">
            <v>217</v>
          </cell>
          <cell r="O64">
            <v>705</v>
          </cell>
          <cell r="P64">
            <v>14</v>
          </cell>
          <cell r="Q64">
            <v>61</v>
          </cell>
          <cell r="R64">
            <v>0</v>
          </cell>
          <cell r="S64">
            <v>0</v>
          </cell>
        </row>
        <row r="65">
          <cell r="D65">
            <v>0</v>
          </cell>
          <cell r="E65">
            <v>0</v>
          </cell>
          <cell r="F65">
            <v>0</v>
          </cell>
          <cell r="G65">
            <v>0</v>
          </cell>
          <cell r="H65">
            <v>0</v>
          </cell>
          <cell r="I65">
            <v>0</v>
          </cell>
          <cell r="J65">
            <v>0</v>
          </cell>
          <cell r="K65">
            <v>0</v>
          </cell>
          <cell r="L65">
            <v>0</v>
          </cell>
          <cell r="M65">
            <v>0</v>
          </cell>
          <cell r="N65">
            <v>10</v>
          </cell>
          <cell r="O65">
            <v>28</v>
          </cell>
          <cell r="P65">
            <v>1</v>
          </cell>
          <cell r="Q65">
            <v>2</v>
          </cell>
          <cell r="R65">
            <v>0</v>
          </cell>
          <cell r="S65">
            <v>0</v>
          </cell>
        </row>
        <row r="66">
          <cell r="D66">
            <v>0</v>
          </cell>
          <cell r="E66">
            <v>0</v>
          </cell>
          <cell r="F66">
            <v>0</v>
          </cell>
          <cell r="G66">
            <v>0</v>
          </cell>
          <cell r="H66">
            <v>0</v>
          </cell>
          <cell r="I66">
            <v>0</v>
          </cell>
          <cell r="J66">
            <v>3</v>
          </cell>
          <cell r="K66">
            <v>3</v>
          </cell>
          <cell r="L66">
            <v>0</v>
          </cell>
          <cell r="M66">
            <v>0</v>
          </cell>
          <cell r="N66">
            <v>7</v>
          </cell>
          <cell r="O66">
            <v>47</v>
          </cell>
          <cell r="P66">
            <v>2</v>
          </cell>
          <cell r="Q66">
            <v>14</v>
          </cell>
          <cell r="R66">
            <v>0</v>
          </cell>
          <cell r="S66">
            <v>0</v>
          </cell>
        </row>
        <row r="67">
          <cell r="D67">
            <v>0</v>
          </cell>
          <cell r="E67">
            <v>0</v>
          </cell>
          <cell r="F67">
            <v>0</v>
          </cell>
          <cell r="G67">
            <v>0</v>
          </cell>
          <cell r="H67">
            <v>4</v>
          </cell>
          <cell r="I67">
            <v>16</v>
          </cell>
          <cell r="J67">
            <v>4</v>
          </cell>
          <cell r="K67">
            <v>4</v>
          </cell>
          <cell r="L67">
            <v>1</v>
          </cell>
          <cell r="M67">
            <v>1</v>
          </cell>
          <cell r="N67">
            <v>4</v>
          </cell>
          <cell r="O67">
            <v>16</v>
          </cell>
          <cell r="P67">
            <v>0</v>
          </cell>
          <cell r="Q67">
            <v>0</v>
          </cell>
          <cell r="R67">
            <v>0</v>
          </cell>
          <cell r="S67">
            <v>0</v>
          </cell>
        </row>
        <row r="68">
          <cell r="D68">
            <v>0</v>
          </cell>
          <cell r="E68">
            <v>0</v>
          </cell>
          <cell r="F68">
            <v>1</v>
          </cell>
          <cell r="G68">
            <v>24</v>
          </cell>
          <cell r="H68">
            <v>1</v>
          </cell>
          <cell r="I68">
            <v>4</v>
          </cell>
          <cell r="J68">
            <v>40</v>
          </cell>
          <cell r="K68">
            <v>40</v>
          </cell>
          <cell r="L68">
            <v>0</v>
          </cell>
          <cell r="M68">
            <v>0</v>
          </cell>
          <cell r="N68">
            <v>46</v>
          </cell>
          <cell r="O68">
            <v>214</v>
          </cell>
          <cell r="P68">
            <v>4</v>
          </cell>
          <cell r="Q68">
            <v>20</v>
          </cell>
          <cell r="R68">
            <v>0</v>
          </cell>
          <cell r="S68">
            <v>0</v>
          </cell>
        </row>
        <row r="69">
          <cell r="D69">
            <v>3</v>
          </cell>
          <cell r="E69">
            <v>6</v>
          </cell>
          <cell r="F69">
            <v>67</v>
          </cell>
          <cell r="G69">
            <v>378</v>
          </cell>
          <cell r="H69">
            <v>28</v>
          </cell>
          <cell r="I69">
            <v>109</v>
          </cell>
          <cell r="J69">
            <v>241</v>
          </cell>
          <cell r="K69">
            <v>241</v>
          </cell>
          <cell r="L69">
            <v>0</v>
          </cell>
          <cell r="M69">
            <v>0</v>
          </cell>
          <cell r="N69">
            <v>139</v>
          </cell>
          <cell r="O69">
            <v>646</v>
          </cell>
          <cell r="P69">
            <v>13</v>
          </cell>
          <cell r="Q69">
            <v>60</v>
          </cell>
          <cell r="R69">
            <v>0</v>
          </cell>
          <cell r="S69">
            <v>0</v>
          </cell>
        </row>
        <row r="70">
          <cell r="D70">
            <v>0</v>
          </cell>
          <cell r="E70">
            <v>0</v>
          </cell>
          <cell r="F70">
            <v>7</v>
          </cell>
          <cell r="G70">
            <v>46</v>
          </cell>
          <cell r="H70">
            <v>0</v>
          </cell>
          <cell r="I70">
            <v>0</v>
          </cell>
          <cell r="J70">
            <v>78</v>
          </cell>
          <cell r="K70">
            <v>78</v>
          </cell>
          <cell r="L70">
            <v>0</v>
          </cell>
          <cell r="M70">
            <v>0</v>
          </cell>
          <cell r="N70">
            <v>9</v>
          </cell>
          <cell r="O70">
            <v>18</v>
          </cell>
          <cell r="P70">
            <v>1</v>
          </cell>
          <cell r="Q70">
            <v>3</v>
          </cell>
          <cell r="R70">
            <v>0</v>
          </cell>
          <cell r="S70">
            <v>0</v>
          </cell>
        </row>
        <row r="71">
          <cell r="D71">
            <v>0</v>
          </cell>
          <cell r="E71">
            <v>0</v>
          </cell>
          <cell r="F71">
            <v>7</v>
          </cell>
          <cell r="G71">
            <v>46</v>
          </cell>
          <cell r="H71">
            <v>0</v>
          </cell>
          <cell r="I71">
            <v>0</v>
          </cell>
          <cell r="J71">
            <v>73</v>
          </cell>
          <cell r="K71">
            <v>73</v>
          </cell>
          <cell r="L71">
            <v>0</v>
          </cell>
          <cell r="M71">
            <v>0</v>
          </cell>
          <cell r="N71">
            <v>25</v>
          </cell>
          <cell r="O71">
            <v>52</v>
          </cell>
          <cell r="P71">
            <v>1</v>
          </cell>
          <cell r="Q71">
            <v>3</v>
          </cell>
          <cell r="R71">
            <v>0</v>
          </cell>
          <cell r="S71">
            <v>0</v>
          </cell>
        </row>
        <row r="72">
          <cell r="D72">
            <v>0</v>
          </cell>
          <cell r="E72">
            <v>0</v>
          </cell>
          <cell r="F72">
            <v>0</v>
          </cell>
          <cell r="G72">
            <v>0</v>
          </cell>
          <cell r="H72">
            <v>0</v>
          </cell>
          <cell r="I72">
            <v>0</v>
          </cell>
          <cell r="J72">
            <v>2</v>
          </cell>
          <cell r="K72">
            <v>2</v>
          </cell>
          <cell r="L72">
            <v>0</v>
          </cell>
          <cell r="M72">
            <v>0</v>
          </cell>
          <cell r="N72">
            <v>4</v>
          </cell>
          <cell r="O72">
            <v>16</v>
          </cell>
          <cell r="P72">
            <v>0</v>
          </cell>
          <cell r="Q72">
            <v>0</v>
          </cell>
          <cell r="R72">
            <v>0</v>
          </cell>
          <cell r="S72">
            <v>0</v>
          </cell>
        </row>
        <row r="73">
          <cell r="D73">
            <v>0</v>
          </cell>
          <cell r="E73">
            <v>0</v>
          </cell>
          <cell r="F73">
            <v>1</v>
          </cell>
          <cell r="G73">
            <v>2</v>
          </cell>
          <cell r="H73">
            <v>1</v>
          </cell>
          <cell r="I73">
            <v>2</v>
          </cell>
          <cell r="J73">
            <v>4</v>
          </cell>
          <cell r="K73">
            <v>4</v>
          </cell>
          <cell r="L73">
            <v>0</v>
          </cell>
          <cell r="M73">
            <v>0</v>
          </cell>
          <cell r="N73">
            <v>2</v>
          </cell>
          <cell r="O73">
            <v>20</v>
          </cell>
          <cell r="P73">
            <v>1</v>
          </cell>
          <cell r="Q73">
            <v>3</v>
          </cell>
          <cell r="R73">
            <v>0</v>
          </cell>
          <cell r="S73">
            <v>0</v>
          </cell>
        </row>
        <row r="74">
          <cell r="D74">
            <v>0</v>
          </cell>
          <cell r="E74">
            <v>0</v>
          </cell>
          <cell r="F74">
            <v>11</v>
          </cell>
          <cell r="G74">
            <v>58</v>
          </cell>
          <cell r="H74">
            <v>0</v>
          </cell>
          <cell r="I74">
            <v>0</v>
          </cell>
          <cell r="J74">
            <v>8</v>
          </cell>
          <cell r="K74">
            <v>8</v>
          </cell>
          <cell r="L74">
            <v>0</v>
          </cell>
          <cell r="M74">
            <v>0</v>
          </cell>
          <cell r="N74">
            <v>38</v>
          </cell>
          <cell r="O74">
            <v>138</v>
          </cell>
          <cell r="P74">
            <v>4</v>
          </cell>
          <cell r="Q74">
            <v>19</v>
          </cell>
          <cell r="R74">
            <v>0</v>
          </cell>
          <cell r="S74">
            <v>0</v>
          </cell>
        </row>
        <row r="75">
          <cell r="D75">
            <v>0</v>
          </cell>
          <cell r="E75">
            <v>0</v>
          </cell>
          <cell r="F75">
            <v>13</v>
          </cell>
          <cell r="G75">
            <v>67</v>
          </cell>
          <cell r="H75">
            <v>0</v>
          </cell>
          <cell r="I75">
            <v>0</v>
          </cell>
          <cell r="J75">
            <v>13</v>
          </cell>
          <cell r="K75">
            <v>13</v>
          </cell>
          <cell r="L75">
            <v>0</v>
          </cell>
          <cell r="M75">
            <v>0</v>
          </cell>
          <cell r="N75">
            <v>18</v>
          </cell>
          <cell r="O75">
            <v>100</v>
          </cell>
          <cell r="P75">
            <v>3</v>
          </cell>
          <cell r="Q75">
            <v>18</v>
          </cell>
          <cell r="R75">
            <v>0</v>
          </cell>
          <cell r="S75">
            <v>0</v>
          </cell>
        </row>
        <row r="76">
          <cell r="D76">
            <v>0</v>
          </cell>
          <cell r="E76">
            <v>0</v>
          </cell>
          <cell r="F76">
            <v>5</v>
          </cell>
          <cell r="G76">
            <v>31</v>
          </cell>
          <cell r="H76">
            <v>0</v>
          </cell>
          <cell r="I76">
            <v>0</v>
          </cell>
          <cell r="J76">
            <v>7</v>
          </cell>
          <cell r="K76">
            <v>7</v>
          </cell>
          <cell r="L76">
            <v>0</v>
          </cell>
          <cell r="M76">
            <v>0</v>
          </cell>
          <cell r="N76">
            <v>10</v>
          </cell>
          <cell r="O76">
            <v>154</v>
          </cell>
          <cell r="P76">
            <v>0</v>
          </cell>
          <cell r="Q76">
            <v>0</v>
          </cell>
          <cell r="R76">
            <v>0</v>
          </cell>
          <cell r="S76">
            <v>0</v>
          </cell>
        </row>
        <row r="77">
          <cell r="D77">
            <v>0</v>
          </cell>
          <cell r="E77">
            <v>0</v>
          </cell>
          <cell r="F77">
            <v>5</v>
          </cell>
          <cell r="G77">
            <v>13</v>
          </cell>
          <cell r="H77">
            <v>0</v>
          </cell>
          <cell r="I77">
            <v>0</v>
          </cell>
          <cell r="J77">
            <v>21</v>
          </cell>
          <cell r="K77">
            <v>21</v>
          </cell>
          <cell r="L77">
            <v>0</v>
          </cell>
          <cell r="M77">
            <v>0</v>
          </cell>
          <cell r="N77">
            <v>18</v>
          </cell>
          <cell r="O77">
            <v>40</v>
          </cell>
          <cell r="P77">
            <v>2</v>
          </cell>
          <cell r="Q77">
            <v>8</v>
          </cell>
          <cell r="R77">
            <v>0</v>
          </cell>
          <cell r="S77">
            <v>0</v>
          </cell>
        </row>
        <row r="78">
          <cell r="D78">
            <v>3</v>
          </cell>
          <cell r="E78">
            <v>6</v>
          </cell>
          <cell r="F78">
            <v>18</v>
          </cell>
          <cell r="G78">
            <v>115</v>
          </cell>
          <cell r="H78">
            <v>27</v>
          </cell>
          <cell r="I78">
            <v>107</v>
          </cell>
          <cell r="J78">
            <v>35</v>
          </cell>
          <cell r="K78">
            <v>35</v>
          </cell>
          <cell r="L78">
            <v>0</v>
          </cell>
          <cell r="M78">
            <v>0</v>
          </cell>
          <cell r="N78">
            <v>15</v>
          </cell>
          <cell r="O78">
            <v>108</v>
          </cell>
          <cell r="P78">
            <v>1</v>
          </cell>
          <cell r="Q78">
            <v>6</v>
          </cell>
          <cell r="R78">
            <v>0</v>
          </cell>
          <cell r="S78">
            <v>0</v>
          </cell>
        </row>
        <row r="79">
          <cell r="D79">
            <v>0</v>
          </cell>
          <cell r="E79">
            <v>0</v>
          </cell>
          <cell r="F79">
            <v>0</v>
          </cell>
          <cell r="G79">
            <v>0</v>
          </cell>
          <cell r="H79">
            <v>4</v>
          </cell>
          <cell r="I79">
            <v>15</v>
          </cell>
          <cell r="J79">
            <v>2</v>
          </cell>
          <cell r="K79">
            <v>2</v>
          </cell>
          <cell r="L79">
            <v>0</v>
          </cell>
          <cell r="M79">
            <v>0</v>
          </cell>
          <cell r="N79">
            <v>4</v>
          </cell>
          <cell r="O79">
            <v>43</v>
          </cell>
          <cell r="P79">
            <v>0</v>
          </cell>
          <cell r="Q79">
            <v>0</v>
          </cell>
          <cell r="R79">
            <v>0</v>
          </cell>
          <cell r="S79">
            <v>0</v>
          </cell>
        </row>
        <row r="80">
          <cell r="D80">
            <v>0</v>
          </cell>
          <cell r="E80">
            <v>0</v>
          </cell>
          <cell r="F80">
            <v>0</v>
          </cell>
          <cell r="G80">
            <v>0</v>
          </cell>
          <cell r="H80">
            <v>2</v>
          </cell>
          <cell r="I80">
            <v>7</v>
          </cell>
          <cell r="J80">
            <v>1</v>
          </cell>
          <cell r="K80">
            <v>1</v>
          </cell>
          <cell r="L80">
            <v>0</v>
          </cell>
          <cell r="M80">
            <v>0</v>
          </cell>
          <cell r="N80">
            <v>2</v>
          </cell>
          <cell r="O80">
            <v>4</v>
          </cell>
          <cell r="P80">
            <v>0</v>
          </cell>
          <cell r="Q80">
            <v>0</v>
          </cell>
          <cell r="R80">
            <v>0</v>
          </cell>
          <cell r="S80">
            <v>0</v>
          </cell>
        </row>
        <row r="81">
          <cell r="D81">
            <v>0</v>
          </cell>
          <cell r="E81">
            <v>0</v>
          </cell>
          <cell r="F81">
            <v>0</v>
          </cell>
          <cell r="G81">
            <v>0</v>
          </cell>
          <cell r="H81">
            <v>2</v>
          </cell>
          <cell r="I81">
            <v>8</v>
          </cell>
          <cell r="J81">
            <v>1</v>
          </cell>
          <cell r="K81">
            <v>1</v>
          </cell>
          <cell r="L81">
            <v>0</v>
          </cell>
          <cell r="M81">
            <v>0</v>
          </cell>
          <cell r="N81">
            <v>2</v>
          </cell>
          <cell r="O81">
            <v>39</v>
          </cell>
          <cell r="P81">
            <v>0</v>
          </cell>
          <cell r="Q81">
            <v>0</v>
          </cell>
          <cell r="R81">
            <v>0</v>
          </cell>
          <cell r="S81">
            <v>0</v>
          </cell>
        </row>
        <row r="82">
          <cell r="D82">
            <v>0</v>
          </cell>
          <cell r="E82">
            <v>0</v>
          </cell>
          <cell r="F82">
            <v>4</v>
          </cell>
          <cell r="G82">
            <v>8</v>
          </cell>
          <cell r="H82">
            <v>7</v>
          </cell>
          <cell r="I82">
            <v>25</v>
          </cell>
          <cell r="J82">
            <v>16</v>
          </cell>
          <cell r="K82">
            <v>16</v>
          </cell>
          <cell r="L82">
            <v>0</v>
          </cell>
          <cell r="M82">
            <v>0</v>
          </cell>
          <cell r="N82">
            <v>18</v>
          </cell>
          <cell r="O82">
            <v>71</v>
          </cell>
          <cell r="P82">
            <v>2</v>
          </cell>
          <cell r="Q82">
            <v>13</v>
          </cell>
          <cell r="R82">
            <v>0</v>
          </cell>
          <cell r="S82">
            <v>0</v>
          </cell>
        </row>
        <row r="83">
          <cell r="D83">
            <v>0</v>
          </cell>
          <cell r="E83">
            <v>0</v>
          </cell>
          <cell r="F83">
            <v>0</v>
          </cell>
          <cell r="G83">
            <v>0</v>
          </cell>
          <cell r="H83">
            <v>0</v>
          </cell>
          <cell r="I83">
            <v>0</v>
          </cell>
          <cell r="J83">
            <v>1</v>
          </cell>
          <cell r="K83">
            <v>1</v>
          </cell>
          <cell r="L83">
            <v>0</v>
          </cell>
          <cell r="M83">
            <v>0</v>
          </cell>
          <cell r="N83">
            <v>0</v>
          </cell>
          <cell r="O83">
            <v>0</v>
          </cell>
          <cell r="P83">
            <v>0</v>
          </cell>
          <cell r="Q83">
            <v>0</v>
          </cell>
          <cell r="R83">
            <v>0</v>
          </cell>
          <cell r="S83">
            <v>0</v>
          </cell>
        </row>
        <row r="84">
          <cell r="D84">
            <v>0</v>
          </cell>
          <cell r="E84">
            <v>0</v>
          </cell>
          <cell r="F84">
            <v>2</v>
          </cell>
          <cell r="G84">
            <v>4</v>
          </cell>
          <cell r="H84">
            <v>0</v>
          </cell>
          <cell r="I84">
            <v>0</v>
          </cell>
          <cell r="J84">
            <v>5</v>
          </cell>
          <cell r="K84">
            <v>5</v>
          </cell>
          <cell r="L84">
            <v>0</v>
          </cell>
          <cell r="M84">
            <v>0</v>
          </cell>
          <cell r="N84">
            <v>15</v>
          </cell>
          <cell r="O84">
            <v>60</v>
          </cell>
          <cell r="P84">
            <v>1</v>
          </cell>
          <cell r="Q84">
            <v>5</v>
          </cell>
          <cell r="R84">
            <v>0</v>
          </cell>
          <cell r="S84">
            <v>0</v>
          </cell>
        </row>
        <row r="85">
          <cell r="D85">
            <v>0</v>
          </cell>
          <cell r="E85">
            <v>0</v>
          </cell>
          <cell r="F85">
            <v>0</v>
          </cell>
          <cell r="G85">
            <v>0</v>
          </cell>
          <cell r="H85">
            <v>0</v>
          </cell>
          <cell r="I85">
            <v>0</v>
          </cell>
          <cell r="J85">
            <v>0</v>
          </cell>
          <cell r="K85">
            <v>0</v>
          </cell>
          <cell r="L85">
            <v>0</v>
          </cell>
          <cell r="M85">
            <v>0</v>
          </cell>
          <cell r="N85">
            <v>1</v>
          </cell>
          <cell r="O85">
            <v>7</v>
          </cell>
          <cell r="P85">
            <v>0</v>
          </cell>
          <cell r="Q85">
            <v>0</v>
          </cell>
          <cell r="R85">
            <v>0</v>
          </cell>
          <cell r="S85">
            <v>0</v>
          </cell>
        </row>
        <row r="86">
          <cell r="D86">
            <v>0</v>
          </cell>
          <cell r="E86">
            <v>0</v>
          </cell>
          <cell r="F86">
            <v>0</v>
          </cell>
          <cell r="G86">
            <v>0</v>
          </cell>
          <cell r="H86">
            <v>1</v>
          </cell>
          <cell r="I86">
            <v>4</v>
          </cell>
          <cell r="J86">
            <v>2</v>
          </cell>
          <cell r="K86">
            <v>2</v>
          </cell>
          <cell r="L86">
            <v>0</v>
          </cell>
          <cell r="M86">
            <v>0</v>
          </cell>
          <cell r="N86">
            <v>1</v>
          </cell>
          <cell r="O86">
            <v>2</v>
          </cell>
          <cell r="P86">
            <v>0</v>
          </cell>
          <cell r="Q86">
            <v>0</v>
          </cell>
          <cell r="R86">
            <v>0</v>
          </cell>
          <cell r="S86">
            <v>0</v>
          </cell>
        </row>
        <row r="87">
          <cell r="D87">
            <v>0</v>
          </cell>
          <cell r="E87">
            <v>0</v>
          </cell>
          <cell r="F87">
            <v>2</v>
          </cell>
          <cell r="G87">
            <v>4</v>
          </cell>
          <cell r="H87">
            <v>6</v>
          </cell>
          <cell r="I87">
            <v>21</v>
          </cell>
          <cell r="J87">
            <v>8</v>
          </cell>
          <cell r="K87">
            <v>8</v>
          </cell>
          <cell r="L87">
            <v>0</v>
          </cell>
          <cell r="M87">
            <v>0</v>
          </cell>
          <cell r="N87">
            <v>1</v>
          </cell>
          <cell r="O87">
            <v>2</v>
          </cell>
          <cell r="P87">
            <v>1</v>
          </cell>
          <cell r="Q87">
            <v>8</v>
          </cell>
          <cell r="R87">
            <v>0</v>
          </cell>
          <cell r="S87">
            <v>0</v>
          </cell>
        </row>
        <row r="88">
          <cell r="D88">
            <v>0</v>
          </cell>
          <cell r="E88">
            <v>0</v>
          </cell>
          <cell r="F88">
            <v>73</v>
          </cell>
          <cell r="G88">
            <v>337</v>
          </cell>
          <cell r="H88">
            <v>0</v>
          </cell>
          <cell r="I88">
            <v>0</v>
          </cell>
          <cell r="J88">
            <v>396</v>
          </cell>
          <cell r="K88">
            <v>396</v>
          </cell>
          <cell r="L88">
            <v>0</v>
          </cell>
          <cell r="M88">
            <v>0</v>
          </cell>
          <cell r="N88">
            <v>821</v>
          </cell>
          <cell r="O88">
            <v>4812</v>
          </cell>
          <cell r="P88">
            <v>62</v>
          </cell>
          <cell r="Q88">
            <v>334</v>
          </cell>
          <cell r="R88">
            <v>0</v>
          </cell>
          <cell r="S88">
            <v>0</v>
          </cell>
        </row>
        <row r="89">
          <cell r="D89">
            <v>0</v>
          </cell>
          <cell r="E89">
            <v>0</v>
          </cell>
          <cell r="F89">
            <v>41</v>
          </cell>
          <cell r="G89">
            <v>171</v>
          </cell>
          <cell r="H89">
            <v>0</v>
          </cell>
          <cell r="I89">
            <v>0</v>
          </cell>
          <cell r="J89">
            <v>159</v>
          </cell>
          <cell r="K89">
            <v>159</v>
          </cell>
          <cell r="L89">
            <v>0</v>
          </cell>
          <cell r="M89">
            <v>0</v>
          </cell>
          <cell r="N89">
            <v>270</v>
          </cell>
          <cell r="O89">
            <v>1008</v>
          </cell>
          <cell r="P89">
            <v>22</v>
          </cell>
          <cell r="Q89">
            <v>114</v>
          </cell>
          <cell r="R89">
            <v>0</v>
          </cell>
          <cell r="S89">
            <v>0</v>
          </cell>
        </row>
        <row r="90">
          <cell r="D90">
            <v>0</v>
          </cell>
          <cell r="E90">
            <v>0</v>
          </cell>
          <cell r="F90">
            <v>23</v>
          </cell>
          <cell r="G90">
            <v>115</v>
          </cell>
          <cell r="H90">
            <v>0</v>
          </cell>
          <cell r="I90">
            <v>0</v>
          </cell>
          <cell r="J90">
            <v>150</v>
          </cell>
          <cell r="K90">
            <v>150</v>
          </cell>
          <cell r="L90">
            <v>0</v>
          </cell>
          <cell r="M90">
            <v>0</v>
          </cell>
          <cell r="N90">
            <v>271</v>
          </cell>
          <cell r="O90">
            <v>1012</v>
          </cell>
          <cell r="P90">
            <v>22</v>
          </cell>
          <cell r="Q90">
            <v>114</v>
          </cell>
          <cell r="R90">
            <v>0</v>
          </cell>
          <cell r="S90">
            <v>0</v>
          </cell>
        </row>
        <row r="91">
          <cell r="D91">
            <v>0</v>
          </cell>
          <cell r="E91">
            <v>0</v>
          </cell>
          <cell r="F91">
            <v>4</v>
          </cell>
          <cell r="G91">
            <v>14</v>
          </cell>
          <cell r="H91">
            <v>0</v>
          </cell>
          <cell r="I91">
            <v>0</v>
          </cell>
          <cell r="J91">
            <v>10</v>
          </cell>
          <cell r="K91">
            <v>10</v>
          </cell>
          <cell r="L91">
            <v>0</v>
          </cell>
          <cell r="M91">
            <v>0</v>
          </cell>
          <cell r="N91">
            <v>48</v>
          </cell>
          <cell r="O91">
            <v>187</v>
          </cell>
          <cell r="P91">
            <v>2</v>
          </cell>
          <cell r="Q91">
            <v>8</v>
          </cell>
          <cell r="R91">
            <v>0</v>
          </cell>
          <cell r="S91">
            <v>0</v>
          </cell>
        </row>
        <row r="92">
          <cell r="D92">
            <v>0</v>
          </cell>
          <cell r="E92">
            <v>0</v>
          </cell>
          <cell r="F92">
            <v>0</v>
          </cell>
          <cell r="G92">
            <v>0</v>
          </cell>
          <cell r="H92">
            <v>0</v>
          </cell>
          <cell r="I92">
            <v>0</v>
          </cell>
          <cell r="J92">
            <v>3</v>
          </cell>
          <cell r="K92">
            <v>3</v>
          </cell>
          <cell r="L92">
            <v>0</v>
          </cell>
          <cell r="M92">
            <v>0</v>
          </cell>
          <cell r="N92">
            <v>44</v>
          </cell>
          <cell r="O92">
            <v>1017</v>
          </cell>
          <cell r="P92">
            <v>0</v>
          </cell>
          <cell r="Q92">
            <v>0</v>
          </cell>
          <cell r="R92">
            <v>0</v>
          </cell>
          <cell r="S92">
            <v>0</v>
          </cell>
        </row>
        <row r="93">
          <cell r="D93">
            <v>0</v>
          </cell>
          <cell r="E93">
            <v>0</v>
          </cell>
          <cell r="F93">
            <v>0</v>
          </cell>
          <cell r="G93">
            <v>0</v>
          </cell>
          <cell r="H93">
            <v>0</v>
          </cell>
          <cell r="I93">
            <v>0</v>
          </cell>
          <cell r="J93">
            <v>7</v>
          </cell>
          <cell r="K93">
            <v>7</v>
          </cell>
          <cell r="L93">
            <v>0</v>
          </cell>
          <cell r="M93">
            <v>0</v>
          </cell>
          <cell r="N93">
            <v>47</v>
          </cell>
          <cell r="O93">
            <v>949</v>
          </cell>
          <cell r="P93">
            <v>1</v>
          </cell>
          <cell r="Q93">
            <v>5</v>
          </cell>
          <cell r="R93">
            <v>0</v>
          </cell>
          <cell r="S93">
            <v>0</v>
          </cell>
        </row>
        <row r="94">
          <cell r="D94">
            <v>0</v>
          </cell>
          <cell r="E94">
            <v>0</v>
          </cell>
          <cell r="F94">
            <v>0</v>
          </cell>
          <cell r="G94">
            <v>0</v>
          </cell>
          <cell r="H94">
            <v>0</v>
          </cell>
          <cell r="I94">
            <v>0</v>
          </cell>
          <cell r="J94">
            <v>47</v>
          </cell>
          <cell r="K94">
            <v>47</v>
          </cell>
          <cell r="L94">
            <v>0</v>
          </cell>
          <cell r="M94">
            <v>0</v>
          </cell>
          <cell r="N94">
            <v>116</v>
          </cell>
          <cell r="O94">
            <v>410</v>
          </cell>
          <cell r="P94">
            <v>14</v>
          </cell>
          <cell r="Q94">
            <v>82</v>
          </cell>
          <cell r="R94">
            <v>0</v>
          </cell>
          <cell r="S94">
            <v>0</v>
          </cell>
        </row>
        <row r="95">
          <cell r="D95">
            <v>0</v>
          </cell>
          <cell r="E95">
            <v>0</v>
          </cell>
          <cell r="F95">
            <v>5</v>
          </cell>
          <cell r="G95">
            <v>37</v>
          </cell>
          <cell r="H95">
            <v>0</v>
          </cell>
          <cell r="I95">
            <v>0</v>
          </cell>
          <cell r="J95">
            <v>20</v>
          </cell>
          <cell r="K95">
            <v>20</v>
          </cell>
          <cell r="L95">
            <v>0</v>
          </cell>
          <cell r="M95">
            <v>0</v>
          </cell>
          <cell r="N95">
            <v>25</v>
          </cell>
          <cell r="O95">
            <v>229</v>
          </cell>
          <cell r="P95">
            <v>1</v>
          </cell>
          <cell r="Q95">
            <v>11</v>
          </cell>
          <cell r="R95">
            <v>0</v>
          </cell>
          <cell r="S95">
            <v>0</v>
          </cell>
        </row>
        <row r="96">
          <cell r="D96">
            <v>90</v>
          </cell>
          <cell r="E96">
            <v>180</v>
          </cell>
          <cell r="F96">
            <v>44</v>
          </cell>
          <cell r="G96">
            <v>351</v>
          </cell>
          <cell r="H96">
            <v>147</v>
          </cell>
          <cell r="I96">
            <v>1082</v>
          </cell>
          <cell r="J96">
            <v>4486</v>
          </cell>
          <cell r="K96">
            <v>4486</v>
          </cell>
          <cell r="L96">
            <v>0</v>
          </cell>
          <cell r="M96">
            <v>0</v>
          </cell>
          <cell r="N96">
            <v>423</v>
          </cell>
          <cell r="O96">
            <v>8758</v>
          </cell>
          <cell r="P96">
            <v>75</v>
          </cell>
          <cell r="Q96">
            <v>843</v>
          </cell>
          <cell r="R96">
            <v>0</v>
          </cell>
          <cell r="S96">
            <v>0</v>
          </cell>
        </row>
        <row r="97">
          <cell r="D97">
            <v>0</v>
          </cell>
          <cell r="E97">
            <v>0</v>
          </cell>
          <cell r="F97">
            <v>4</v>
          </cell>
          <cell r="G97">
            <v>35</v>
          </cell>
          <cell r="H97">
            <v>0</v>
          </cell>
          <cell r="I97">
            <v>0</v>
          </cell>
          <cell r="J97">
            <v>0</v>
          </cell>
          <cell r="K97">
            <v>0</v>
          </cell>
          <cell r="L97">
            <v>0</v>
          </cell>
          <cell r="M97">
            <v>0</v>
          </cell>
          <cell r="N97">
            <v>14</v>
          </cell>
          <cell r="O97">
            <v>212</v>
          </cell>
          <cell r="P97">
            <v>0</v>
          </cell>
          <cell r="Q97">
            <v>0</v>
          </cell>
          <cell r="R97">
            <v>0</v>
          </cell>
          <cell r="S97">
            <v>0</v>
          </cell>
        </row>
        <row r="98">
          <cell r="D98">
            <v>26</v>
          </cell>
          <cell r="E98">
            <v>52</v>
          </cell>
          <cell r="F98">
            <v>2</v>
          </cell>
          <cell r="G98">
            <v>13</v>
          </cell>
          <cell r="H98">
            <v>0</v>
          </cell>
          <cell r="I98">
            <v>0</v>
          </cell>
          <cell r="J98">
            <v>59</v>
          </cell>
          <cell r="K98">
            <v>59</v>
          </cell>
          <cell r="L98">
            <v>0</v>
          </cell>
          <cell r="M98">
            <v>0</v>
          </cell>
          <cell r="N98">
            <v>55</v>
          </cell>
          <cell r="O98">
            <v>749</v>
          </cell>
          <cell r="P98">
            <v>13</v>
          </cell>
          <cell r="Q98">
            <v>225</v>
          </cell>
          <cell r="R98">
            <v>0</v>
          </cell>
          <cell r="S98">
            <v>0</v>
          </cell>
        </row>
        <row r="99">
          <cell r="D99">
            <v>0</v>
          </cell>
          <cell r="E99">
            <v>0</v>
          </cell>
          <cell r="F99">
            <v>4</v>
          </cell>
          <cell r="G99">
            <v>22</v>
          </cell>
          <cell r="H99">
            <v>0</v>
          </cell>
          <cell r="I99">
            <v>0</v>
          </cell>
          <cell r="J99">
            <v>4</v>
          </cell>
          <cell r="K99">
            <v>4</v>
          </cell>
          <cell r="L99">
            <v>0</v>
          </cell>
          <cell r="M99">
            <v>0</v>
          </cell>
          <cell r="N99">
            <v>16</v>
          </cell>
          <cell r="O99">
            <v>56</v>
          </cell>
          <cell r="P99">
            <v>2</v>
          </cell>
          <cell r="Q99">
            <v>30</v>
          </cell>
          <cell r="R99">
            <v>0</v>
          </cell>
          <cell r="S99">
            <v>0</v>
          </cell>
        </row>
        <row r="100">
          <cell r="D100">
            <v>0</v>
          </cell>
          <cell r="E100">
            <v>0</v>
          </cell>
          <cell r="F100">
            <v>0</v>
          </cell>
          <cell r="G100">
            <v>0</v>
          </cell>
          <cell r="H100">
            <v>0</v>
          </cell>
          <cell r="I100">
            <v>0</v>
          </cell>
          <cell r="J100">
            <v>135</v>
          </cell>
          <cell r="K100">
            <v>135</v>
          </cell>
          <cell r="L100">
            <v>0</v>
          </cell>
          <cell r="M100">
            <v>0</v>
          </cell>
          <cell r="N100">
            <v>49</v>
          </cell>
          <cell r="O100">
            <v>2186</v>
          </cell>
          <cell r="P100">
            <v>0</v>
          </cell>
          <cell r="Q100">
            <v>0</v>
          </cell>
          <cell r="R100">
            <v>0</v>
          </cell>
          <cell r="S100">
            <v>0</v>
          </cell>
        </row>
        <row r="101">
          <cell r="D101">
            <v>0</v>
          </cell>
          <cell r="E101">
            <v>0</v>
          </cell>
          <cell r="F101">
            <v>0</v>
          </cell>
          <cell r="G101">
            <v>0</v>
          </cell>
          <cell r="H101">
            <v>6</v>
          </cell>
          <cell r="I101">
            <v>144</v>
          </cell>
          <cell r="J101">
            <v>362</v>
          </cell>
          <cell r="K101">
            <v>362</v>
          </cell>
          <cell r="L101">
            <v>0</v>
          </cell>
          <cell r="M101">
            <v>0</v>
          </cell>
          <cell r="N101">
            <v>42</v>
          </cell>
          <cell r="O101">
            <v>2000</v>
          </cell>
          <cell r="P101">
            <v>0</v>
          </cell>
          <cell r="Q101">
            <v>0</v>
          </cell>
          <cell r="R101">
            <v>0</v>
          </cell>
          <cell r="S101">
            <v>0</v>
          </cell>
        </row>
        <row r="102">
          <cell r="D102">
            <v>0</v>
          </cell>
          <cell r="E102">
            <v>0</v>
          </cell>
          <cell r="F102">
            <v>0</v>
          </cell>
          <cell r="G102">
            <v>0</v>
          </cell>
          <cell r="H102">
            <v>117</v>
          </cell>
          <cell r="I102">
            <v>771</v>
          </cell>
          <cell r="J102">
            <v>1141</v>
          </cell>
          <cell r="K102">
            <v>1141</v>
          </cell>
          <cell r="L102">
            <v>0</v>
          </cell>
          <cell r="M102">
            <v>0</v>
          </cell>
          <cell r="N102">
            <v>11</v>
          </cell>
          <cell r="O102">
            <v>226</v>
          </cell>
          <cell r="P102">
            <v>4</v>
          </cell>
          <cell r="Q102">
            <v>17</v>
          </cell>
          <cell r="R102">
            <v>0</v>
          </cell>
          <cell r="S102">
            <v>0</v>
          </cell>
        </row>
        <row r="103">
          <cell r="D103">
            <v>0</v>
          </cell>
          <cell r="E103">
            <v>0</v>
          </cell>
          <cell r="F103">
            <v>1</v>
          </cell>
          <cell r="G103">
            <v>21</v>
          </cell>
          <cell r="H103">
            <v>0</v>
          </cell>
          <cell r="I103">
            <v>0</v>
          </cell>
          <cell r="J103">
            <v>6</v>
          </cell>
          <cell r="K103">
            <v>6</v>
          </cell>
          <cell r="L103">
            <v>0</v>
          </cell>
          <cell r="M103">
            <v>0</v>
          </cell>
          <cell r="N103">
            <v>24</v>
          </cell>
          <cell r="O103">
            <v>334</v>
          </cell>
          <cell r="P103">
            <v>6</v>
          </cell>
          <cell r="Q103">
            <v>169</v>
          </cell>
          <cell r="R103">
            <v>0</v>
          </cell>
          <cell r="S103">
            <v>0</v>
          </cell>
        </row>
        <row r="104">
          <cell r="D104">
            <v>0</v>
          </cell>
          <cell r="E104">
            <v>0</v>
          </cell>
          <cell r="F104">
            <v>0</v>
          </cell>
          <cell r="G104">
            <v>0</v>
          </cell>
          <cell r="H104">
            <v>0</v>
          </cell>
          <cell r="I104">
            <v>0</v>
          </cell>
          <cell r="J104">
            <v>15</v>
          </cell>
          <cell r="K104">
            <v>15</v>
          </cell>
          <cell r="L104">
            <v>0</v>
          </cell>
          <cell r="M104">
            <v>0</v>
          </cell>
          <cell r="N104">
            <v>35</v>
          </cell>
          <cell r="O104">
            <v>745</v>
          </cell>
          <cell r="P104">
            <v>1</v>
          </cell>
          <cell r="Q104">
            <v>5</v>
          </cell>
          <cell r="R104">
            <v>0</v>
          </cell>
          <cell r="S104">
            <v>0</v>
          </cell>
        </row>
        <row r="105">
          <cell r="D105">
            <v>0</v>
          </cell>
          <cell r="E105">
            <v>0</v>
          </cell>
          <cell r="F105">
            <v>0</v>
          </cell>
          <cell r="G105">
            <v>0</v>
          </cell>
          <cell r="H105">
            <v>0</v>
          </cell>
          <cell r="I105">
            <v>0</v>
          </cell>
          <cell r="J105">
            <v>0</v>
          </cell>
          <cell r="K105">
            <v>0</v>
          </cell>
          <cell r="L105">
            <v>0</v>
          </cell>
          <cell r="M105">
            <v>0</v>
          </cell>
          <cell r="N105">
            <v>2</v>
          </cell>
          <cell r="O105">
            <v>13</v>
          </cell>
          <cell r="P105">
            <v>0</v>
          </cell>
          <cell r="Q105">
            <v>0</v>
          </cell>
          <cell r="R105">
            <v>0</v>
          </cell>
          <cell r="S105">
            <v>0</v>
          </cell>
        </row>
        <row r="106">
          <cell r="D106">
            <v>0</v>
          </cell>
          <cell r="E106">
            <v>0</v>
          </cell>
          <cell r="F106">
            <v>0</v>
          </cell>
          <cell r="G106">
            <v>0</v>
          </cell>
          <cell r="H106">
            <v>0</v>
          </cell>
          <cell r="I106">
            <v>0</v>
          </cell>
          <cell r="J106">
            <v>0</v>
          </cell>
          <cell r="K106">
            <v>0</v>
          </cell>
          <cell r="L106">
            <v>0</v>
          </cell>
          <cell r="M106">
            <v>0</v>
          </cell>
          <cell r="N106">
            <v>10</v>
          </cell>
          <cell r="O106">
            <v>46</v>
          </cell>
          <cell r="P106">
            <v>0</v>
          </cell>
          <cell r="Q106">
            <v>0</v>
          </cell>
          <cell r="R106">
            <v>0</v>
          </cell>
          <cell r="S106">
            <v>0</v>
          </cell>
        </row>
        <row r="107">
          <cell r="D107">
            <v>0</v>
          </cell>
          <cell r="E107">
            <v>0</v>
          </cell>
          <cell r="F107">
            <v>1</v>
          </cell>
          <cell r="G107">
            <v>2</v>
          </cell>
          <cell r="H107">
            <v>0</v>
          </cell>
          <cell r="I107">
            <v>0</v>
          </cell>
          <cell r="J107">
            <v>854</v>
          </cell>
          <cell r="K107">
            <v>854</v>
          </cell>
          <cell r="L107">
            <v>0</v>
          </cell>
          <cell r="M107">
            <v>0</v>
          </cell>
          <cell r="N107">
            <v>14</v>
          </cell>
          <cell r="O107">
            <v>82</v>
          </cell>
          <cell r="P107">
            <v>0</v>
          </cell>
          <cell r="Q107">
            <v>0</v>
          </cell>
          <cell r="R107">
            <v>0</v>
          </cell>
          <cell r="S107">
            <v>0</v>
          </cell>
        </row>
        <row r="108">
          <cell r="D108">
            <v>0</v>
          </cell>
          <cell r="E108">
            <v>0</v>
          </cell>
          <cell r="F108">
            <v>2</v>
          </cell>
          <cell r="G108">
            <v>4</v>
          </cell>
          <cell r="H108">
            <v>0</v>
          </cell>
          <cell r="I108">
            <v>0</v>
          </cell>
          <cell r="J108">
            <v>20</v>
          </cell>
          <cell r="K108">
            <v>20</v>
          </cell>
          <cell r="L108">
            <v>0</v>
          </cell>
          <cell r="M108">
            <v>0</v>
          </cell>
          <cell r="N108">
            <v>72</v>
          </cell>
          <cell r="O108">
            <v>1284</v>
          </cell>
          <cell r="P108">
            <v>5</v>
          </cell>
          <cell r="Q108">
            <v>27</v>
          </cell>
          <cell r="R108">
            <v>0</v>
          </cell>
          <cell r="S108">
            <v>0</v>
          </cell>
        </row>
        <row r="109">
          <cell r="D109">
            <v>0</v>
          </cell>
          <cell r="E109">
            <v>0</v>
          </cell>
          <cell r="F109">
            <v>0</v>
          </cell>
          <cell r="G109">
            <v>0</v>
          </cell>
          <cell r="H109">
            <v>0</v>
          </cell>
          <cell r="I109">
            <v>0</v>
          </cell>
          <cell r="J109">
            <v>1417</v>
          </cell>
          <cell r="K109">
            <v>1417</v>
          </cell>
          <cell r="L109">
            <v>0</v>
          </cell>
          <cell r="M109">
            <v>0</v>
          </cell>
          <cell r="N109">
            <v>1</v>
          </cell>
          <cell r="O109">
            <v>4</v>
          </cell>
          <cell r="P109">
            <v>0</v>
          </cell>
          <cell r="Q109">
            <v>0</v>
          </cell>
          <cell r="R109">
            <v>0</v>
          </cell>
          <cell r="S109">
            <v>0</v>
          </cell>
        </row>
        <row r="110">
          <cell r="D110">
            <v>0</v>
          </cell>
          <cell r="E110">
            <v>0</v>
          </cell>
          <cell r="F110">
            <v>9</v>
          </cell>
          <cell r="G110">
            <v>20</v>
          </cell>
          <cell r="H110">
            <v>0</v>
          </cell>
          <cell r="I110">
            <v>0</v>
          </cell>
          <cell r="J110">
            <v>0</v>
          </cell>
          <cell r="K110">
            <v>0</v>
          </cell>
          <cell r="L110">
            <v>0</v>
          </cell>
          <cell r="M110">
            <v>0</v>
          </cell>
          <cell r="N110">
            <v>0</v>
          </cell>
          <cell r="O110">
            <v>0</v>
          </cell>
          <cell r="P110">
            <v>0</v>
          </cell>
          <cell r="Q110">
            <v>0</v>
          </cell>
          <cell r="R110">
            <v>0</v>
          </cell>
          <cell r="S110">
            <v>0</v>
          </cell>
        </row>
        <row r="111">
          <cell r="D111">
            <v>19</v>
          </cell>
          <cell r="E111">
            <v>38</v>
          </cell>
          <cell r="F111">
            <v>1</v>
          </cell>
          <cell r="G111">
            <v>7</v>
          </cell>
          <cell r="H111">
            <v>0</v>
          </cell>
          <cell r="I111">
            <v>0</v>
          </cell>
          <cell r="J111">
            <v>90</v>
          </cell>
          <cell r="K111">
            <v>90</v>
          </cell>
          <cell r="L111">
            <v>0</v>
          </cell>
          <cell r="M111">
            <v>0</v>
          </cell>
          <cell r="N111">
            <v>18</v>
          </cell>
          <cell r="O111">
            <v>183</v>
          </cell>
          <cell r="P111">
            <v>5</v>
          </cell>
          <cell r="Q111">
            <v>50</v>
          </cell>
          <cell r="R111">
            <v>0</v>
          </cell>
          <cell r="S111">
            <v>0</v>
          </cell>
        </row>
        <row r="112">
          <cell r="D112">
            <v>0</v>
          </cell>
          <cell r="E112">
            <v>0</v>
          </cell>
          <cell r="F112">
            <v>0</v>
          </cell>
          <cell r="G112">
            <v>0</v>
          </cell>
          <cell r="H112">
            <v>3</v>
          </cell>
          <cell r="I112">
            <v>22</v>
          </cell>
          <cell r="J112">
            <v>7</v>
          </cell>
          <cell r="K112">
            <v>7</v>
          </cell>
          <cell r="L112">
            <v>0</v>
          </cell>
          <cell r="M112">
            <v>0</v>
          </cell>
          <cell r="N112">
            <v>3</v>
          </cell>
          <cell r="O112">
            <v>6</v>
          </cell>
          <cell r="P112">
            <v>4</v>
          </cell>
          <cell r="Q112">
            <v>22</v>
          </cell>
          <cell r="R112">
            <v>0</v>
          </cell>
          <cell r="S112">
            <v>0</v>
          </cell>
        </row>
        <row r="113">
          <cell r="D113">
            <v>4</v>
          </cell>
          <cell r="E113">
            <v>8</v>
          </cell>
          <cell r="F113">
            <v>3</v>
          </cell>
          <cell r="G113">
            <v>34</v>
          </cell>
          <cell r="H113">
            <v>0</v>
          </cell>
          <cell r="I113">
            <v>0</v>
          </cell>
          <cell r="J113">
            <v>1</v>
          </cell>
          <cell r="K113">
            <v>1</v>
          </cell>
          <cell r="L113">
            <v>0</v>
          </cell>
          <cell r="M113">
            <v>0</v>
          </cell>
          <cell r="N113">
            <v>9</v>
          </cell>
          <cell r="O113">
            <v>59</v>
          </cell>
          <cell r="P113">
            <v>19</v>
          </cell>
          <cell r="Q113">
            <v>140</v>
          </cell>
          <cell r="R113">
            <v>0</v>
          </cell>
          <cell r="S113">
            <v>0</v>
          </cell>
        </row>
        <row r="114">
          <cell r="D114">
            <v>28</v>
          </cell>
          <cell r="E114">
            <v>56</v>
          </cell>
          <cell r="F114">
            <v>2</v>
          </cell>
          <cell r="G114">
            <v>11</v>
          </cell>
          <cell r="H114">
            <v>1</v>
          </cell>
          <cell r="I114">
            <v>7</v>
          </cell>
          <cell r="J114">
            <v>21</v>
          </cell>
          <cell r="K114">
            <v>21</v>
          </cell>
          <cell r="L114">
            <v>0</v>
          </cell>
          <cell r="M114">
            <v>0</v>
          </cell>
          <cell r="N114">
            <v>5</v>
          </cell>
          <cell r="O114">
            <v>24</v>
          </cell>
          <cell r="P114">
            <v>3</v>
          </cell>
          <cell r="Q114">
            <v>15</v>
          </cell>
          <cell r="R114">
            <v>0</v>
          </cell>
          <cell r="S114">
            <v>0</v>
          </cell>
        </row>
        <row r="115">
          <cell r="D115">
            <v>0</v>
          </cell>
          <cell r="E115">
            <v>0</v>
          </cell>
          <cell r="F115">
            <v>1</v>
          </cell>
          <cell r="G115">
            <v>12</v>
          </cell>
          <cell r="H115">
            <v>1</v>
          </cell>
          <cell r="I115">
            <v>2</v>
          </cell>
          <cell r="J115">
            <v>1</v>
          </cell>
          <cell r="K115">
            <v>1</v>
          </cell>
          <cell r="L115">
            <v>0</v>
          </cell>
          <cell r="M115">
            <v>0</v>
          </cell>
          <cell r="N115">
            <v>3</v>
          </cell>
          <cell r="O115">
            <v>12</v>
          </cell>
          <cell r="P115">
            <v>0</v>
          </cell>
          <cell r="Q115">
            <v>0</v>
          </cell>
          <cell r="R115">
            <v>0</v>
          </cell>
          <cell r="S115">
            <v>0</v>
          </cell>
        </row>
        <row r="116">
          <cell r="D116">
            <v>0</v>
          </cell>
          <cell r="E116">
            <v>0</v>
          </cell>
          <cell r="F116">
            <v>0</v>
          </cell>
          <cell r="G116">
            <v>0</v>
          </cell>
          <cell r="H116">
            <v>12</v>
          </cell>
          <cell r="I116">
            <v>113</v>
          </cell>
          <cell r="J116">
            <v>287</v>
          </cell>
          <cell r="K116">
            <v>287</v>
          </cell>
          <cell r="L116">
            <v>0</v>
          </cell>
          <cell r="M116">
            <v>0</v>
          </cell>
          <cell r="N116">
            <v>7</v>
          </cell>
          <cell r="O116">
            <v>67</v>
          </cell>
          <cell r="P116">
            <v>5</v>
          </cell>
          <cell r="Q116">
            <v>39</v>
          </cell>
          <cell r="R116">
            <v>0</v>
          </cell>
          <cell r="S116">
            <v>0</v>
          </cell>
        </row>
        <row r="117">
          <cell r="D117">
            <v>13</v>
          </cell>
          <cell r="E117">
            <v>26</v>
          </cell>
          <cell r="F117">
            <v>14</v>
          </cell>
          <cell r="G117">
            <v>170</v>
          </cell>
          <cell r="H117">
            <v>7</v>
          </cell>
          <cell r="I117">
            <v>23</v>
          </cell>
          <cell r="J117">
            <v>66</v>
          </cell>
          <cell r="K117">
            <v>66</v>
          </cell>
          <cell r="L117">
            <v>0</v>
          </cell>
          <cell r="M117">
            <v>0</v>
          </cell>
          <cell r="N117">
            <v>33</v>
          </cell>
          <cell r="O117">
            <v>470</v>
          </cell>
          <cell r="P117">
            <v>8</v>
          </cell>
          <cell r="Q117">
            <v>104</v>
          </cell>
          <cell r="R117">
            <v>0</v>
          </cell>
          <cell r="S117">
            <v>0</v>
          </cell>
        </row>
      </sheetData>
      <sheetData sheetId="5"/>
      <sheetData sheetId="6">
        <row r="8">
          <cell r="T8">
            <v>8</v>
          </cell>
        </row>
        <row r="11">
          <cell r="T11">
            <v>39</v>
          </cell>
        </row>
        <row r="18">
          <cell r="T18">
            <v>2</v>
          </cell>
        </row>
        <row r="22">
          <cell r="T22">
            <v>1</v>
          </cell>
        </row>
        <row r="25">
          <cell r="T25">
            <v>2</v>
          </cell>
        </row>
        <row r="31">
          <cell r="T31">
            <v>1</v>
          </cell>
        </row>
        <row r="35">
          <cell r="T35">
            <v>105</v>
          </cell>
        </row>
        <row r="58">
          <cell r="T58">
            <v>156</v>
          </cell>
        </row>
        <row r="69">
          <cell r="T69">
            <v>27</v>
          </cell>
        </row>
        <row r="79">
          <cell r="T79">
            <v>0</v>
          </cell>
        </row>
        <row r="82">
          <cell r="T82">
            <v>1</v>
          </cell>
        </row>
        <row r="88">
          <cell r="T88">
            <v>109</v>
          </cell>
        </row>
        <row r="96">
          <cell r="T96">
            <v>143</v>
          </cell>
        </row>
      </sheetData>
      <sheetData sheetId="7">
        <row r="8">
          <cell r="T8">
            <v>5</v>
          </cell>
        </row>
        <row r="11">
          <cell r="T11">
            <v>4</v>
          </cell>
        </row>
        <row r="18">
          <cell r="T18">
            <v>1</v>
          </cell>
        </row>
        <row r="22">
          <cell r="T22">
            <v>1</v>
          </cell>
        </row>
        <row r="25">
          <cell r="T25">
            <v>0</v>
          </cell>
        </row>
        <row r="31">
          <cell r="T31">
            <v>0</v>
          </cell>
        </row>
        <row r="35">
          <cell r="T35">
            <v>44</v>
          </cell>
        </row>
        <row r="58">
          <cell r="T58">
            <v>36</v>
          </cell>
        </row>
        <row r="69">
          <cell r="T69">
            <v>18</v>
          </cell>
        </row>
        <row r="79">
          <cell r="T79">
            <v>0</v>
          </cell>
        </row>
        <row r="82">
          <cell r="T82">
            <v>0</v>
          </cell>
        </row>
        <row r="88">
          <cell r="T88">
            <v>46</v>
          </cell>
        </row>
        <row r="96">
          <cell r="T96">
            <v>77</v>
          </cell>
        </row>
      </sheetData>
      <sheetData sheetId="8">
        <row r="8">
          <cell r="T8">
            <v>2</v>
          </cell>
        </row>
        <row r="11">
          <cell r="T11">
            <v>4</v>
          </cell>
        </row>
        <row r="18">
          <cell r="T18">
            <v>0</v>
          </cell>
        </row>
        <row r="22">
          <cell r="T22">
            <v>0</v>
          </cell>
        </row>
        <row r="25">
          <cell r="T25">
            <v>0</v>
          </cell>
        </row>
        <row r="31">
          <cell r="T31">
            <v>0</v>
          </cell>
        </row>
        <row r="35">
          <cell r="T35">
            <v>48</v>
          </cell>
        </row>
        <row r="58">
          <cell r="T58">
            <v>36</v>
          </cell>
        </row>
        <row r="69">
          <cell r="T69">
            <v>4</v>
          </cell>
        </row>
        <row r="79">
          <cell r="T79">
            <v>0</v>
          </cell>
        </row>
        <row r="82">
          <cell r="T82">
            <v>1</v>
          </cell>
        </row>
        <row r="88">
          <cell r="T88">
            <v>23</v>
          </cell>
        </row>
        <row r="96">
          <cell r="T96">
            <v>72</v>
          </cell>
        </row>
      </sheetData>
      <sheetData sheetId="9">
        <row r="8">
          <cell r="T8">
            <v>4</v>
          </cell>
        </row>
        <row r="11">
          <cell r="T11">
            <v>15</v>
          </cell>
        </row>
        <row r="18">
          <cell r="T18">
            <v>0</v>
          </cell>
        </row>
        <row r="22">
          <cell r="T22">
            <v>0</v>
          </cell>
        </row>
        <row r="25">
          <cell r="T25">
            <v>0</v>
          </cell>
        </row>
        <row r="31">
          <cell r="T31">
            <v>0</v>
          </cell>
        </row>
        <row r="35">
          <cell r="T35">
            <v>45</v>
          </cell>
        </row>
        <row r="58">
          <cell r="T58">
            <v>29</v>
          </cell>
        </row>
        <row r="69">
          <cell r="T69">
            <v>12</v>
          </cell>
        </row>
        <row r="79">
          <cell r="T79">
            <v>0</v>
          </cell>
        </row>
        <row r="82">
          <cell r="T82">
            <v>0</v>
          </cell>
        </row>
        <row r="88">
          <cell r="T88">
            <v>24</v>
          </cell>
        </row>
        <row r="96">
          <cell r="T96">
            <v>104</v>
          </cell>
        </row>
      </sheetData>
      <sheetData sheetId="10">
        <row r="8">
          <cell r="T8">
            <v>1</v>
          </cell>
        </row>
        <row r="11">
          <cell r="T11">
            <v>0</v>
          </cell>
        </row>
        <row r="18">
          <cell r="T18">
            <v>0</v>
          </cell>
        </row>
        <row r="22">
          <cell r="T22">
            <v>0</v>
          </cell>
        </row>
        <row r="25">
          <cell r="T25">
            <v>0</v>
          </cell>
        </row>
        <row r="31">
          <cell r="T31">
            <v>0</v>
          </cell>
        </row>
        <row r="35">
          <cell r="T35">
            <v>25</v>
          </cell>
        </row>
        <row r="58">
          <cell r="T58">
            <v>42</v>
          </cell>
        </row>
        <row r="69">
          <cell r="T69">
            <v>7</v>
          </cell>
        </row>
        <row r="79">
          <cell r="T79">
            <v>0</v>
          </cell>
        </row>
        <row r="82">
          <cell r="T82">
            <v>0</v>
          </cell>
        </row>
        <row r="88">
          <cell r="T88">
            <v>16</v>
          </cell>
        </row>
        <row r="96">
          <cell r="T96">
            <v>82</v>
          </cell>
        </row>
      </sheetData>
      <sheetData sheetId="11">
        <row r="8">
          <cell r="T8">
            <v>5</v>
          </cell>
        </row>
        <row r="11">
          <cell r="T11">
            <v>1</v>
          </cell>
        </row>
        <row r="18">
          <cell r="T18">
            <v>1</v>
          </cell>
        </row>
        <row r="22">
          <cell r="T22">
            <v>0</v>
          </cell>
        </row>
        <row r="25">
          <cell r="T25">
            <v>0</v>
          </cell>
        </row>
        <row r="31">
          <cell r="T31">
            <v>0</v>
          </cell>
        </row>
        <row r="35">
          <cell r="T35">
            <v>15</v>
          </cell>
        </row>
        <row r="58">
          <cell r="T58">
            <v>48</v>
          </cell>
        </row>
        <row r="69">
          <cell r="T69">
            <v>10</v>
          </cell>
        </row>
        <row r="79">
          <cell r="T79">
            <v>0</v>
          </cell>
        </row>
        <row r="82">
          <cell r="T82">
            <v>2</v>
          </cell>
        </row>
        <row r="88">
          <cell r="T88">
            <v>21</v>
          </cell>
        </row>
        <row r="96">
          <cell r="T96">
            <v>114</v>
          </cell>
        </row>
      </sheetData>
      <sheetData sheetId="12">
        <row r="8">
          <cell r="T8">
            <v>3</v>
          </cell>
        </row>
        <row r="11">
          <cell r="T11">
            <v>21</v>
          </cell>
        </row>
        <row r="18">
          <cell r="T18">
            <v>1</v>
          </cell>
        </row>
        <row r="22">
          <cell r="T22">
            <v>4</v>
          </cell>
        </row>
        <row r="25">
          <cell r="T25">
            <v>3</v>
          </cell>
        </row>
        <row r="31">
          <cell r="T31">
            <v>0</v>
          </cell>
        </row>
        <row r="35">
          <cell r="T35">
            <v>56</v>
          </cell>
        </row>
        <row r="58">
          <cell r="T58">
            <v>67</v>
          </cell>
        </row>
        <row r="69">
          <cell r="T69">
            <v>26</v>
          </cell>
        </row>
        <row r="79">
          <cell r="T79">
            <v>0</v>
          </cell>
        </row>
        <row r="82">
          <cell r="T82">
            <v>0</v>
          </cell>
        </row>
        <row r="88">
          <cell r="T88">
            <v>26</v>
          </cell>
        </row>
        <row r="96">
          <cell r="T96">
            <v>88</v>
          </cell>
        </row>
      </sheetData>
      <sheetData sheetId="13">
        <row r="8">
          <cell r="T8">
            <v>3</v>
          </cell>
        </row>
        <row r="11">
          <cell r="T11">
            <v>32</v>
          </cell>
        </row>
        <row r="18">
          <cell r="T18">
            <v>1</v>
          </cell>
        </row>
        <row r="22">
          <cell r="T22">
            <v>2</v>
          </cell>
        </row>
        <row r="25">
          <cell r="T25">
            <v>0</v>
          </cell>
        </row>
        <row r="31">
          <cell r="T31">
            <v>0</v>
          </cell>
        </row>
        <row r="35">
          <cell r="T35">
            <v>17</v>
          </cell>
        </row>
        <row r="58">
          <cell r="T58">
            <v>62</v>
          </cell>
        </row>
        <row r="69">
          <cell r="T69">
            <v>7</v>
          </cell>
        </row>
        <row r="79">
          <cell r="T79">
            <v>0</v>
          </cell>
        </row>
        <row r="82">
          <cell r="T82">
            <v>6</v>
          </cell>
        </row>
        <row r="88">
          <cell r="T88">
            <v>30</v>
          </cell>
        </row>
        <row r="96">
          <cell r="T96">
            <v>113</v>
          </cell>
        </row>
      </sheetData>
      <sheetData sheetId="14">
        <row r="8">
          <cell r="T8">
            <v>3</v>
          </cell>
        </row>
        <row r="11">
          <cell r="T11">
            <v>5</v>
          </cell>
        </row>
        <row r="18">
          <cell r="T18">
            <v>3</v>
          </cell>
        </row>
        <row r="22">
          <cell r="T22">
            <v>0</v>
          </cell>
        </row>
        <row r="25">
          <cell r="T25">
            <v>0</v>
          </cell>
        </row>
        <row r="31">
          <cell r="T31">
            <v>0</v>
          </cell>
        </row>
        <row r="35">
          <cell r="T35">
            <v>12</v>
          </cell>
        </row>
        <row r="58">
          <cell r="T58">
            <v>51</v>
          </cell>
        </row>
        <row r="69">
          <cell r="T69">
            <v>2</v>
          </cell>
        </row>
        <row r="79">
          <cell r="T79">
            <v>1</v>
          </cell>
        </row>
        <row r="82">
          <cell r="T82">
            <v>0</v>
          </cell>
        </row>
        <row r="88">
          <cell r="T88">
            <v>25</v>
          </cell>
        </row>
        <row r="96">
          <cell r="T96">
            <v>56</v>
          </cell>
        </row>
      </sheetData>
      <sheetData sheetId="15">
        <row r="8">
          <cell r="T8">
            <v>3</v>
          </cell>
        </row>
        <row r="11">
          <cell r="T11">
            <v>5</v>
          </cell>
        </row>
        <row r="18">
          <cell r="T18">
            <v>1</v>
          </cell>
        </row>
        <row r="22">
          <cell r="T22">
            <v>1</v>
          </cell>
        </row>
        <row r="25">
          <cell r="T25">
            <v>2</v>
          </cell>
        </row>
        <row r="31">
          <cell r="T31">
            <v>0</v>
          </cell>
        </row>
        <row r="35">
          <cell r="T35">
            <v>39</v>
          </cell>
        </row>
        <row r="58">
          <cell r="T58">
            <v>41</v>
          </cell>
        </row>
        <row r="69">
          <cell r="T69">
            <v>10</v>
          </cell>
        </row>
        <row r="79">
          <cell r="T79">
            <v>1</v>
          </cell>
        </row>
        <row r="82">
          <cell r="T82">
            <v>1</v>
          </cell>
        </row>
        <row r="88">
          <cell r="T88">
            <v>36</v>
          </cell>
        </row>
        <row r="96">
          <cell r="T96">
            <v>54</v>
          </cell>
        </row>
      </sheetData>
      <sheetData sheetId="16">
        <row r="8">
          <cell r="T8">
            <v>0</v>
          </cell>
        </row>
        <row r="11">
          <cell r="T11">
            <v>0</v>
          </cell>
        </row>
        <row r="18">
          <cell r="T18">
            <v>0</v>
          </cell>
        </row>
        <row r="22">
          <cell r="T22">
            <v>0</v>
          </cell>
        </row>
        <row r="25">
          <cell r="T25">
            <v>0</v>
          </cell>
        </row>
        <row r="31">
          <cell r="T31">
            <v>0</v>
          </cell>
        </row>
        <row r="35">
          <cell r="T35">
            <v>17</v>
          </cell>
        </row>
        <row r="58">
          <cell r="T58">
            <v>81</v>
          </cell>
        </row>
        <row r="69">
          <cell r="T69">
            <v>17</v>
          </cell>
        </row>
        <row r="79">
          <cell r="T79">
            <v>0</v>
          </cell>
        </row>
        <row r="82">
          <cell r="T82">
            <v>0</v>
          </cell>
        </row>
        <row r="88">
          <cell r="T88">
            <v>57</v>
          </cell>
        </row>
        <row r="96">
          <cell r="T96">
            <v>90</v>
          </cell>
        </row>
      </sheetData>
      <sheetData sheetId="17">
        <row r="8">
          <cell r="T8">
            <v>3</v>
          </cell>
        </row>
        <row r="11">
          <cell r="T11">
            <v>0</v>
          </cell>
        </row>
        <row r="18">
          <cell r="T18">
            <v>0</v>
          </cell>
        </row>
        <row r="22">
          <cell r="T22">
            <v>0</v>
          </cell>
        </row>
        <row r="25">
          <cell r="T25">
            <v>1</v>
          </cell>
        </row>
        <row r="31">
          <cell r="T31">
            <v>0</v>
          </cell>
        </row>
        <row r="35">
          <cell r="T35">
            <v>41</v>
          </cell>
        </row>
        <row r="58">
          <cell r="T58">
            <v>74</v>
          </cell>
        </row>
        <row r="69">
          <cell r="T69">
            <v>15</v>
          </cell>
        </row>
        <row r="79">
          <cell r="T79">
            <v>0</v>
          </cell>
        </row>
        <row r="82">
          <cell r="T82">
            <v>0</v>
          </cell>
        </row>
        <row r="88">
          <cell r="T88">
            <v>29</v>
          </cell>
        </row>
        <row r="96">
          <cell r="T96">
            <v>36</v>
          </cell>
        </row>
      </sheetData>
      <sheetData sheetId="18">
        <row r="8">
          <cell r="T8">
            <v>2</v>
          </cell>
        </row>
        <row r="11">
          <cell r="T11">
            <v>0</v>
          </cell>
        </row>
        <row r="18">
          <cell r="T18">
            <v>1</v>
          </cell>
        </row>
        <row r="22">
          <cell r="T22">
            <v>1</v>
          </cell>
        </row>
        <row r="25">
          <cell r="T25">
            <v>0</v>
          </cell>
        </row>
        <row r="31">
          <cell r="T31">
            <v>0</v>
          </cell>
        </row>
        <row r="35">
          <cell r="T35">
            <v>71</v>
          </cell>
        </row>
        <row r="58">
          <cell r="T58">
            <v>134</v>
          </cell>
        </row>
        <row r="69">
          <cell r="T69">
            <v>6</v>
          </cell>
        </row>
        <row r="79">
          <cell r="T79">
            <v>0</v>
          </cell>
        </row>
        <row r="82">
          <cell r="T82">
            <v>0</v>
          </cell>
        </row>
        <row r="88">
          <cell r="T88">
            <v>60</v>
          </cell>
        </row>
        <row r="96">
          <cell r="T96">
            <v>180</v>
          </cell>
        </row>
      </sheetData>
      <sheetData sheetId="19">
        <row r="8">
          <cell r="T8">
            <v>0</v>
          </cell>
        </row>
        <row r="11">
          <cell r="T11">
            <v>10</v>
          </cell>
        </row>
        <row r="18">
          <cell r="T18">
            <v>0</v>
          </cell>
        </row>
        <row r="22">
          <cell r="T22">
            <v>0</v>
          </cell>
        </row>
        <row r="25">
          <cell r="T25">
            <v>0</v>
          </cell>
        </row>
        <row r="31">
          <cell r="T31">
            <v>0</v>
          </cell>
        </row>
        <row r="35">
          <cell r="T35">
            <v>8</v>
          </cell>
        </row>
        <row r="58">
          <cell r="T58">
            <v>51</v>
          </cell>
        </row>
        <row r="69">
          <cell r="T69">
            <v>3</v>
          </cell>
        </row>
        <row r="79">
          <cell r="T79">
            <v>0</v>
          </cell>
        </row>
        <row r="82">
          <cell r="T82">
            <v>0</v>
          </cell>
        </row>
        <row r="88">
          <cell r="T88">
            <v>16</v>
          </cell>
        </row>
        <row r="96">
          <cell r="T96">
            <v>86</v>
          </cell>
        </row>
      </sheetData>
      <sheetData sheetId="20">
        <row r="8">
          <cell r="T8">
            <v>3</v>
          </cell>
        </row>
        <row r="11">
          <cell r="T11">
            <v>3</v>
          </cell>
        </row>
        <row r="18">
          <cell r="T18">
            <v>1</v>
          </cell>
        </row>
        <row r="22">
          <cell r="T22">
            <v>0</v>
          </cell>
        </row>
        <row r="25">
          <cell r="T25">
            <v>0</v>
          </cell>
        </row>
        <row r="31">
          <cell r="T31">
            <v>0</v>
          </cell>
        </row>
        <row r="35">
          <cell r="T35">
            <v>63</v>
          </cell>
        </row>
        <row r="58">
          <cell r="T58">
            <v>50</v>
          </cell>
        </row>
        <row r="69">
          <cell r="T69">
            <v>26</v>
          </cell>
        </row>
        <row r="79">
          <cell r="T79">
            <v>0</v>
          </cell>
        </row>
        <row r="82">
          <cell r="T82">
            <v>0</v>
          </cell>
        </row>
        <row r="88">
          <cell r="T88">
            <v>25</v>
          </cell>
        </row>
        <row r="96">
          <cell r="T96">
            <v>29</v>
          </cell>
        </row>
      </sheetData>
      <sheetData sheetId="21">
        <row r="8">
          <cell r="T8">
            <v>3</v>
          </cell>
        </row>
        <row r="11">
          <cell r="T11">
            <v>3</v>
          </cell>
        </row>
        <row r="18">
          <cell r="T18">
            <v>0</v>
          </cell>
        </row>
        <row r="22">
          <cell r="T22">
            <v>1</v>
          </cell>
        </row>
        <row r="25">
          <cell r="T25">
            <v>0</v>
          </cell>
        </row>
        <row r="31">
          <cell r="T31">
            <v>0</v>
          </cell>
        </row>
        <row r="35">
          <cell r="T35">
            <v>11</v>
          </cell>
        </row>
        <row r="58">
          <cell r="T58">
            <v>20</v>
          </cell>
        </row>
        <row r="69">
          <cell r="T69">
            <v>0</v>
          </cell>
        </row>
        <row r="79">
          <cell r="T79">
            <v>0</v>
          </cell>
        </row>
        <row r="82">
          <cell r="T82">
            <v>1</v>
          </cell>
        </row>
        <row r="88">
          <cell r="T88">
            <v>23</v>
          </cell>
        </row>
        <row r="96">
          <cell r="T96">
            <v>238</v>
          </cell>
        </row>
      </sheetData>
      <sheetData sheetId="22">
        <row r="8">
          <cell r="T8">
            <v>2</v>
          </cell>
        </row>
        <row r="11">
          <cell r="T11">
            <v>2</v>
          </cell>
        </row>
        <row r="18">
          <cell r="T18">
            <v>1</v>
          </cell>
        </row>
        <row r="22">
          <cell r="T22">
            <v>1</v>
          </cell>
        </row>
        <row r="25">
          <cell r="T25">
            <v>2</v>
          </cell>
        </row>
        <row r="31">
          <cell r="T31">
            <v>0</v>
          </cell>
        </row>
        <row r="35">
          <cell r="T35">
            <v>8</v>
          </cell>
        </row>
        <row r="58">
          <cell r="T58">
            <v>29</v>
          </cell>
        </row>
        <row r="69">
          <cell r="T69">
            <v>4</v>
          </cell>
        </row>
        <row r="79">
          <cell r="T79">
            <v>0</v>
          </cell>
        </row>
        <row r="82">
          <cell r="T82">
            <v>0</v>
          </cell>
        </row>
        <row r="88">
          <cell r="T88">
            <v>21</v>
          </cell>
        </row>
        <row r="96">
          <cell r="T96">
            <v>119</v>
          </cell>
        </row>
      </sheetData>
      <sheetData sheetId="23">
        <row r="8">
          <cell r="T8">
            <v>3</v>
          </cell>
        </row>
        <row r="11">
          <cell r="T11">
            <v>2</v>
          </cell>
        </row>
        <row r="18">
          <cell r="T18">
            <v>0</v>
          </cell>
        </row>
        <row r="22">
          <cell r="T22">
            <v>3</v>
          </cell>
        </row>
        <row r="25">
          <cell r="T25">
            <v>1</v>
          </cell>
        </row>
        <row r="31">
          <cell r="T31">
            <v>0</v>
          </cell>
        </row>
        <row r="35">
          <cell r="T35">
            <v>34</v>
          </cell>
        </row>
        <row r="58">
          <cell r="T58">
            <v>24</v>
          </cell>
        </row>
        <row r="69">
          <cell r="T69">
            <v>5</v>
          </cell>
        </row>
        <row r="79">
          <cell r="T79">
            <v>0</v>
          </cell>
        </row>
        <row r="82">
          <cell r="T82">
            <v>0</v>
          </cell>
        </row>
        <row r="88">
          <cell r="T88">
            <v>22</v>
          </cell>
        </row>
        <row r="96">
          <cell r="T96">
            <v>88</v>
          </cell>
        </row>
      </sheetData>
      <sheetData sheetId="24">
        <row r="8">
          <cell r="T8">
            <v>5</v>
          </cell>
        </row>
        <row r="11">
          <cell r="T11">
            <v>43</v>
          </cell>
        </row>
        <row r="18">
          <cell r="T18">
            <v>0</v>
          </cell>
        </row>
        <row r="22">
          <cell r="T22">
            <v>0</v>
          </cell>
        </row>
        <row r="25">
          <cell r="T25">
            <v>0</v>
          </cell>
        </row>
        <row r="31">
          <cell r="T31">
            <v>0</v>
          </cell>
        </row>
        <row r="35">
          <cell r="T35">
            <v>22</v>
          </cell>
        </row>
        <row r="58">
          <cell r="T58">
            <v>41</v>
          </cell>
        </row>
        <row r="69">
          <cell r="T69">
            <v>21</v>
          </cell>
        </row>
        <row r="79">
          <cell r="T79">
            <v>0</v>
          </cell>
        </row>
        <row r="82">
          <cell r="T82">
            <v>2</v>
          </cell>
        </row>
        <row r="88">
          <cell r="T88">
            <v>23</v>
          </cell>
        </row>
        <row r="96">
          <cell r="T96">
            <v>42</v>
          </cell>
        </row>
      </sheetData>
      <sheetData sheetId="25">
        <row r="8">
          <cell r="T8">
            <v>8</v>
          </cell>
        </row>
        <row r="11">
          <cell r="T11">
            <v>8</v>
          </cell>
        </row>
        <row r="18">
          <cell r="T18">
            <v>1</v>
          </cell>
        </row>
        <row r="22">
          <cell r="T22">
            <v>7</v>
          </cell>
        </row>
        <row r="25">
          <cell r="T25">
            <v>6</v>
          </cell>
        </row>
        <row r="31">
          <cell r="T31">
            <v>4</v>
          </cell>
        </row>
        <row r="35">
          <cell r="T35">
            <v>106</v>
          </cell>
        </row>
        <row r="58">
          <cell r="T58">
            <v>115</v>
          </cell>
        </row>
        <row r="69">
          <cell r="T69">
            <v>35</v>
          </cell>
        </row>
        <row r="79">
          <cell r="T79">
            <v>0</v>
          </cell>
        </row>
        <row r="82">
          <cell r="T82">
            <v>0</v>
          </cell>
        </row>
        <row r="88">
          <cell r="T88">
            <v>62</v>
          </cell>
        </row>
        <row r="96">
          <cell r="T96">
            <v>235</v>
          </cell>
        </row>
      </sheetData>
      <sheetData sheetId="26">
        <row r="8">
          <cell r="T8">
            <v>5</v>
          </cell>
        </row>
        <row r="11">
          <cell r="T11">
            <v>11</v>
          </cell>
        </row>
        <row r="18">
          <cell r="T18">
            <v>1</v>
          </cell>
        </row>
        <row r="22">
          <cell r="T22">
            <v>2</v>
          </cell>
        </row>
        <row r="25">
          <cell r="T25">
            <v>1</v>
          </cell>
        </row>
        <row r="31">
          <cell r="T31">
            <v>0</v>
          </cell>
        </row>
        <row r="35">
          <cell r="T35">
            <v>60</v>
          </cell>
        </row>
        <row r="58">
          <cell r="T58">
            <v>26</v>
          </cell>
        </row>
        <row r="69">
          <cell r="T69">
            <v>13</v>
          </cell>
        </row>
        <row r="79">
          <cell r="T79">
            <v>0</v>
          </cell>
        </row>
        <row r="82">
          <cell r="T82">
            <v>0</v>
          </cell>
        </row>
        <row r="88">
          <cell r="T88">
            <v>34</v>
          </cell>
        </row>
        <row r="96">
          <cell r="T96">
            <v>594</v>
          </cell>
        </row>
      </sheetData>
      <sheetData sheetId="27">
        <row r="8">
          <cell r="T8">
            <v>0</v>
          </cell>
        </row>
        <row r="11">
          <cell r="T11">
            <v>7</v>
          </cell>
        </row>
        <row r="18">
          <cell r="T18">
            <v>1</v>
          </cell>
        </row>
        <row r="22">
          <cell r="T22">
            <v>0</v>
          </cell>
        </row>
        <row r="25">
          <cell r="T25">
            <v>5</v>
          </cell>
        </row>
        <row r="31">
          <cell r="T31">
            <v>2</v>
          </cell>
        </row>
        <row r="35">
          <cell r="T35">
            <v>67</v>
          </cell>
        </row>
        <row r="58">
          <cell r="T58">
            <v>48</v>
          </cell>
        </row>
        <row r="69">
          <cell r="T69">
            <v>11</v>
          </cell>
        </row>
        <row r="79">
          <cell r="T79">
            <v>0</v>
          </cell>
        </row>
        <row r="82">
          <cell r="T82">
            <v>1</v>
          </cell>
        </row>
        <row r="88">
          <cell r="T88">
            <v>38</v>
          </cell>
        </row>
        <row r="96">
          <cell r="T96">
            <v>282</v>
          </cell>
        </row>
      </sheetData>
      <sheetData sheetId="28">
        <row r="8">
          <cell r="T8">
            <v>3</v>
          </cell>
        </row>
        <row r="11">
          <cell r="T11">
            <v>2</v>
          </cell>
        </row>
        <row r="18">
          <cell r="T18">
            <v>0</v>
          </cell>
        </row>
        <row r="22">
          <cell r="T22">
            <v>0</v>
          </cell>
        </row>
        <row r="25">
          <cell r="T25">
            <v>1</v>
          </cell>
        </row>
        <row r="31">
          <cell r="T31">
            <v>0</v>
          </cell>
        </row>
        <row r="35">
          <cell r="T35">
            <v>21</v>
          </cell>
        </row>
        <row r="58">
          <cell r="T58">
            <v>64</v>
          </cell>
        </row>
        <row r="69">
          <cell r="T69">
            <v>42</v>
          </cell>
        </row>
        <row r="79">
          <cell r="T79">
            <v>0</v>
          </cell>
        </row>
        <row r="82">
          <cell r="T82">
            <v>1</v>
          </cell>
        </row>
        <row r="88">
          <cell r="T88">
            <v>40</v>
          </cell>
        </row>
        <row r="96">
          <cell r="T96">
            <v>246</v>
          </cell>
        </row>
      </sheetData>
      <sheetData sheetId="29">
        <row r="8">
          <cell r="T8">
            <v>3</v>
          </cell>
        </row>
        <row r="11">
          <cell r="T11">
            <v>5</v>
          </cell>
        </row>
        <row r="18">
          <cell r="T18">
            <v>0</v>
          </cell>
        </row>
        <row r="22">
          <cell r="T22">
            <v>0</v>
          </cell>
        </row>
        <row r="25">
          <cell r="T25">
            <v>1</v>
          </cell>
        </row>
        <row r="31">
          <cell r="T31">
            <v>0</v>
          </cell>
        </row>
        <row r="35">
          <cell r="T35">
            <v>51</v>
          </cell>
        </row>
        <row r="58">
          <cell r="T58">
            <v>24</v>
          </cell>
        </row>
        <row r="69">
          <cell r="T69">
            <v>7</v>
          </cell>
        </row>
        <row r="79">
          <cell r="T79">
            <v>0</v>
          </cell>
        </row>
        <row r="82">
          <cell r="T82">
            <v>0</v>
          </cell>
        </row>
        <row r="88">
          <cell r="T88">
            <v>28</v>
          </cell>
        </row>
        <row r="96">
          <cell r="T96">
            <v>131</v>
          </cell>
        </row>
      </sheetData>
      <sheetData sheetId="30">
        <row r="8">
          <cell r="T8">
            <v>1</v>
          </cell>
        </row>
        <row r="11">
          <cell r="T11">
            <v>5</v>
          </cell>
        </row>
        <row r="18">
          <cell r="T18">
            <v>0</v>
          </cell>
        </row>
        <row r="22">
          <cell r="T22">
            <v>0</v>
          </cell>
        </row>
        <row r="25">
          <cell r="T25">
            <v>0</v>
          </cell>
        </row>
        <row r="31">
          <cell r="T31">
            <v>0</v>
          </cell>
        </row>
        <row r="35">
          <cell r="T35">
            <v>15</v>
          </cell>
        </row>
        <row r="58">
          <cell r="T58">
            <v>25</v>
          </cell>
        </row>
        <row r="69">
          <cell r="T69">
            <v>0</v>
          </cell>
        </row>
        <row r="79">
          <cell r="T79">
            <v>0</v>
          </cell>
        </row>
        <row r="82">
          <cell r="T82">
            <v>1</v>
          </cell>
        </row>
        <row r="88">
          <cell r="T88">
            <v>17</v>
          </cell>
        </row>
        <row r="96">
          <cell r="T96">
            <v>44</v>
          </cell>
        </row>
      </sheetData>
      <sheetData sheetId="31">
        <row r="8">
          <cell r="T8">
            <v>2</v>
          </cell>
        </row>
        <row r="11">
          <cell r="T11">
            <v>1</v>
          </cell>
        </row>
        <row r="18">
          <cell r="T18">
            <v>0</v>
          </cell>
        </row>
        <row r="22">
          <cell r="T22">
            <v>1</v>
          </cell>
        </row>
        <row r="25">
          <cell r="T25">
            <v>0</v>
          </cell>
        </row>
        <row r="31">
          <cell r="T31">
            <v>0</v>
          </cell>
        </row>
        <row r="35">
          <cell r="T35">
            <v>28</v>
          </cell>
        </row>
        <row r="58">
          <cell r="T58">
            <v>26</v>
          </cell>
        </row>
        <row r="69">
          <cell r="T69">
            <v>17</v>
          </cell>
        </row>
        <row r="79">
          <cell r="T79">
            <v>1</v>
          </cell>
        </row>
        <row r="82">
          <cell r="T82">
            <v>0</v>
          </cell>
        </row>
        <row r="88">
          <cell r="T88">
            <v>16</v>
          </cell>
        </row>
        <row r="96">
          <cell r="T96">
            <v>20</v>
          </cell>
        </row>
      </sheetData>
      <sheetData sheetId="32">
        <row r="8">
          <cell r="T8">
            <v>0</v>
          </cell>
        </row>
        <row r="11">
          <cell r="T11">
            <v>11</v>
          </cell>
        </row>
        <row r="18">
          <cell r="T18">
            <v>4</v>
          </cell>
        </row>
        <row r="22">
          <cell r="T22">
            <v>3</v>
          </cell>
        </row>
        <row r="25">
          <cell r="T25">
            <v>0</v>
          </cell>
        </row>
        <row r="31">
          <cell r="T31">
            <v>0</v>
          </cell>
        </row>
        <row r="35">
          <cell r="T35">
            <v>56</v>
          </cell>
        </row>
        <row r="58">
          <cell r="T58">
            <v>61</v>
          </cell>
        </row>
        <row r="69">
          <cell r="T69">
            <v>18</v>
          </cell>
        </row>
        <row r="79">
          <cell r="T79">
            <v>6</v>
          </cell>
        </row>
        <row r="82">
          <cell r="T82">
            <v>15</v>
          </cell>
        </row>
        <row r="88">
          <cell r="T88">
            <v>39</v>
          </cell>
        </row>
        <row r="96">
          <cell r="T96">
            <v>73</v>
          </cell>
        </row>
      </sheetData>
      <sheetData sheetId="33">
        <row r="8">
          <cell r="T8">
            <v>5</v>
          </cell>
        </row>
        <row r="11">
          <cell r="T11">
            <v>14</v>
          </cell>
        </row>
        <row r="18">
          <cell r="T18">
            <v>0</v>
          </cell>
        </row>
        <row r="22">
          <cell r="T22">
            <v>0</v>
          </cell>
        </row>
        <row r="25">
          <cell r="T25">
            <v>0</v>
          </cell>
        </row>
        <row r="31">
          <cell r="T31">
            <v>0</v>
          </cell>
        </row>
        <row r="35">
          <cell r="T35">
            <v>34</v>
          </cell>
        </row>
        <row r="58">
          <cell r="T58">
            <v>54</v>
          </cell>
        </row>
        <row r="69">
          <cell r="T69">
            <v>14</v>
          </cell>
        </row>
        <row r="79">
          <cell r="T79">
            <v>0</v>
          </cell>
        </row>
        <row r="82">
          <cell r="T82">
            <v>1</v>
          </cell>
        </row>
        <row r="88">
          <cell r="T88">
            <v>42</v>
          </cell>
        </row>
        <row r="96">
          <cell r="T96">
            <v>89</v>
          </cell>
        </row>
      </sheetData>
      <sheetData sheetId="34">
        <row r="8">
          <cell r="T8">
            <v>4</v>
          </cell>
        </row>
        <row r="11">
          <cell r="T11">
            <v>6</v>
          </cell>
        </row>
        <row r="18">
          <cell r="T18">
            <v>0</v>
          </cell>
        </row>
        <row r="22">
          <cell r="T22">
            <v>0</v>
          </cell>
        </row>
        <row r="25">
          <cell r="T25">
            <v>0</v>
          </cell>
        </row>
        <row r="31">
          <cell r="T31">
            <v>0</v>
          </cell>
        </row>
        <row r="35">
          <cell r="T35">
            <v>27</v>
          </cell>
        </row>
        <row r="58">
          <cell r="T58">
            <v>33</v>
          </cell>
        </row>
        <row r="69">
          <cell r="T69">
            <v>11</v>
          </cell>
        </row>
        <row r="79">
          <cell r="T79">
            <v>1</v>
          </cell>
        </row>
        <row r="82">
          <cell r="T82">
            <v>0</v>
          </cell>
        </row>
        <row r="88">
          <cell r="T88">
            <v>3</v>
          </cell>
        </row>
        <row r="96">
          <cell r="T96">
            <v>27</v>
          </cell>
        </row>
      </sheetData>
      <sheetData sheetId="35">
        <row r="8">
          <cell r="T8">
            <v>4</v>
          </cell>
        </row>
        <row r="11">
          <cell r="T11">
            <v>12</v>
          </cell>
        </row>
        <row r="18">
          <cell r="T18">
            <v>0</v>
          </cell>
        </row>
        <row r="22">
          <cell r="T22">
            <v>0</v>
          </cell>
        </row>
        <row r="25">
          <cell r="T25">
            <v>0</v>
          </cell>
        </row>
        <row r="31">
          <cell r="T31">
            <v>1</v>
          </cell>
        </row>
        <row r="35">
          <cell r="T35">
            <v>47</v>
          </cell>
        </row>
        <row r="58">
          <cell r="T58">
            <v>29</v>
          </cell>
        </row>
        <row r="69">
          <cell r="T69">
            <v>15</v>
          </cell>
        </row>
        <row r="79">
          <cell r="T79">
            <v>0</v>
          </cell>
        </row>
        <row r="82">
          <cell r="T82">
            <v>0</v>
          </cell>
        </row>
        <row r="88">
          <cell r="T88">
            <v>28</v>
          </cell>
        </row>
        <row r="96">
          <cell r="T96">
            <v>97</v>
          </cell>
        </row>
      </sheetData>
      <sheetData sheetId="36">
        <row r="8">
          <cell r="T8">
            <v>3</v>
          </cell>
        </row>
        <row r="11">
          <cell r="T11">
            <v>10</v>
          </cell>
        </row>
        <row r="18">
          <cell r="T18">
            <v>0</v>
          </cell>
        </row>
        <row r="22">
          <cell r="T22">
            <v>5</v>
          </cell>
        </row>
        <row r="25">
          <cell r="T25">
            <v>4</v>
          </cell>
        </row>
        <row r="31">
          <cell r="T31">
            <v>0</v>
          </cell>
        </row>
        <row r="35">
          <cell r="T35">
            <v>22</v>
          </cell>
        </row>
        <row r="58">
          <cell r="T58">
            <v>36</v>
          </cell>
        </row>
        <row r="69">
          <cell r="T69">
            <v>8</v>
          </cell>
        </row>
        <row r="79">
          <cell r="T79">
            <v>0</v>
          </cell>
        </row>
        <row r="82">
          <cell r="T82">
            <v>0</v>
          </cell>
        </row>
        <row r="88">
          <cell r="T88">
            <v>10</v>
          </cell>
        </row>
        <row r="96">
          <cell r="T96">
            <v>108</v>
          </cell>
        </row>
      </sheetData>
      <sheetData sheetId="37">
        <row r="8">
          <cell r="T8">
            <v>4</v>
          </cell>
        </row>
        <row r="11">
          <cell r="T11">
            <v>1</v>
          </cell>
        </row>
        <row r="18">
          <cell r="T18">
            <v>1</v>
          </cell>
        </row>
        <row r="22">
          <cell r="T22">
            <v>1</v>
          </cell>
        </row>
        <row r="25">
          <cell r="T25">
            <v>2</v>
          </cell>
        </row>
        <row r="31">
          <cell r="T31">
            <v>0</v>
          </cell>
        </row>
        <row r="35">
          <cell r="T35">
            <v>28</v>
          </cell>
        </row>
        <row r="58">
          <cell r="T58">
            <v>22</v>
          </cell>
        </row>
        <row r="69">
          <cell r="T69">
            <v>0</v>
          </cell>
        </row>
        <row r="79">
          <cell r="T79">
            <v>0</v>
          </cell>
        </row>
        <row r="82">
          <cell r="T82">
            <v>0</v>
          </cell>
        </row>
        <row r="88">
          <cell r="T88">
            <v>14</v>
          </cell>
        </row>
        <row r="96">
          <cell r="T96">
            <v>79</v>
          </cell>
        </row>
      </sheetData>
      <sheetData sheetId="38">
        <row r="8">
          <cell r="T8">
            <v>2</v>
          </cell>
        </row>
        <row r="11">
          <cell r="T11">
            <v>21</v>
          </cell>
        </row>
        <row r="18">
          <cell r="T18">
            <v>0</v>
          </cell>
        </row>
        <row r="22">
          <cell r="T22">
            <v>0</v>
          </cell>
        </row>
        <row r="25">
          <cell r="T25">
            <v>6</v>
          </cell>
        </row>
        <row r="31">
          <cell r="T31">
            <v>0</v>
          </cell>
        </row>
        <row r="35">
          <cell r="T35">
            <v>47</v>
          </cell>
        </row>
        <row r="58">
          <cell r="T58">
            <v>42</v>
          </cell>
        </row>
        <row r="69">
          <cell r="T69">
            <v>9</v>
          </cell>
        </row>
        <row r="79">
          <cell r="T79">
            <v>0</v>
          </cell>
        </row>
        <row r="82">
          <cell r="T82">
            <v>2</v>
          </cell>
        </row>
        <row r="88">
          <cell r="T88">
            <v>26</v>
          </cell>
        </row>
        <row r="96">
          <cell r="T96">
            <v>101</v>
          </cell>
        </row>
      </sheetData>
      <sheetData sheetId="39">
        <row r="8">
          <cell r="T8">
            <v>1</v>
          </cell>
        </row>
        <row r="11">
          <cell r="T11">
            <v>1</v>
          </cell>
        </row>
        <row r="18">
          <cell r="T18">
            <v>0</v>
          </cell>
        </row>
        <row r="22">
          <cell r="T22">
            <v>0</v>
          </cell>
        </row>
        <row r="25">
          <cell r="T25">
            <v>17</v>
          </cell>
        </row>
        <row r="31">
          <cell r="T31">
            <v>1</v>
          </cell>
        </row>
        <row r="35">
          <cell r="T35">
            <v>36</v>
          </cell>
        </row>
        <row r="58">
          <cell r="T58">
            <v>28</v>
          </cell>
        </row>
        <row r="69">
          <cell r="T69">
            <v>6</v>
          </cell>
        </row>
        <row r="79">
          <cell r="T79">
            <v>0</v>
          </cell>
        </row>
        <row r="82">
          <cell r="T82">
            <v>4</v>
          </cell>
        </row>
        <row r="88">
          <cell r="T88">
            <v>33</v>
          </cell>
        </row>
        <row r="96">
          <cell r="T96">
            <v>82</v>
          </cell>
        </row>
      </sheetData>
      <sheetData sheetId="40">
        <row r="8">
          <cell r="T8">
            <v>0</v>
          </cell>
        </row>
        <row r="11">
          <cell r="T11">
            <v>0</v>
          </cell>
        </row>
        <row r="18">
          <cell r="T18">
            <v>0</v>
          </cell>
        </row>
        <row r="22">
          <cell r="T22">
            <v>0</v>
          </cell>
        </row>
        <row r="25">
          <cell r="T25">
            <v>1</v>
          </cell>
        </row>
        <row r="31">
          <cell r="T31">
            <v>0</v>
          </cell>
        </row>
        <row r="35">
          <cell r="T35">
            <v>11</v>
          </cell>
        </row>
        <row r="58">
          <cell r="T58">
            <v>22</v>
          </cell>
        </row>
        <row r="69">
          <cell r="T69">
            <v>3</v>
          </cell>
        </row>
        <row r="79">
          <cell r="T79">
            <v>0</v>
          </cell>
        </row>
        <row r="82">
          <cell r="T82">
            <v>1</v>
          </cell>
        </row>
        <row r="88">
          <cell r="T88">
            <v>18</v>
          </cell>
        </row>
        <row r="96">
          <cell r="T96">
            <v>80</v>
          </cell>
        </row>
      </sheetData>
      <sheetData sheetId="41">
        <row r="8">
          <cell r="T8">
            <v>4</v>
          </cell>
        </row>
        <row r="11">
          <cell r="T11">
            <v>1</v>
          </cell>
        </row>
        <row r="18">
          <cell r="T18">
            <v>0</v>
          </cell>
        </row>
        <row r="22">
          <cell r="T22">
            <v>0</v>
          </cell>
        </row>
        <row r="25">
          <cell r="T25">
            <v>0</v>
          </cell>
        </row>
        <row r="31">
          <cell r="T31">
            <v>0</v>
          </cell>
        </row>
        <row r="35">
          <cell r="T35">
            <v>23</v>
          </cell>
        </row>
        <row r="58">
          <cell r="T58">
            <v>17</v>
          </cell>
        </row>
        <row r="69">
          <cell r="T69">
            <v>6</v>
          </cell>
        </row>
        <row r="79">
          <cell r="T79">
            <v>0</v>
          </cell>
        </row>
        <row r="82">
          <cell r="T82">
            <v>0</v>
          </cell>
        </row>
        <row r="88">
          <cell r="T88">
            <v>19</v>
          </cell>
        </row>
        <row r="96">
          <cell r="T96">
            <v>82</v>
          </cell>
        </row>
      </sheetData>
      <sheetData sheetId="42">
        <row r="8">
          <cell r="T8">
            <v>5</v>
          </cell>
        </row>
        <row r="11">
          <cell r="T11">
            <v>5</v>
          </cell>
        </row>
        <row r="18">
          <cell r="T18">
            <v>0</v>
          </cell>
        </row>
        <row r="22">
          <cell r="T22">
            <v>0</v>
          </cell>
        </row>
        <row r="25">
          <cell r="T25">
            <v>1</v>
          </cell>
        </row>
        <row r="31">
          <cell r="T31">
            <v>0</v>
          </cell>
        </row>
        <row r="35">
          <cell r="T35">
            <v>32</v>
          </cell>
        </row>
        <row r="58">
          <cell r="T58">
            <v>22</v>
          </cell>
        </row>
        <row r="69">
          <cell r="T69">
            <v>6</v>
          </cell>
        </row>
        <row r="79">
          <cell r="T79">
            <v>0</v>
          </cell>
        </row>
        <row r="82">
          <cell r="T82">
            <v>0</v>
          </cell>
        </row>
        <row r="88">
          <cell r="T88">
            <v>26</v>
          </cell>
        </row>
        <row r="96">
          <cell r="T96">
            <v>71</v>
          </cell>
        </row>
      </sheetData>
      <sheetData sheetId="43">
        <row r="8">
          <cell r="T8">
            <v>3</v>
          </cell>
        </row>
        <row r="11">
          <cell r="T11">
            <v>1</v>
          </cell>
        </row>
        <row r="18">
          <cell r="T18">
            <v>0</v>
          </cell>
        </row>
        <row r="22">
          <cell r="T22">
            <v>0</v>
          </cell>
        </row>
        <row r="25">
          <cell r="T25">
            <v>0</v>
          </cell>
        </row>
        <row r="31">
          <cell r="T31">
            <v>0</v>
          </cell>
        </row>
        <row r="35">
          <cell r="T35">
            <v>22</v>
          </cell>
        </row>
        <row r="58">
          <cell r="T58">
            <v>16</v>
          </cell>
        </row>
        <row r="69">
          <cell r="T69">
            <v>3</v>
          </cell>
        </row>
        <row r="79">
          <cell r="T79">
            <v>0</v>
          </cell>
        </row>
        <row r="82">
          <cell r="T82">
            <v>3</v>
          </cell>
        </row>
        <row r="88">
          <cell r="T88">
            <v>16</v>
          </cell>
        </row>
        <row r="96">
          <cell r="T96">
            <v>34</v>
          </cell>
        </row>
      </sheetData>
      <sheetData sheetId="44">
        <row r="8">
          <cell r="T8">
            <v>7</v>
          </cell>
        </row>
        <row r="11">
          <cell r="T11">
            <v>3</v>
          </cell>
        </row>
        <row r="18">
          <cell r="T18">
            <v>1</v>
          </cell>
        </row>
        <row r="22">
          <cell r="T22">
            <v>4</v>
          </cell>
        </row>
        <row r="25">
          <cell r="T25">
            <v>0</v>
          </cell>
        </row>
        <row r="31">
          <cell r="T31">
            <v>0</v>
          </cell>
        </row>
        <row r="35">
          <cell r="T35">
            <v>42</v>
          </cell>
        </row>
        <row r="58">
          <cell r="T58">
            <v>31</v>
          </cell>
        </row>
        <row r="69">
          <cell r="T69">
            <v>10</v>
          </cell>
        </row>
        <row r="79">
          <cell r="T79">
            <v>0</v>
          </cell>
        </row>
        <row r="82">
          <cell r="T82">
            <v>0</v>
          </cell>
        </row>
        <row r="88">
          <cell r="T88">
            <v>26</v>
          </cell>
        </row>
        <row r="96">
          <cell r="T96">
            <v>91</v>
          </cell>
        </row>
      </sheetData>
      <sheetData sheetId="45">
        <row r="8">
          <cell r="T8">
            <v>6</v>
          </cell>
        </row>
        <row r="11">
          <cell r="T11">
            <v>12</v>
          </cell>
        </row>
        <row r="18">
          <cell r="T18">
            <v>0</v>
          </cell>
        </row>
        <row r="22">
          <cell r="T22">
            <v>2</v>
          </cell>
        </row>
        <row r="25">
          <cell r="T25">
            <v>0</v>
          </cell>
        </row>
        <row r="31">
          <cell r="T31">
            <v>0</v>
          </cell>
        </row>
        <row r="35">
          <cell r="T35">
            <v>30</v>
          </cell>
        </row>
        <row r="58">
          <cell r="T58">
            <v>81</v>
          </cell>
        </row>
        <row r="69">
          <cell r="T69">
            <v>10</v>
          </cell>
        </row>
        <row r="79">
          <cell r="T79">
            <v>0</v>
          </cell>
        </row>
        <row r="82">
          <cell r="T82">
            <v>1</v>
          </cell>
        </row>
        <row r="88">
          <cell r="T88">
            <v>30</v>
          </cell>
        </row>
        <row r="96">
          <cell r="T96">
            <v>153</v>
          </cell>
        </row>
      </sheetData>
      <sheetData sheetId="46">
        <row r="8">
          <cell r="T8">
            <v>1</v>
          </cell>
        </row>
        <row r="11">
          <cell r="T11">
            <v>3</v>
          </cell>
        </row>
        <row r="18">
          <cell r="T18">
            <v>2</v>
          </cell>
        </row>
        <row r="22">
          <cell r="T22">
            <v>0</v>
          </cell>
        </row>
        <row r="25">
          <cell r="T25">
            <v>0</v>
          </cell>
        </row>
        <row r="31">
          <cell r="T31">
            <v>0</v>
          </cell>
        </row>
        <row r="35">
          <cell r="T35">
            <v>23</v>
          </cell>
        </row>
        <row r="58">
          <cell r="T58">
            <v>21</v>
          </cell>
        </row>
        <row r="69">
          <cell r="T69">
            <v>0</v>
          </cell>
        </row>
        <row r="79">
          <cell r="T79">
            <v>0</v>
          </cell>
        </row>
        <row r="82">
          <cell r="T82">
            <v>2</v>
          </cell>
        </row>
        <row r="88">
          <cell r="T88">
            <v>16</v>
          </cell>
        </row>
        <row r="96">
          <cell r="T96">
            <v>117</v>
          </cell>
        </row>
      </sheetData>
      <sheetData sheetId="47">
        <row r="8">
          <cell r="T8">
            <v>1</v>
          </cell>
        </row>
        <row r="11">
          <cell r="T11">
            <v>0</v>
          </cell>
        </row>
        <row r="18">
          <cell r="T18">
            <v>0</v>
          </cell>
        </row>
        <row r="22">
          <cell r="T22">
            <v>1</v>
          </cell>
        </row>
        <row r="25">
          <cell r="T25">
            <v>1</v>
          </cell>
        </row>
        <row r="31">
          <cell r="T31">
            <v>0</v>
          </cell>
        </row>
        <row r="35">
          <cell r="T35">
            <v>15</v>
          </cell>
        </row>
        <row r="58">
          <cell r="T58">
            <v>13</v>
          </cell>
        </row>
        <row r="69">
          <cell r="T69">
            <v>3</v>
          </cell>
        </row>
        <row r="79">
          <cell r="T79">
            <v>0</v>
          </cell>
        </row>
        <row r="82">
          <cell r="T82">
            <v>1</v>
          </cell>
        </row>
        <row r="88">
          <cell r="T88">
            <v>22</v>
          </cell>
        </row>
        <row r="96">
          <cell r="T96">
            <v>58</v>
          </cell>
        </row>
      </sheetData>
      <sheetData sheetId="48">
        <row r="8">
          <cell r="T8">
            <v>6</v>
          </cell>
        </row>
        <row r="11">
          <cell r="T11">
            <v>9</v>
          </cell>
        </row>
        <row r="18">
          <cell r="T18">
            <v>0</v>
          </cell>
        </row>
        <row r="22">
          <cell r="T22">
            <v>1</v>
          </cell>
        </row>
        <row r="25">
          <cell r="T25">
            <v>0</v>
          </cell>
        </row>
        <row r="31">
          <cell r="T31">
            <v>0</v>
          </cell>
        </row>
        <row r="35">
          <cell r="T35">
            <v>33</v>
          </cell>
        </row>
        <row r="58">
          <cell r="T58">
            <v>52</v>
          </cell>
        </row>
        <row r="69">
          <cell r="T69">
            <v>4</v>
          </cell>
        </row>
        <row r="79">
          <cell r="T79">
            <v>0</v>
          </cell>
        </row>
        <row r="82">
          <cell r="T82">
            <v>0</v>
          </cell>
        </row>
        <row r="88">
          <cell r="T88">
            <v>38</v>
          </cell>
        </row>
        <row r="96">
          <cell r="T96">
            <v>75</v>
          </cell>
        </row>
      </sheetData>
      <sheetData sheetId="49">
        <row r="8">
          <cell r="T8">
            <v>5</v>
          </cell>
        </row>
        <row r="11">
          <cell r="T11">
            <v>1</v>
          </cell>
        </row>
        <row r="18">
          <cell r="T18">
            <v>0</v>
          </cell>
        </row>
        <row r="22">
          <cell r="T22">
            <v>3</v>
          </cell>
        </row>
        <row r="25">
          <cell r="T25">
            <v>0</v>
          </cell>
        </row>
        <row r="31">
          <cell r="T31">
            <v>0</v>
          </cell>
        </row>
        <row r="35">
          <cell r="T35">
            <v>12</v>
          </cell>
        </row>
        <row r="58">
          <cell r="T58">
            <v>23</v>
          </cell>
        </row>
        <row r="69">
          <cell r="T69">
            <v>2</v>
          </cell>
        </row>
        <row r="79">
          <cell r="T79">
            <v>0</v>
          </cell>
        </row>
        <row r="82">
          <cell r="T82">
            <v>0</v>
          </cell>
        </row>
        <row r="88">
          <cell r="T88">
            <v>12</v>
          </cell>
        </row>
        <row r="96">
          <cell r="T96">
            <v>290</v>
          </cell>
        </row>
      </sheetData>
      <sheetData sheetId="50">
        <row r="8">
          <cell r="T8">
            <v>3</v>
          </cell>
        </row>
        <row r="11">
          <cell r="T11">
            <v>26</v>
          </cell>
        </row>
        <row r="18">
          <cell r="T18">
            <v>0</v>
          </cell>
        </row>
        <row r="22">
          <cell r="T22">
            <v>0</v>
          </cell>
        </row>
        <row r="25">
          <cell r="T25">
            <v>0</v>
          </cell>
        </row>
        <row r="31">
          <cell r="T31">
            <v>0</v>
          </cell>
        </row>
        <row r="35">
          <cell r="T35">
            <v>21</v>
          </cell>
        </row>
        <row r="58">
          <cell r="T58">
            <v>28</v>
          </cell>
        </row>
        <row r="69">
          <cell r="T69">
            <v>10</v>
          </cell>
        </row>
        <row r="79">
          <cell r="T79">
            <v>0</v>
          </cell>
        </row>
        <row r="82">
          <cell r="T82">
            <v>0</v>
          </cell>
        </row>
        <row r="88">
          <cell r="T88">
            <v>18</v>
          </cell>
        </row>
        <row r="96">
          <cell r="T96">
            <v>38</v>
          </cell>
        </row>
      </sheetData>
      <sheetData sheetId="51">
        <row r="8">
          <cell r="T8">
            <v>1</v>
          </cell>
        </row>
        <row r="11">
          <cell r="T11">
            <v>6</v>
          </cell>
        </row>
        <row r="18">
          <cell r="T18">
            <v>0</v>
          </cell>
        </row>
        <row r="22">
          <cell r="T22">
            <v>0</v>
          </cell>
        </row>
        <row r="25">
          <cell r="T25">
            <v>9</v>
          </cell>
        </row>
        <row r="31">
          <cell r="T31">
            <v>0</v>
          </cell>
        </row>
        <row r="35">
          <cell r="T35">
            <v>23</v>
          </cell>
        </row>
        <row r="58">
          <cell r="T58">
            <v>37</v>
          </cell>
        </row>
        <row r="69">
          <cell r="T69">
            <v>2</v>
          </cell>
        </row>
        <row r="79">
          <cell r="T79">
            <v>0</v>
          </cell>
        </row>
        <row r="82">
          <cell r="T82">
            <v>0</v>
          </cell>
        </row>
        <row r="88">
          <cell r="T88">
            <v>31</v>
          </cell>
        </row>
        <row r="96">
          <cell r="T96">
            <v>51</v>
          </cell>
        </row>
      </sheetData>
      <sheetData sheetId="52">
        <row r="8">
          <cell r="T8">
            <v>4</v>
          </cell>
        </row>
        <row r="11">
          <cell r="T11">
            <v>1</v>
          </cell>
        </row>
        <row r="18">
          <cell r="T18">
            <v>0</v>
          </cell>
        </row>
        <row r="22">
          <cell r="T22">
            <v>4</v>
          </cell>
        </row>
        <row r="25">
          <cell r="T25">
            <v>3</v>
          </cell>
        </row>
        <row r="31">
          <cell r="T31">
            <v>0</v>
          </cell>
        </row>
        <row r="35">
          <cell r="T35">
            <v>12</v>
          </cell>
        </row>
        <row r="58">
          <cell r="T58">
            <v>32</v>
          </cell>
        </row>
        <row r="69">
          <cell r="T69">
            <v>6</v>
          </cell>
        </row>
        <row r="79">
          <cell r="T79">
            <v>0</v>
          </cell>
        </row>
        <row r="82">
          <cell r="T82">
            <v>0</v>
          </cell>
        </row>
        <row r="88">
          <cell r="T88">
            <v>18</v>
          </cell>
        </row>
        <row r="96">
          <cell r="T96">
            <v>106</v>
          </cell>
        </row>
      </sheetData>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8付表２集計"/>
      <sheetName val="○28付表３集計"/>
      <sheetName val="【○】28まとめ第２９表"/>
    </sheetNames>
    <sheetDataSet>
      <sheetData sheetId="0">
        <row r="1503">
          <cell r="E1503">
            <v>903</v>
          </cell>
          <cell r="H1503">
            <v>0</v>
          </cell>
          <cell r="P1503">
            <v>898</v>
          </cell>
        </row>
        <row r="1504">
          <cell r="H1504">
            <v>97</v>
          </cell>
          <cell r="M1504">
            <v>1447</v>
          </cell>
          <cell r="P1504">
            <v>259</v>
          </cell>
        </row>
        <row r="1505">
          <cell r="H1505">
            <v>538</v>
          </cell>
          <cell r="M1505">
            <v>37</v>
          </cell>
          <cell r="P1505">
            <v>73</v>
          </cell>
        </row>
        <row r="1506">
          <cell r="H1506">
            <v>526</v>
          </cell>
          <cell r="M1506">
            <v>1</v>
          </cell>
          <cell r="P1506">
            <v>23</v>
          </cell>
        </row>
        <row r="1507">
          <cell r="H1507">
            <v>255</v>
          </cell>
          <cell r="M1507">
            <v>3</v>
          </cell>
          <cell r="P1507">
            <v>120</v>
          </cell>
        </row>
        <row r="1508">
          <cell r="H1508">
            <v>74</v>
          </cell>
          <cell r="M1508">
            <v>2</v>
          </cell>
          <cell r="P1508">
            <v>108</v>
          </cell>
        </row>
        <row r="1510">
          <cell r="M1510">
            <v>0</v>
          </cell>
          <cell r="P1510">
            <v>9</v>
          </cell>
        </row>
      </sheetData>
      <sheetData sheetId="1">
        <row r="138">
          <cell r="E138">
            <v>107</v>
          </cell>
          <cell r="H138">
            <v>0</v>
          </cell>
          <cell r="M138">
            <v>109</v>
          </cell>
          <cell r="P138">
            <v>57</v>
          </cell>
        </row>
        <row r="139">
          <cell r="H139">
            <v>0</v>
          </cell>
          <cell r="M139">
            <v>5</v>
          </cell>
          <cell r="P139">
            <v>18</v>
          </cell>
        </row>
        <row r="140">
          <cell r="H140">
            <v>41</v>
          </cell>
          <cell r="M140">
            <v>1</v>
          </cell>
          <cell r="P140">
            <v>7</v>
          </cell>
        </row>
        <row r="141">
          <cell r="H141">
            <v>49</v>
          </cell>
          <cell r="M141">
            <v>1</v>
          </cell>
          <cell r="P141">
            <v>5</v>
          </cell>
        </row>
        <row r="142">
          <cell r="H142">
            <v>20</v>
          </cell>
          <cell r="M142">
            <v>0</v>
          </cell>
          <cell r="P142">
            <v>18</v>
          </cell>
        </row>
        <row r="143">
          <cell r="H143">
            <v>6</v>
          </cell>
          <cell r="P143">
            <v>11</v>
          </cell>
        </row>
        <row r="144">
          <cell r="M144">
            <v>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N15"/>
  <sheetViews>
    <sheetView workbookViewId="0">
      <selection activeCell="P6" sqref="P6"/>
    </sheetView>
  </sheetViews>
  <sheetFormatPr defaultRowHeight="13.5"/>
  <sheetData>
    <row r="1" spans="1:14" ht="54" customHeight="1"/>
    <row r="2" spans="1:14" ht="54" customHeight="1"/>
    <row r="3" spans="1:14" ht="54" customHeight="1">
      <c r="A3" s="1246" t="s">
        <v>2363</v>
      </c>
      <c r="B3" s="1246"/>
      <c r="C3" s="1246"/>
      <c r="D3" s="1246"/>
      <c r="E3" s="1246"/>
      <c r="F3" s="1246"/>
      <c r="G3" s="1246"/>
      <c r="H3" s="1246"/>
      <c r="I3" s="1246"/>
      <c r="J3" s="1246"/>
      <c r="K3" s="1246"/>
      <c r="L3" s="1246"/>
      <c r="M3" s="1246"/>
      <c r="N3" s="1246"/>
    </row>
    <row r="4" spans="1:14" ht="54" customHeight="1">
      <c r="A4" s="1247" t="s">
        <v>630</v>
      </c>
      <c r="B4" s="1247"/>
      <c r="C4" s="1247"/>
      <c r="D4" s="1247"/>
      <c r="E4" s="1247"/>
      <c r="F4" s="1247"/>
      <c r="G4" s="1247"/>
      <c r="H4" s="1247"/>
      <c r="I4" s="1247"/>
      <c r="J4" s="1247"/>
      <c r="K4" s="1247"/>
      <c r="L4" s="1247"/>
      <c r="M4" s="1247"/>
      <c r="N4" s="1247"/>
    </row>
    <row r="5" spans="1:14" ht="54" customHeight="1"/>
    <row r="6" spans="1:14" ht="54" customHeight="1"/>
    <row r="7" spans="1:14" ht="54" customHeight="1"/>
    <row r="8" spans="1:14" ht="54" customHeight="1">
      <c r="A8" s="1248" t="s">
        <v>2364</v>
      </c>
      <c r="B8" s="1248"/>
      <c r="C8" s="1248"/>
      <c r="D8" s="1248"/>
      <c r="E8" s="1248"/>
      <c r="F8" s="1248"/>
      <c r="G8" s="1248"/>
      <c r="H8" s="1248"/>
      <c r="I8" s="1248"/>
      <c r="J8" s="1248"/>
      <c r="K8" s="1248"/>
      <c r="L8" s="1248"/>
      <c r="M8" s="1248"/>
      <c r="N8" s="1248"/>
    </row>
    <row r="9" spans="1:14" ht="54" customHeight="1"/>
    <row r="10" spans="1:14" ht="54" customHeight="1"/>
    <row r="11" spans="1:14" ht="54" customHeight="1"/>
    <row r="12" spans="1:14" ht="54" customHeight="1"/>
    <row r="13" spans="1:14" ht="54" customHeight="1"/>
    <row r="14" spans="1:14" ht="54" customHeight="1"/>
    <row r="15" spans="1:14" ht="54" customHeight="1"/>
  </sheetData>
  <mergeCells count="3">
    <mergeCell ref="A3:N3"/>
    <mergeCell ref="A4:N4"/>
    <mergeCell ref="A8:N8"/>
  </mergeCells>
  <phoneticPr fontId="2"/>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sheetPr>
    <tabColor rgb="FFFFFF00"/>
    <pageSetUpPr fitToPage="1"/>
  </sheetPr>
  <dimension ref="B1:I66"/>
  <sheetViews>
    <sheetView zoomScale="70" zoomScaleNormal="70" workbookViewId="0">
      <selection activeCell="B38" sqref="B38:F38"/>
    </sheetView>
  </sheetViews>
  <sheetFormatPr defaultColWidth="8.875" defaultRowHeight="14.25"/>
  <cols>
    <col min="1" max="1" width="3.625" style="1194" customWidth="1"/>
    <col min="2" max="2" width="12" style="1223" customWidth="1"/>
    <col min="3" max="3" width="16.875" style="1223" customWidth="1"/>
    <col min="4" max="4" width="100.375" style="1224" customWidth="1"/>
    <col min="5" max="5" width="14.375" style="1225" customWidth="1"/>
    <col min="6" max="6" width="14.375" style="1226" customWidth="1"/>
    <col min="7" max="8" width="10.75" style="1193" customWidth="1"/>
    <col min="9" max="16384" width="8.875" style="1194"/>
  </cols>
  <sheetData>
    <row r="1" spans="2:8" s="1191" customFormat="1" ht="49.15" customHeight="1">
      <c r="B1" s="1409" t="s">
        <v>20</v>
      </c>
      <c r="C1" s="1409"/>
      <c r="D1" s="1409"/>
      <c r="E1" s="1190"/>
      <c r="F1" s="1190"/>
    </row>
    <row r="2" spans="2:8" ht="21" customHeight="1" thickBot="1">
      <c r="B2" s="1192"/>
      <c r="C2" s="1192"/>
      <c r="D2" s="1410" t="s">
        <v>21</v>
      </c>
      <c r="E2" s="1410"/>
      <c r="F2" s="1410"/>
    </row>
    <row r="3" spans="2:8" s="1198" customFormat="1" ht="37.9" customHeight="1">
      <c r="B3" s="1411" t="s">
        <v>22</v>
      </c>
      <c r="C3" s="1412"/>
      <c r="D3" s="1195" t="s">
        <v>23</v>
      </c>
      <c r="E3" s="1196" t="s">
        <v>2442</v>
      </c>
      <c r="F3" s="1197" t="s">
        <v>2438</v>
      </c>
      <c r="G3" s="1193"/>
      <c r="H3" s="1193"/>
    </row>
    <row r="4" spans="2:8" s="1202" customFormat="1" ht="27.6" customHeight="1">
      <c r="B4" s="1413" t="s">
        <v>26</v>
      </c>
      <c r="C4" s="1414"/>
      <c r="D4" s="1415"/>
      <c r="E4" s="1199"/>
      <c r="F4" s="1200"/>
      <c r="G4" s="1201"/>
      <c r="H4" s="1201"/>
    </row>
    <row r="5" spans="2:8" ht="24" customHeight="1">
      <c r="B5" s="1203"/>
      <c r="C5" s="1204" t="s">
        <v>27</v>
      </c>
      <c r="D5" s="1205" t="s">
        <v>28</v>
      </c>
      <c r="E5" s="1206">
        <v>112</v>
      </c>
      <c r="F5" s="1207">
        <v>0.875</v>
      </c>
    </row>
    <row r="6" spans="2:8" ht="24" customHeight="1">
      <c r="B6" s="1203"/>
      <c r="C6" s="1204" t="s">
        <v>29</v>
      </c>
      <c r="D6" s="1205" t="s">
        <v>30</v>
      </c>
      <c r="E6" s="1206">
        <v>105</v>
      </c>
      <c r="F6" s="1207">
        <v>0.8203125</v>
      </c>
    </row>
    <row r="7" spans="2:8" ht="24" customHeight="1">
      <c r="B7" s="1203"/>
      <c r="C7" s="1204" t="s">
        <v>31</v>
      </c>
      <c r="D7" s="1208" t="s">
        <v>32</v>
      </c>
      <c r="E7" s="1206">
        <v>123</v>
      </c>
      <c r="F7" s="1207">
        <v>0.9609375</v>
      </c>
    </row>
    <row r="8" spans="2:8" ht="24" customHeight="1">
      <c r="B8" s="1203"/>
      <c r="C8" s="1204" t="s">
        <v>33</v>
      </c>
      <c r="D8" s="1209" t="s">
        <v>34</v>
      </c>
      <c r="E8" s="1206">
        <v>111</v>
      </c>
      <c r="F8" s="1207">
        <v>0.8671875</v>
      </c>
    </row>
    <row r="9" spans="2:8" ht="24" customHeight="1">
      <c r="B9" s="1203"/>
      <c r="C9" s="1204" t="s">
        <v>35</v>
      </c>
      <c r="D9" s="1205" t="s">
        <v>36</v>
      </c>
      <c r="E9" s="1206">
        <v>63</v>
      </c>
      <c r="F9" s="1207">
        <v>0.4921875</v>
      </c>
    </row>
    <row r="10" spans="2:8" s="1202" customFormat="1" ht="27.6" customHeight="1">
      <c r="B10" s="1413" t="s">
        <v>37</v>
      </c>
      <c r="C10" s="1414"/>
      <c r="D10" s="1415"/>
      <c r="E10" s="1210"/>
      <c r="F10" s="1211"/>
      <c r="G10" s="1201"/>
      <c r="H10" s="1201"/>
    </row>
    <row r="11" spans="2:8" ht="24" customHeight="1">
      <c r="B11" s="1203"/>
      <c r="C11" s="1212" t="s">
        <v>38</v>
      </c>
      <c r="D11" s="1205" t="s">
        <v>39</v>
      </c>
      <c r="E11" s="1206">
        <v>104</v>
      </c>
      <c r="F11" s="1207">
        <v>0.8125</v>
      </c>
    </row>
    <row r="12" spans="2:8" ht="24" customHeight="1">
      <c r="B12" s="1203"/>
      <c r="C12" s="1212" t="s">
        <v>40</v>
      </c>
      <c r="D12" s="1205" t="s">
        <v>41</v>
      </c>
      <c r="E12" s="1206">
        <v>113</v>
      </c>
      <c r="F12" s="1207">
        <v>0.8828125</v>
      </c>
    </row>
    <row r="13" spans="2:8" ht="24" customHeight="1">
      <c r="B13" s="1203"/>
      <c r="C13" s="1212" t="s">
        <v>42</v>
      </c>
      <c r="D13" s="1205" t="s">
        <v>43</v>
      </c>
      <c r="E13" s="1206">
        <v>113</v>
      </c>
      <c r="F13" s="1207">
        <v>0.8828125</v>
      </c>
    </row>
    <row r="14" spans="2:8" ht="24" customHeight="1">
      <c r="B14" s="1213"/>
      <c r="C14" s="1212" t="s">
        <v>44</v>
      </c>
      <c r="D14" s="1205" t="s">
        <v>45</v>
      </c>
      <c r="E14" s="1206">
        <v>44</v>
      </c>
      <c r="F14" s="1207">
        <v>0.34375</v>
      </c>
    </row>
    <row r="15" spans="2:8" s="1202" customFormat="1" ht="27.6" customHeight="1">
      <c r="B15" s="1214" t="s">
        <v>46</v>
      </c>
      <c r="C15" s="1230"/>
      <c r="D15" s="1215"/>
      <c r="E15" s="1210"/>
      <c r="F15" s="1211"/>
      <c r="G15" s="1201"/>
      <c r="H15" s="1201"/>
    </row>
    <row r="16" spans="2:8" s="1201" customFormat="1" ht="24" customHeight="1">
      <c r="B16" s="1416" t="s">
        <v>47</v>
      </c>
      <c r="C16" s="1417"/>
      <c r="D16" s="1417"/>
      <c r="E16" s="1210"/>
      <c r="F16" s="1211"/>
    </row>
    <row r="17" spans="2:9" s="1193" customFormat="1" ht="24" customHeight="1">
      <c r="B17" s="1203"/>
      <c r="C17" s="1212" t="s">
        <v>48</v>
      </c>
      <c r="D17" s="1205" t="s">
        <v>49</v>
      </c>
      <c r="E17" s="1206">
        <v>109</v>
      </c>
      <c r="F17" s="1207">
        <v>0.8515625</v>
      </c>
      <c r="I17" s="1194"/>
    </row>
    <row r="18" spans="2:9" s="1193" customFormat="1" ht="24" customHeight="1">
      <c r="B18" s="1203"/>
      <c r="C18" s="1212" t="s">
        <v>50</v>
      </c>
      <c r="D18" s="1205" t="s">
        <v>51</v>
      </c>
      <c r="E18" s="1206">
        <v>53</v>
      </c>
      <c r="F18" s="1207">
        <v>0.4140625</v>
      </c>
      <c r="I18" s="1194"/>
    </row>
    <row r="19" spans="2:9" s="1193" customFormat="1" ht="24" customHeight="1">
      <c r="B19" s="1203"/>
      <c r="C19" s="1212" t="s">
        <v>52</v>
      </c>
      <c r="D19" s="1205" t="s">
        <v>53</v>
      </c>
      <c r="E19" s="1206">
        <v>124</v>
      </c>
      <c r="F19" s="1207">
        <v>0.96875</v>
      </c>
      <c r="I19" s="1194"/>
    </row>
    <row r="20" spans="2:9" s="1193" customFormat="1" ht="24" customHeight="1">
      <c r="B20" s="1203"/>
      <c r="C20" s="1212" t="s">
        <v>54</v>
      </c>
      <c r="D20" s="1205" t="s">
        <v>55</v>
      </c>
      <c r="E20" s="1206">
        <v>113</v>
      </c>
      <c r="F20" s="1207">
        <v>0.8828125</v>
      </c>
      <c r="I20" s="1194"/>
    </row>
    <row r="21" spans="2:9" s="1193" customFormat="1" ht="24" customHeight="1">
      <c r="B21" s="1203"/>
      <c r="C21" s="1212" t="s">
        <v>56</v>
      </c>
      <c r="D21" s="1205" t="s">
        <v>57</v>
      </c>
      <c r="E21" s="1206">
        <v>23</v>
      </c>
      <c r="F21" s="1207">
        <v>0.1796875</v>
      </c>
      <c r="I21" s="1194"/>
    </row>
    <row r="22" spans="2:9" s="1193" customFormat="1" ht="24" customHeight="1">
      <c r="B22" s="1203"/>
      <c r="C22" s="1212" t="s">
        <v>58</v>
      </c>
      <c r="D22" s="1205" t="s">
        <v>59</v>
      </c>
      <c r="E22" s="1206">
        <v>118</v>
      </c>
      <c r="F22" s="1207">
        <v>0.921875</v>
      </c>
      <c r="I22" s="1194"/>
    </row>
    <row r="23" spans="2:9" s="1193" customFormat="1" ht="24" customHeight="1">
      <c r="B23" s="1203"/>
      <c r="C23" s="1212" t="s">
        <v>60</v>
      </c>
      <c r="D23" s="1205" t="s">
        <v>61</v>
      </c>
      <c r="E23" s="1206">
        <v>99</v>
      </c>
      <c r="F23" s="1207">
        <v>0.7734375</v>
      </c>
      <c r="I23" s="1194"/>
    </row>
    <row r="24" spans="2:9" s="1193" customFormat="1" ht="24" customHeight="1">
      <c r="B24" s="1213"/>
      <c r="C24" s="1212" t="s">
        <v>62</v>
      </c>
      <c r="D24" s="1205" t="s">
        <v>63</v>
      </c>
      <c r="E24" s="1206">
        <v>113</v>
      </c>
      <c r="F24" s="1207">
        <v>0.8828125</v>
      </c>
      <c r="I24" s="1194"/>
    </row>
    <row r="25" spans="2:9" s="1201" customFormat="1" ht="24" customHeight="1">
      <c r="B25" s="1416" t="s">
        <v>64</v>
      </c>
      <c r="C25" s="1417"/>
      <c r="D25" s="1417"/>
      <c r="E25" s="1210"/>
      <c r="F25" s="1211"/>
    </row>
    <row r="26" spans="2:9" s="1193" customFormat="1" ht="24" customHeight="1">
      <c r="B26" s="1203"/>
      <c r="C26" s="1212" t="s">
        <v>65</v>
      </c>
      <c r="D26" s="1205" t="s">
        <v>66</v>
      </c>
      <c r="E26" s="1206">
        <v>98</v>
      </c>
      <c r="F26" s="1207">
        <v>0.765625</v>
      </c>
      <c r="I26" s="1194"/>
    </row>
    <row r="27" spans="2:9" s="1193" customFormat="1" ht="24" customHeight="1">
      <c r="B27" s="1203"/>
      <c r="C27" s="1212" t="s">
        <v>67</v>
      </c>
      <c r="D27" s="1205" t="s">
        <v>68</v>
      </c>
      <c r="E27" s="1206">
        <v>73</v>
      </c>
      <c r="F27" s="1207">
        <v>0.5703125</v>
      </c>
      <c r="I27" s="1194"/>
    </row>
    <row r="28" spans="2:9" s="1193" customFormat="1" ht="24" customHeight="1">
      <c r="B28" s="1203"/>
      <c r="C28" s="1212" t="s">
        <v>69</v>
      </c>
      <c r="D28" s="1205" t="s">
        <v>70</v>
      </c>
      <c r="E28" s="1206">
        <v>76</v>
      </c>
      <c r="F28" s="1207">
        <v>0.59375</v>
      </c>
      <c r="I28" s="1194"/>
    </row>
    <row r="29" spans="2:9" s="1193" customFormat="1" ht="24" customHeight="1">
      <c r="B29" s="1203"/>
      <c r="C29" s="1212" t="s">
        <v>71</v>
      </c>
      <c r="D29" s="1205" t="s">
        <v>72</v>
      </c>
      <c r="E29" s="1206">
        <v>79</v>
      </c>
      <c r="F29" s="1207">
        <v>0.6171875</v>
      </c>
      <c r="I29" s="1194"/>
    </row>
    <row r="30" spans="2:9" s="1193" customFormat="1" ht="24" customHeight="1">
      <c r="B30" s="1203"/>
      <c r="C30" s="1212" t="s">
        <v>73</v>
      </c>
      <c r="D30" s="1205" t="s">
        <v>74</v>
      </c>
      <c r="E30" s="1206">
        <v>124</v>
      </c>
      <c r="F30" s="1207">
        <v>0.96875</v>
      </c>
      <c r="I30" s="1194"/>
    </row>
    <row r="31" spans="2:9" s="1193" customFormat="1" ht="24" customHeight="1">
      <c r="B31" s="1213"/>
      <c r="C31" s="1212" t="s">
        <v>75</v>
      </c>
      <c r="D31" s="1205" t="s">
        <v>76</v>
      </c>
      <c r="E31" s="1206">
        <v>52</v>
      </c>
      <c r="F31" s="1207">
        <v>0.40625</v>
      </c>
      <c r="I31" s="1194"/>
    </row>
    <row r="32" spans="2:9" s="1201" customFormat="1" ht="24" customHeight="1">
      <c r="B32" s="1418" t="s">
        <v>77</v>
      </c>
      <c r="C32" s="1419"/>
      <c r="D32" s="1420"/>
      <c r="E32" s="1210"/>
      <c r="F32" s="1211"/>
    </row>
    <row r="33" spans="2:9" s="1193" customFormat="1" ht="24" customHeight="1">
      <c r="B33" s="1203"/>
      <c r="C33" s="1212" t="s">
        <v>78</v>
      </c>
      <c r="D33" s="1205" t="s">
        <v>79</v>
      </c>
      <c r="E33" s="1206">
        <v>108</v>
      </c>
      <c r="F33" s="1207">
        <v>0.84375</v>
      </c>
      <c r="I33" s="1194"/>
    </row>
    <row r="34" spans="2:9" s="1193" customFormat="1" ht="24" customHeight="1">
      <c r="B34" s="1203"/>
      <c r="C34" s="1212" t="s">
        <v>80</v>
      </c>
      <c r="D34" s="1205" t="s">
        <v>81</v>
      </c>
      <c r="E34" s="1206">
        <v>37</v>
      </c>
      <c r="F34" s="1207">
        <v>0.2890625</v>
      </c>
      <c r="I34" s="1194"/>
    </row>
    <row r="35" spans="2:9" s="1193" customFormat="1" ht="24" customHeight="1">
      <c r="B35" s="1203"/>
      <c r="C35" s="1212" t="s">
        <v>82</v>
      </c>
      <c r="D35" s="1205" t="s">
        <v>83</v>
      </c>
      <c r="E35" s="1206">
        <v>103</v>
      </c>
      <c r="F35" s="1207">
        <v>0.8046875</v>
      </c>
      <c r="I35" s="1194"/>
    </row>
    <row r="36" spans="2:9" s="1193" customFormat="1" ht="24" customHeight="1" thickBot="1">
      <c r="B36" s="1216"/>
      <c r="C36" s="1217" t="s">
        <v>84</v>
      </c>
      <c r="D36" s="1218" t="s">
        <v>85</v>
      </c>
      <c r="E36" s="1219">
        <v>55</v>
      </c>
      <c r="F36" s="1220">
        <v>0.4296875</v>
      </c>
      <c r="I36" s="1194"/>
    </row>
    <row r="37" spans="2:9" s="1193" customFormat="1" ht="39" customHeight="1" thickTop="1" thickBot="1">
      <c r="B37" s="1421" t="s">
        <v>24</v>
      </c>
      <c r="C37" s="1422"/>
      <c r="D37" s="1423"/>
      <c r="E37" s="1221">
        <f>SUM(E4:E36)</f>
        <v>2445</v>
      </c>
      <c r="F37" s="1222"/>
      <c r="I37" s="1194"/>
    </row>
    <row r="38" spans="2:9" s="1193" customFormat="1" ht="64.900000000000006" customHeight="1">
      <c r="B38" s="1408" t="s">
        <v>25</v>
      </c>
      <c r="C38" s="1408"/>
      <c r="D38" s="1408"/>
      <c r="E38" s="1408"/>
      <c r="F38" s="1408"/>
      <c r="I38" s="1194"/>
    </row>
    <row r="39" spans="2:9" s="1193" customFormat="1" ht="18" customHeight="1">
      <c r="B39" s="1223"/>
      <c r="C39" s="1223"/>
      <c r="D39" s="1224"/>
      <c r="E39" s="1225"/>
      <c r="F39" s="1226"/>
      <c r="I39" s="1194"/>
    </row>
    <row r="40" spans="2:9" s="1193" customFormat="1" ht="18" customHeight="1">
      <c r="B40" s="1223"/>
      <c r="C40" s="1223"/>
      <c r="D40" s="1224"/>
      <c r="E40" s="1225"/>
      <c r="F40" s="1226"/>
      <c r="I40" s="1194"/>
    </row>
    <row r="41" spans="2:9" s="1193" customFormat="1" ht="18" customHeight="1">
      <c r="B41" s="1223"/>
      <c r="C41" s="1223"/>
      <c r="D41" s="1224"/>
      <c r="E41" s="1225"/>
      <c r="F41" s="1226"/>
      <c r="I41" s="1194"/>
    </row>
    <row r="42" spans="2:9" s="1193" customFormat="1" ht="18" customHeight="1">
      <c r="B42" s="1223"/>
      <c r="C42" s="1223"/>
      <c r="D42" s="1224"/>
      <c r="E42" s="1225"/>
      <c r="F42" s="1226"/>
      <c r="I42" s="1194"/>
    </row>
    <row r="43" spans="2:9" s="1193" customFormat="1" ht="18" customHeight="1">
      <c r="B43" s="1223"/>
      <c r="C43" s="1223"/>
      <c r="D43" s="1224"/>
      <c r="E43" s="1225"/>
      <c r="F43" s="1226"/>
      <c r="I43" s="1194"/>
    </row>
    <row r="44" spans="2:9" s="1193" customFormat="1" ht="18" customHeight="1">
      <c r="B44" s="1223"/>
      <c r="C44" s="1223"/>
      <c r="D44" s="1224"/>
      <c r="E44" s="1225"/>
      <c r="F44" s="1226"/>
      <c r="I44" s="1194"/>
    </row>
    <row r="45" spans="2:9" s="1193" customFormat="1" ht="18" customHeight="1">
      <c r="B45" s="1223"/>
      <c r="C45" s="1223"/>
      <c r="D45" s="1224"/>
      <c r="E45" s="1225"/>
      <c r="F45" s="1226"/>
      <c r="I45" s="1194"/>
    </row>
    <row r="46" spans="2:9" s="1193" customFormat="1" ht="18" customHeight="1">
      <c r="B46" s="1223"/>
      <c r="C46" s="1223"/>
      <c r="D46" s="1224"/>
      <c r="E46" s="1225"/>
      <c r="F46" s="1226"/>
      <c r="I46" s="1194"/>
    </row>
    <row r="47" spans="2:9" s="1193" customFormat="1" ht="18" customHeight="1">
      <c r="B47" s="1223"/>
      <c r="C47" s="1223"/>
      <c r="D47" s="1224"/>
      <c r="E47" s="1225"/>
      <c r="F47" s="1226"/>
      <c r="I47" s="1194"/>
    </row>
    <row r="48" spans="2:9" s="1193" customFormat="1" ht="18" customHeight="1">
      <c r="B48" s="1223"/>
      <c r="C48" s="1223"/>
      <c r="D48" s="1224"/>
      <c r="E48" s="1225"/>
      <c r="F48" s="1226"/>
      <c r="I48" s="1194"/>
    </row>
    <row r="49" spans="2:9" s="1193" customFormat="1" ht="18" customHeight="1">
      <c r="B49" s="1223"/>
      <c r="C49" s="1223"/>
      <c r="D49" s="1224"/>
      <c r="E49" s="1225"/>
      <c r="F49" s="1226"/>
      <c r="I49" s="1194"/>
    </row>
    <row r="50" spans="2:9" s="1193" customFormat="1" ht="18" customHeight="1">
      <c r="B50" s="1223"/>
      <c r="C50" s="1223"/>
      <c r="D50" s="1224"/>
      <c r="E50" s="1225"/>
      <c r="F50" s="1226"/>
      <c r="I50" s="1194"/>
    </row>
    <row r="51" spans="2:9" s="1193" customFormat="1" ht="18" customHeight="1">
      <c r="B51" s="1223"/>
      <c r="C51" s="1223"/>
      <c r="D51" s="1224"/>
      <c r="E51" s="1225"/>
      <c r="F51" s="1226"/>
      <c r="I51" s="1194"/>
    </row>
    <row r="52" spans="2:9" s="1193" customFormat="1" ht="19.5" customHeight="1">
      <c r="B52" s="1223"/>
      <c r="C52" s="1223"/>
      <c r="D52" s="1224"/>
      <c r="E52" s="1225"/>
      <c r="F52" s="1226"/>
      <c r="I52" s="1194"/>
    </row>
    <row r="53" spans="2:9" s="1193" customFormat="1" ht="19.5" customHeight="1">
      <c r="B53" s="1223"/>
      <c r="C53" s="1223"/>
      <c r="D53" s="1224"/>
      <c r="E53" s="1225"/>
      <c r="F53" s="1226"/>
      <c r="I53" s="1194"/>
    </row>
    <row r="54" spans="2:9" s="1193" customFormat="1" ht="19.5" customHeight="1">
      <c r="B54" s="1223"/>
      <c r="C54" s="1223"/>
      <c r="D54" s="1224"/>
      <c r="E54" s="1225"/>
      <c r="F54" s="1226"/>
      <c r="I54" s="1194"/>
    </row>
    <row r="55" spans="2:9" s="1193" customFormat="1" ht="19.5" customHeight="1">
      <c r="B55" s="1223"/>
      <c r="C55" s="1223"/>
      <c r="D55" s="1224"/>
      <c r="E55" s="1225"/>
      <c r="F55" s="1226"/>
      <c r="I55" s="1194"/>
    </row>
    <row r="56" spans="2:9" s="1193" customFormat="1" ht="19.5" customHeight="1">
      <c r="B56" s="1223"/>
      <c r="C56" s="1223"/>
      <c r="D56" s="1224"/>
      <c r="E56" s="1225"/>
      <c r="F56" s="1226"/>
      <c r="I56" s="1194"/>
    </row>
    <row r="57" spans="2:9" s="1193" customFormat="1" ht="19.5" customHeight="1">
      <c r="B57" s="1227"/>
      <c r="C57" s="1227"/>
      <c r="D57" s="1228"/>
      <c r="E57" s="1229"/>
      <c r="F57" s="1226"/>
      <c r="I57" s="1194"/>
    </row>
    <row r="58" spans="2:9" s="1193" customFormat="1" ht="19.5" customHeight="1">
      <c r="B58" s="1227"/>
      <c r="C58" s="1227"/>
      <c r="D58" s="1228"/>
      <c r="E58" s="1229"/>
      <c r="F58" s="1226"/>
      <c r="I58" s="1194"/>
    </row>
    <row r="59" spans="2:9" s="1193" customFormat="1" ht="19.5" customHeight="1">
      <c r="B59" s="1227"/>
      <c r="C59" s="1227"/>
      <c r="D59" s="1228"/>
      <c r="E59" s="1229"/>
      <c r="F59" s="1226"/>
      <c r="I59" s="1194"/>
    </row>
    <row r="60" spans="2:9" s="1193" customFormat="1" ht="19.5" customHeight="1">
      <c r="B60" s="1227"/>
      <c r="C60" s="1227"/>
      <c r="D60" s="1228"/>
      <c r="E60" s="1229"/>
      <c r="F60" s="1226"/>
      <c r="I60" s="1194"/>
    </row>
    <row r="61" spans="2:9" s="1193" customFormat="1" ht="19.5" customHeight="1">
      <c r="B61" s="1223"/>
      <c r="C61" s="1223"/>
      <c r="D61" s="1224"/>
      <c r="E61" s="1225"/>
      <c r="F61" s="1226"/>
      <c r="I61" s="1194"/>
    </row>
    <row r="62" spans="2:9" s="1193" customFormat="1" ht="19.5" customHeight="1">
      <c r="B62" s="1223"/>
      <c r="C62" s="1223"/>
      <c r="D62" s="1224"/>
      <c r="E62" s="1225"/>
      <c r="F62" s="1226"/>
      <c r="I62" s="1194"/>
    </row>
    <row r="63" spans="2:9" s="1193" customFormat="1" ht="19.5" customHeight="1">
      <c r="B63" s="1223"/>
      <c r="C63" s="1223"/>
      <c r="D63" s="1224"/>
      <c r="E63" s="1225"/>
      <c r="F63" s="1226"/>
      <c r="I63" s="1194"/>
    </row>
    <row r="64" spans="2:9" ht="19.5" customHeight="1"/>
    <row r="65" ht="19.5" customHeight="1"/>
    <row r="66" ht="19.5" customHeight="1"/>
  </sheetData>
  <mergeCells count="10">
    <mergeCell ref="B38:F38"/>
    <mergeCell ref="B1:D1"/>
    <mergeCell ref="D2:F2"/>
    <mergeCell ref="B3:C3"/>
    <mergeCell ref="B4:D4"/>
    <mergeCell ref="B10:D10"/>
    <mergeCell ref="B16:D16"/>
    <mergeCell ref="B25:D25"/>
    <mergeCell ref="B32:D32"/>
    <mergeCell ref="B37:D37"/>
  </mergeCells>
  <phoneticPr fontId="2"/>
  <printOptions horizontalCentered="1"/>
  <pageMargins left="0.53" right="0.23622047244094491" top="0.68" bottom="0.55118110236220474" header="0.31496062992125984" footer="0.31496062992125984"/>
  <pageSetup paperSize="9" scale="57" orientation="portrait" cellComments="asDisplayed"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I1039"/>
  <sheetViews>
    <sheetView view="pageBreakPreview" zoomScaleNormal="85" zoomScaleSheetLayoutView="100" workbookViewId="0">
      <selection activeCell="D6" sqref="D6:G6"/>
    </sheetView>
  </sheetViews>
  <sheetFormatPr defaultRowHeight="12"/>
  <cols>
    <col min="1" max="1" width="5.125" style="605" customWidth="1"/>
    <col min="2" max="2" width="7.25" style="605" customWidth="1"/>
    <col min="3" max="3" width="31.5" style="605" customWidth="1"/>
    <col min="4" max="7" width="8.875" style="605" customWidth="1"/>
    <col min="8" max="8" width="23.75" style="112" customWidth="1"/>
    <col min="9" max="9" width="20.375" style="605" customWidth="1"/>
    <col min="10" max="16384" width="9" style="605"/>
  </cols>
  <sheetData>
    <row r="1" spans="1:9" ht="18" customHeight="1">
      <c r="A1" s="1478" t="s">
        <v>953</v>
      </c>
      <c r="B1" s="1478"/>
      <c r="C1" s="1478"/>
      <c r="D1" s="1479"/>
      <c r="E1" s="1479"/>
      <c r="F1" s="1479"/>
      <c r="G1" s="1479"/>
    </row>
    <row r="2" spans="1:9" ht="14.25" customHeight="1"/>
    <row r="3" spans="1:9" ht="14.25" customHeight="1">
      <c r="A3" s="1480" t="s">
        <v>2599</v>
      </c>
      <c r="B3" s="1481"/>
      <c r="C3" s="1456" t="s">
        <v>2600</v>
      </c>
      <c r="D3" s="1480" t="s">
        <v>2601</v>
      </c>
      <c r="E3" s="1484"/>
      <c r="F3" s="1484"/>
      <c r="G3" s="1481"/>
      <c r="H3" s="1467" t="s">
        <v>2602</v>
      </c>
      <c r="I3" s="1456" t="s">
        <v>2603</v>
      </c>
    </row>
    <row r="4" spans="1:9" s="113" customFormat="1" ht="14.25" customHeight="1">
      <c r="A4" s="1482"/>
      <c r="B4" s="1483"/>
      <c r="C4" s="1457"/>
      <c r="D4" s="1482"/>
      <c r="E4" s="1485"/>
      <c r="F4" s="1485"/>
      <c r="G4" s="1483"/>
      <c r="H4" s="1467"/>
      <c r="I4" s="1457"/>
    </row>
    <row r="5" spans="1:9" ht="30" customHeight="1">
      <c r="A5" s="1470" t="s">
        <v>954</v>
      </c>
      <c r="B5" s="1471"/>
      <c r="C5" s="114" t="s">
        <v>2604</v>
      </c>
      <c r="D5" s="1472" t="s">
        <v>2605</v>
      </c>
      <c r="E5" s="1473"/>
      <c r="F5" s="1473"/>
      <c r="G5" s="1474"/>
      <c r="H5" s="115" t="s">
        <v>2606</v>
      </c>
      <c r="I5" s="116">
        <v>23590</v>
      </c>
    </row>
    <row r="6" spans="1:9" ht="30" customHeight="1">
      <c r="A6" s="1439" t="s">
        <v>2607</v>
      </c>
      <c r="B6" s="1452" t="s">
        <v>2608</v>
      </c>
      <c r="C6" s="117" t="s">
        <v>2609</v>
      </c>
      <c r="D6" s="1446" t="s">
        <v>2610</v>
      </c>
      <c r="E6" s="1447"/>
      <c r="F6" s="1447"/>
      <c r="G6" s="1448"/>
      <c r="H6" s="118" t="s">
        <v>2611</v>
      </c>
      <c r="I6" s="119">
        <v>20180</v>
      </c>
    </row>
    <row r="7" spans="1:9" ht="30" customHeight="1">
      <c r="A7" s="1440"/>
      <c r="B7" s="1452"/>
      <c r="C7" s="586" t="s">
        <v>2612</v>
      </c>
      <c r="D7" s="1458" t="s">
        <v>2610</v>
      </c>
      <c r="E7" s="1468"/>
      <c r="F7" s="1468"/>
      <c r="G7" s="1469"/>
      <c r="H7" s="586" t="s">
        <v>2613</v>
      </c>
      <c r="I7" s="120">
        <v>20180</v>
      </c>
    </row>
    <row r="8" spans="1:9" ht="30" customHeight="1">
      <c r="A8" s="1440"/>
      <c r="B8" s="1452"/>
      <c r="C8" s="587" t="s">
        <v>2614</v>
      </c>
      <c r="D8" s="1458" t="s">
        <v>2610</v>
      </c>
      <c r="E8" s="1468"/>
      <c r="F8" s="1468"/>
      <c r="G8" s="1469"/>
      <c r="H8" s="586" t="s">
        <v>2615</v>
      </c>
      <c r="I8" s="120">
        <v>20180</v>
      </c>
    </row>
    <row r="9" spans="1:9" ht="30" customHeight="1">
      <c r="A9" s="1440"/>
      <c r="B9" s="1452"/>
      <c r="C9" s="121" t="s">
        <v>2616</v>
      </c>
      <c r="D9" s="1475" t="s">
        <v>2610</v>
      </c>
      <c r="E9" s="1476"/>
      <c r="F9" s="1476"/>
      <c r="G9" s="1477"/>
      <c r="H9" s="122" t="s">
        <v>2617</v>
      </c>
      <c r="I9" s="123">
        <v>21276</v>
      </c>
    </row>
    <row r="10" spans="1:9" ht="30" customHeight="1">
      <c r="A10" s="1440"/>
      <c r="B10" s="1439" t="s">
        <v>2618</v>
      </c>
      <c r="C10" s="124" t="s">
        <v>2619</v>
      </c>
      <c r="D10" s="1446" t="s">
        <v>2620</v>
      </c>
      <c r="E10" s="1447"/>
      <c r="F10" s="1447"/>
      <c r="G10" s="1448"/>
      <c r="H10" s="118" t="s">
        <v>2621</v>
      </c>
      <c r="I10" s="119">
        <v>32070</v>
      </c>
    </row>
    <row r="11" spans="1:9" ht="30" customHeight="1">
      <c r="A11" s="1440"/>
      <c r="B11" s="1440"/>
      <c r="C11" s="125" t="s">
        <v>2622</v>
      </c>
      <c r="D11" s="1458" t="s">
        <v>2620</v>
      </c>
      <c r="E11" s="1468"/>
      <c r="F11" s="1468"/>
      <c r="G11" s="1469"/>
      <c r="H11" s="586" t="s">
        <v>2621</v>
      </c>
      <c r="I11" s="120">
        <v>30512</v>
      </c>
    </row>
    <row r="12" spans="1:9" ht="30" customHeight="1">
      <c r="A12" s="1440"/>
      <c r="B12" s="1440"/>
      <c r="C12" s="125" t="s">
        <v>2623</v>
      </c>
      <c r="D12" s="1458" t="s">
        <v>2620</v>
      </c>
      <c r="E12" s="1468"/>
      <c r="F12" s="1468"/>
      <c r="G12" s="1469"/>
      <c r="H12" s="586" t="s">
        <v>2624</v>
      </c>
      <c r="I12" s="120">
        <v>32436</v>
      </c>
    </row>
    <row r="13" spans="1:9" ht="30" customHeight="1">
      <c r="A13" s="1440"/>
      <c r="B13" s="1440"/>
      <c r="C13" s="125" t="s">
        <v>955</v>
      </c>
      <c r="D13" s="1458" t="s">
        <v>2625</v>
      </c>
      <c r="E13" s="1468"/>
      <c r="F13" s="1468"/>
      <c r="G13" s="1469"/>
      <c r="H13" s="586" t="s">
        <v>2626</v>
      </c>
      <c r="I13" s="120">
        <v>33329</v>
      </c>
    </row>
    <row r="14" spans="1:9" ht="30" customHeight="1">
      <c r="A14" s="1440"/>
      <c r="B14" s="1440"/>
      <c r="C14" s="586" t="s">
        <v>956</v>
      </c>
      <c r="D14" s="1458" t="s">
        <v>2627</v>
      </c>
      <c r="E14" s="1468"/>
      <c r="F14" s="1468"/>
      <c r="G14" s="1469"/>
      <c r="H14" s="586" t="s">
        <v>2628</v>
      </c>
      <c r="I14" s="120">
        <v>25659</v>
      </c>
    </row>
    <row r="15" spans="1:9" ht="30" customHeight="1">
      <c r="A15" s="1440"/>
      <c r="B15" s="1440"/>
      <c r="C15" s="586" t="s">
        <v>2629</v>
      </c>
      <c r="D15" s="1464" t="s">
        <v>2630</v>
      </c>
      <c r="E15" s="1465"/>
      <c r="F15" s="1465"/>
      <c r="G15" s="1466"/>
      <c r="H15" s="586" t="s">
        <v>2631</v>
      </c>
      <c r="I15" s="120">
        <v>41516</v>
      </c>
    </row>
    <row r="16" spans="1:9" ht="30" customHeight="1">
      <c r="A16" s="1440"/>
      <c r="B16" s="1440"/>
      <c r="C16" s="586" t="s">
        <v>2632</v>
      </c>
      <c r="D16" s="1458" t="s">
        <v>2633</v>
      </c>
      <c r="E16" s="1459"/>
      <c r="F16" s="1459"/>
      <c r="G16" s="1460"/>
      <c r="H16" s="673" t="s">
        <v>2634</v>
      </c>
      <c r="I16" s="128">
        <v>40904</v>
      </c>
    </row>
    <row r="17" spans="1:9" ht="40.15" customHeight="1">
      <c r="A17" s="1441"/>
      <c r="B17" s="1441"/>
      <c r="C17" s="126" t="s">
        <v>957</v>
      </c>
      <c r="D17" s="1461" t="s">
        <v>958</v>
      </c>
      <c r="E17" s="1462"/>
      <c r="F17" s="1462"/>
      <c r="G17" s="1463"/>
      <c r="H17" s="122" t="s">
        <v>959</v>
      </c>
      <c r="I17" s="128">
        <v>42095</v>
      </c>
    </row>
    <row r="18" spans="1:9" ht="30" customHeight="1">
      <c r="A18" s="1439" t="s">
        <v>960</v>
      </c>
      <c r="B18" s="1444" t="s">
        <v>961</v>
      </c>
      <c r="C18" s="118" t="s">
        <v>962</v>
      </c>
      <c r="D18" s="1446" t="s">
        <v>2635</v>
      </c>
      <c r="E18" s="1447"/>
      <c r="F18" s="1447"/>
      <c r="G18" s="1448"/>
      <c r="H18" s="127" t="s">
        <v>2636</v>
      </c>
      <c r="I18" s="119">
        <v>40630</v>
      </c>
    </row>
    <row r="19" spans="1:9" ht="30" customHeight="1">
      <c r="A19" s="1440"/>
      <c r="B19" s="1445"/>
      <c r="C19" s="584" t="s">
        <v>2637</v>
      </c>
      <c r="D19" s="1449" t="s">
        <v>963</v>
      </c>
      <c r="E19" s="1450"/>
      <c r="F19" s="1450"/>
      <c r="G19" s="1451"/>
      <c r="H19" s="122" t="s">
        <v>964</v>
      </c>
      <c r="I19" s="123">
        <v>38396</v>
      </c>
    </row>
    <row r="20" spans="1:9" ht="29.45" customHeight="1">
      <c r="A20" s="1442"/>
      <c r="B20" s="1452" t="s">
        <v>2618</v>
      </c>
      <c r="C20" s="129" t="s">
        <v>2638</v>
      </c>
      <c r="D20" s="1453" t="s">
        <v>2639</v>
      </c>
      <c r="E20" s="1453"/>
      <c r="F20" s="1453" t="s">
        <v>2640</v>
      </c>
      <c r="G20" s="1453"/>
      <c r="H20" s="1453" t="s">
        <v>2641</v>
      </c>
      <c r="I20" s="1453"/>
    </row>
    <row r="21" spans="1:9" ht="54" customHeight="1">
      <c r="A21" s="1442"/>
      <c r="B21" s="1452"/>
      <c r="C21" s="587" t="s">
        <v>2642</v>
      </c>
      <c r="D21" s="1427">
        <v>29</v>
      </c>
      <c r="E21" s="1425"/>
      <c r="F21" s="1424">
        <v>144</v>
      </c>
      <c r="G21" s="1425"/>
      <c r="H21" s="1426" t="s">
        <v>2652</v>
      </c>
      <c r="I21" s="1426"/>
    </row>
    <row r="22" spans="1:9" ht="30" customHeight="1">
      <c r="A22" s="1442"/>
      <c r="B22" s="1452"/>
      <c r="C22" s="131" t="s">
        <v>2643</v>
      </c>
      <c r="D22" s="1427">
        <v>11</v>
      </c>
      <c r="E22" s="1425"/>
      <c r="F22" s="1424">
        <v>30</v>
      </c>
      <c r="G22" s="1425"/>
      <c r="H22" s="1426" t="s">
        <v>2644</v>
      </c>
      <c r="I22" s="1426"/>
    </row>
    <row r="23" spans="1:9" ht="30" customHeight="1">
      <c r="A23" s="1442"/>
      <c r="B23" s="1452"/>
      <c r="C23" s="131" t="s">
        <v>2645</v>
      </c>
      <c r="D23" s="1454">
        <v>1</v>
      </c>
      <c r="E23" s="1455"/>
      <c r="F23" s="1435">
        <v>3</v>
      </c>
      <c r="G23" s="1436"/>
      <c r="H23" s="1437" t="s">
        <v>965</v>
      </c>
      <c r="I23" s="1438"/>
    </row>
    <row r="24" spans="1:9" ht="42" customHeight="1">
      <c r="A24" s="1442"/>
      <c r="B24" s="1452"/>
      <c r="C24" s="587" t="s">
        <v>2646</v>
      </c>
      <c r="D24" s="1427">
        <v>13</v>
      </c>
      <c r="E24" s="1425"/>
      <c r="F24" s="1424">
        <v>75</v>
      </c>
      <c r="G24" s="1425"/>
      <c r="H24" s="1426" t="s">
        <v>966</v>
      </c>
      <c r="I24" s="1426"/>
    </row>
    <row r="25" spans="1:9" ht="42" customHeight="1">
      <c r="A25" s="1442"/>
      <c r="B25" s="1452"/>
      <c r="C25" s="587" t="s">
        <v>2647</v>
      </c>
      <c r="D25" s="1427">
        <v>14</v>
      </c>
      <c r="E25" s="1425"/>
      <c r="F25" s="1424">
        <v>85</v>
      </c>
      <c r="G25" s="1425"/>
      <c r="H25" s="1426" t="s">
        <v>967</v>
      </c>
      <c r="I25" s="1426"/>
    </row>
    <row r="26" spans="1:9" ht="66" customHeight="1">
      <c r="A26" s="1442"/>
      <c r="B26" s="1452"/>
      <c r="C26" s="587" t="s">
        <v>2648</v>
      </c>
      <c r="D26" s="1427">
        <v>41</v>
      </c>
      <c r="E26" s="1425"/>
      <c r="F26" s="1424">
        <v>215</v>
      </c>
      <c r="G26" s="1425"/>
      <c r="H26" s="1426" t="s">
        <v>968</v>
      </c>
      <c r="I26" s="1426"/>
    </row>
    <row r="27" spans="1:9" ht="30" customHeight="1">
      <c r="A27" s="1442"/>
      <c r="B27" s="1452"/>
      <c r="C27" s="587" t="s">
        <v>2649</v>
      </c>
      <c r="D27" s="1427">
        <v>3</v>
      </c>
      <c r="E27" s="1425"/>
      <c r="F27" s="1424">
        <v>6</v>
      </c>
      <c r="G27" s="1425"/>
      <c r="H27" s="1426" t="s">
        <v>2653</v>
      </c>
      <c r="I27" s="1426"/>
    </row>
    <row r="28" spans="1:9" ht="65.45" customHeight="1">
      <c r="A28" s="1442"/>
      <c r="B28" s="1452"/>
      <c r="C28" s="587" t="s">
        <v>2650</v>
      </c>
      <c r="D28" s="1427">
        <v>47</v>
      </c>
      <c r="E28" s="1425"/>
      <c r="F28" s="1424">
        <v>211</v>
      </c>
      <c r="G28" s="1425"/>
      <c r="H28" s="1426" t="s">
        <v>969</v>
      </c>
      <c r="I28" s="1426"/>
    </row>
    <row r="29" spans="1:9" ht="54" customHeight="1">
      <c r="A29" s="1442"/>
      <c r="B29" s="1452"/>
      <c r="C29" s="587" t="s">
        <v>2651</v>
      </c>
      <c r="D29" s="1427">
        <v>28</v>
      </c>
      <c r="E29" s="1425"/>
      <c r="F29" s="1424">
        <v>127</v>
      </c>
      <c r="G29" s="1425"/>
      <c r="H29" s="1426" t="s">
        <v>970</v>
      </c>
      <c r="I29" s="1426"/>
    </row>
    <row r="30" spans="1:9" ht="30" customHeight="1">
      <c r="A30" s="1442"/>
      <c r="B30" s="1452"/>
      <c r="C30" s="132" t="s">
        <v>2373</v>
      </c>
      <c r="D30" s="1427">
        <f>SUM(D21:E29)</f>
        <v>187</v>
      </c>
      <c r="E30" s="1425"/>
      <c r="F30" s="1424">
        <f>SUM(F21:G29)</f>
        <v>896</v>
      </c>
      <c r="G30" s="1425"/>
      <c r="H30" s="1426"/>
      <c r="I30" s="1426"/>
    </row>
    <row r="31" spans="1:9" ht="30" customHeight="1">
      <c r="A31" s="1443"/>
      <c r="B31" s="1452"/>
      <c r="C31" s="1432" t="s">
        <v>971</v>
      </c>
      <c r="D31" s="1433"/>
      <c r="E31" s="1433"/>
      <c r="F31" s="1433"/>
      <c r="G31" s="1433"/>
      <c r="H31" s="1433"/>
      <c r="I31" s="1434"/>
    </row>
    <row r="32" spans="1:9" ht="30" customHeight="1">
      <c r="A32" s="603"/>
      <c r="B32" s="133"/>
      <c r="C32" s="604" t="s">
        <v>972</v>
      </c>
      <c r="D32" s="1428">
        <v>202</v>
      </c>
      <c r="E32" s="1429"/>
      <c r="F32" s="1428">
        <v>1102</v>
      </c>
      <c r="G32" s="1429"/>
      <c r="H32" s="1430"/>
      <c r="I32" s="1431"/>
    </row>
    <row r="33" spans="1:2" ht="30" customHeight="1">
      <c r="A33" s="605" t="s">
        <v>973</v>
      </c>
    </row>
    <row r="34" spans="1:2" ht="30" customHeight="1">
      <c r="A34" s="605" t="s">
        <v>974</v>
      </c>
    </row>
    <row r="35" spans="1:2" ht="26.45" customHeight="1">
      <c r="A35" s="605" t="s">
        <v>975</v>
      </c>
    </row>
    <row r="36" spans="1:2" ht="26.45" customHeight="1">
      <c r="A36" s="605" t="s">
        <v>976</v>
      </c>
    </row>
    <row r="37" spans="1:2" ht="26.45" customHeight="1">
      <c r="A37" s="605" t="s">
        <v>977</v>
      </c>
    </row>
    <row r="38" spans="1:2" ht="30" customHeight="1">
      <c r="B38" s="605" t="s">
        <v>978</v>
      </c>
    </row>
    <row r="39" spans="1:2" ht="30" customHeight="1">
      <c r="B39" s="605" t="s">
        <v>979</v>
      </c>
    </row>
    <row r="40" spans="1:2" ht="30" customHeight="1"/>
    <row r="41" spans="1:2" ht="30" customHeight="1"/>
    <row r="42" spans="1:2" ht="30" customHeight="1"/>
    <row r="43" spans="1:2" ht="30" customHeight="1"/>
    <row r="44" spans="1:2" ht="30" customHeight="1"/>
    <row r="45" spans="1:2" ht="30" customHeight="1"/>
    <row r="46" spans="1:2" ht="30" customHeight="1"/>
    <row r="47" spans="1:2" ht="30" customHeight="1"/>
    <row r="48" spans="1:2"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sheetData>
  <mergeCells count="66">
    <mergeCell ref="D9:G9"/>
    <mergeCell ref="A1:C1"/>
    <mergeCell ref="D1:G1"/>
    <mergeCell ref="A3:B4"/>
    <mergeCell ref="C3:C4"/>
    <mergeCell ref="D3:G4"/>
    <mergeCell ref="D12:G12"/>
    <mergeCell ref="A5:B5"/>
    <mergeCell ref="D5:G5"/>
    <mergeCell ref="A6:A17"/>
    <mergeCell ref="B6:B9"/>
    <mergeCell ref="D6:G6"/>
    <mergeCell ref="D13:G13"/>
    <mergeCell ref="D14:G14"/>
    <mergeCell ref="D7:G7"/>
    <mergeCell ref="D8:G8"/>
    <mergeCell ref="I3:I4"/>
    <mergeCell ref="H20:I20"/>
    <mergeCell ref="D21:E21"/>
    <mergeCell ref="F21:G21"/>
    <mergeCell ref="D16:G16"/>
    <mergeCell ref="D17:G17"/>
    <mergeCell ref="D15:G15"/>
    <mergeCell ref="H3:H4"/>
    <mergeCell ref="D10:G10"/>
    <mergeCell ref="D11:G11"/>
    <mergeCell ref="B10:B17"/>
    <mergeCell ref="A18:A31"/>
    <mergeCell ref="B18:B19"/>
    <mergeCell ref="D18:G18"/>
    <mergeCell ref="D19:G19"/>
    <mergeCell ref="B20:B31"/>
    <mergeCell ref="D20:E20"/>
    <mergeCell ref="F20:G20"/>
    <mergeCell ref="D23:E23"/>
    <mergeCell ref="D25:E25"/>
    <mergeCell ref="H21:I21"/>
    <mergeCell ref="C31:I31"/>
    <mergeCell ref="H22:I22"/>
    <mergeCell ref="F23:G23"/>
    <mergeCell ref="H23:I23"/>
    <mergeCell ref="H25:I25"/>
    <mergeCell ref="D27:E27"/>
    <mergeCell ref="F27:G27"/>
    <mergeCell ref="H27:I27"/>
    <mergeCell ref="D28:E28"/>
    <mergeCell ref="F25:G25"/>
    <mergeCell ref="H28:I28"/>
    <mergeCell ref="F28:G28"/>
    <mergeCell ref="D22:E22"/>
    <mergeCell ref="F22:G22"/>
    <mergeCell ref="D24:E24"/>
    <mergeCell ref="F24:G24"/>
    <mergeCell ref="H24:I24"/>
    <mergeCell ref="H26:I26"/>
    <mergeCell ref="D26:E26"/>
    <mergeCell ref="F26:G26"/>
    <mergeCell ref="F29:G29"/>
    <mergeCell ref="H29:I29"/>
    <mergeCell ref="D30:E30"/>
    <mergeCell ref="F30:G30"/>
    <mergeCell ref="H30:I30"/>
    <mergeCell ref="D32:E32"/>
    <mergeCell ref="F32:G32"/>
    <mergeCell ref="H32:I32"/>
    <mergeCell ref="D29:E29"/>
  </mergeCells>
  <phoneticPr fontId="2"/>
  <pageMargins left="0.93" right="0.59055118110236227" top="0.6692913385826772" bottom="0.47244094488188981" header="0.51181102362204722" footer="0.35433070866141736"/>
  <pageSetup paperSize="9" scale="65"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31"/>
  <sheetViews>
    <sheetView tabSelected="1" view="pageBreakPreview" zoomScale="115" zoomScaleNormal="100" zoomScaleSheetLayoutView="115" workbookViewId="0">
      <selection activeCell="K26" sqref="K26"/>
    </sheetView>
  </sheetViews>
  <sheetFormatPr defaultRowHeight="12"/>
  <cols>
    <col min="1" max="1" width="2.875" style="605" customWidth="1"/>
    <col min="2" max="2" width="4.875" style="605" bestFit="1" customWidth="1"/>
    <col min="3" max="3" width="7.75" style="605" customWidth="1"/>
    <col min="4" max="4" width="28.875" style="605" customWidth="1"/>
    <col min="5" max="6" width="15" style="605" customWidth="1"/>
    <col min="7" max="7" width="20.625" style="605" customWidth="1"/>
    <col min="8" max="8" width="10" style="605" customWidth="1"/>
    <col min="9" max="16384" width="9" style="605"/>
  </cols>
  <sheetData>
    <row r="1" spans="1:14" ht="18" customHeight="1">
      <c r="A1" s="1514" t="s">
        <v>980</v>
      </c>
      <c r="B1" s="1514"/>
      <c r="C1" s="1514"/>
      <c r="D1" s="1514"/>
      <c r="E1" s="1514"/>
      <c r="F1" s="893"/>
      <c r="G1" s="893"/>
    </row>
    <row r="2" spans="1:14" ht="15" customHeight="1"/>
    <row r="3" spans="1:14" ht="17.45" customHeight="1">
      <c r="B3" s="1515"/>
      <c r="C3" s="1515"/>
      <c r="D3" s="1467" t="s">
        <v>2681</v>
      </c>
      <c r="E3" s="1516" t="s">
        <v>2680</v>
      </c>
      <c r="F3" s="1517"/>
      <c r="G3" s="1467" t="s">
        <v>2679</v>
      </c>
      <c r="H3" s="1467" t="s">
        <v>2678</v>
      </c>
    </row>
    <row r="4" spans="1:14" s="113" customFormat="1" ht="17.45" customHeight="1">
      <c r="B4" s="1515"/>
      <c r="C4" s="1515"/>
      <c r="D4" s="1467"/>
      <c r="E4" s="1518"/>
      <c r="F4" s="1519"/>
      <c r="G4" s="1467"/>
      <c r="H4" s="1467"/>
    </row>
    <row r="5" spans="1:14" ht="36.6" customHeight="1">
      <c r="B5" s="1512" t="s">
        <v>981</v>
      </c>
      <c r="C5" s="1513"/>
      <c r="D5" s="1491" t="s">
        <v>2677</v>
      </c>
      <c r="E5" s="1491"/>
      <c r="F5" s="1491"/>
      <c r="G5" s="1491"/>
      <c r="H5" s="1491"/>
    </row>
    <row r="6" spans="1:14" ht="36" customHeight="1">
      <c r="B6" s="1500" t="s">
        <v>2676</v>
      </c>
      <c r="C6" s="1501"/>
      <c r="D6" s="894" t="s">
        <v>2675</v>
      </c>
      <c r="E6" s="1506" t="s">
        <v>2674</v>
      </c>
      <c r="F6" s="1507"/>
      <c r="G6" s="585" t="s">
        <v>2396</v>
      </c>
      <c r="H6" s="585">
        <v>11</v>
      </c>
    </row>
    <row r="7" spans="1:14" ht="48" customHeight="1">
      <c r="B7" s="1502"/>
      <c r="C7" s="1503"/>
      <c r="D7" s="895" t="s">
        <v>982</v>
      </c>
      <c r="E7" s="1508" t="s">
        <v>983</v>
      </c>
      <c r="F7" s="1509"/>
      <c r="G7" s="585" t="s">
        <v>984</v>
      </c>
      <c r="H7" s="585">
        <v>4</v>
      </c>
    </row>
    <row r="8" spans="1:14" ht="36" customHeight="1">
      <c r="B8" s="1502"/>
      <c r="C8" s="1503"/>
      <c r="D8" s="896" t="s">
        <v>985</v>
      </c>
      <c r="E8" s="1508" t="s">
        <v>986</v>
      </c>
      <c r="F8" s="1509"/>
      <c r="G8" s="585" t="s">
        <v>2403</v>
      </c>
      <c r="H8" s="585">
        <v>1</v>
      </c>
      <c r="I8" s="897"/>
      <c r="J8" s="897"/>
      <c r="K8" s="897"/>
      <c r="L8" s="897"/>
    </row>
    <row r="9" spans="1:14" ht="36" customHeight="1">
      <c r="B9" s="1502"/>
      <c r="C9" s="1503"/>
      <c r="D9" s="898" t="s">
        <v>987</v>
      </c>
      <c r="E9" s="1510" t="s">
        <v>2673</v>
      </c>
      <c r="F9" s="1511"/>
      <c r="G9" s="585" t="s">
        <v>2408</v>
      </c>
      <c r="H9" s="585">
        <v>7</v>
      </c>
      <c r="I9" s="899"/>
      <c r="J9" s="899"/>
      <c r="K9" s="899"/>
      <c r="L9" s="899"/>
      <c r="M9" s="71"/>
      <c r="N9" s="71"/>
    </row>
    <row r="10" spans="1:14" ht="36" customHeight="1">
      <c r="B10" s="1502"/>
      <c r="C10" s="1503"/>
      <c r="D10" s="898" t="s">
        <v>988</v>
      </c>
      <c r="E10" s="1510" t="s">
        <v>2673</v>
      </c>
      <c r="F10" s="1511"/>
      <c r="G10" s="585" t="s">
        <v>2578</v>
      </c>
      <c r="H10" s="585">
        <v>7</v>
      </c>
      <c r="I10" s="899"/>
      <c r="J10" s="899"/>
      <c r="K10" s="899"/>
      <c r="L10" s="899"/>
      <c r="M10" s="71"/>
      <c r="N10" s="71"/>
    </row>
    <row r="11" spans="1:14" ht="36" customHeight="1">
      <c r="B11" s="1502"/>
      <c r="C11" s="1503"/>
      <c r="D11" s="898" t="s">
        <v>989</v>
      </c>
      <c r="E11" s="1510" t="s">
        <v>2673</v>
      </c>
      <c r="F11" s="1511"/>
      <c r="G11" s="585" t="s">
        <v>2672</v>
      </c>
      <c r="H11" s="585">
        <v>7</v>
      </c>
      <c r="I11" s="899"/>
      <c r="J11" s="899"/>
      <c r="K11" s="899"/>
      <c r="L11" s="899"/>
      <c r="M11" s="71"/>
      <c r="N11" s="71"/>
    </row>
    <row r="12" spans="1:14" ht="36" customHeight="1">
      <c r="B12" s="1502"/>
      <c r="C12" s="1503"/>
      <c r="D12" s="898" t="s">
        <v>990</v>
      </c>
      <c r="E12" s="1510" t="s">
        <v>2673</v>
      </c>
      <c r="F12" s="1511"/>
      <c r="G12" s="585" t="s">
        <v>2408</v>
      </c>
      <c r="H12" s="585">
        <v>9</v>
      </c>
      <c r="I12" s="899"/>
      <c r="J12" s="899"/>
      <c r="K12" s="899"/>
      <c r="L12" s="899"/>
      <c r="M12" s="71"/>
      <c r="N12" s="71"/>
    </row>
    <row r="13" spans="1:14" ht="36" customHeight="1">
      <c r="B13" s="1502"/>
      <c r="C13" s="1503"/>
      <c r="D13" s="898" t="s">
        <v>991</v>
      </c>
      <c r="E13" s="603" t="s">
        <v>2673</v>
      </c>
      <c r="F13" s="604"/>
      <c r="G13" s="585" t="s">
        <v>2672</v>
      </c>
      <c r="H13" s="585">
        <v>59</v>
      </c>
      <c r="I13" s="899"/>
      <c r="J13" s="899"/>
      <c r="K13" s="899"/>
      <c r="L13" s="899"/>
      <c r="M13" s="71"/>
      <c r="N13" s="71"/>
    </row>
    <row r="14" spans="1:14" ht="36" customHeight="1">
      <c r="B14" s="1502"/>
      <c r="C14" s="1503"/>
      <c r="D14" s="894" t="s">
        <v>992</v>
      </c>
      <c r="E14" s="1510" t="s">
        <v>993</v>
      </c>
      <c r="F14" s="1511"/>
      <c r="G14" s="896" t="s">
        <v>994</v>
      </c>
      <c r="H14" s="585">
        <v>1</v>
      </c>
      <c r="I14" s="897"/>
      <c r="J14" s="897"/>
      <c r="K14" s="897"/>
      <c r="L14" s="897"/>
      <c r="M14" s="897"/>
      <c r="N14" s="897"/>
    </row>
    <row r="15" spans="1:14" ht="36" customHeight="1">
      <c r="B15" s="1504"/>
      <c r="C15" s="1505"/>
      <c r="D15" s="894" t="s">
        <v>995</v>
      </c>
      <c r="E15" s="1508" t="s">
        <v>996</v>
      </c>
      <c r="F15" s="1509"/>
      <c r="G15" s="896" t="s">
        <v>2412</v>
      </c>
      <c r="H15" s="585">
        <v>3</v>
      </c>
      <c r="I15" s="897"/>
      <c r="J15" s="897"/>
      <c r="K15" s="897"/>
      <c r="L15" s="897"/>
      <c r="M15" s="71"/>
      <c r="N15" s="71"/>
    </row>
    <row r="16" spans="1:14" ht="36" customHeight="1">
      <c r="B16" s="1488" t="s">
        <v>997</v>
      </c>
      <c r="C16" s="900" t="s">
        <v>2671</v>
      </c>
      <c r="D16" s="135" t="s">
        <v>2670</v>
      </c>
      <c r="E16" s="1486" t="s">
        <v>2669</v>
      </c>
      <c r="F16" s="1487"/>
      <c r="G16" s="134" t="s">
        <v>2668</v>
      </c>
      <c r="H16" s="134">
        <v>6</v>
      </c>
      <c r="I16" s="897"/>
      <c r="J16" s="897"/>
      <c r="K16" s="897"/>
      <c r="L16" s="897"/>
      <c r="M16" s="71"/>
      <c r="N16" s="71"/>
    </row>
    <row r="17" spans="2:14" ht="36" customHeight="1">
      <c r="B17" s="1489"/>
      <c r="C17" s="1488" t="s">
        <v>2618</v>
      </c>
      <c r="D17" s="896" t="s">
        <v>2667</v>
      </c>
      <c r="E17" s="901" t="s">
        <v>2666</v>
      </c>
      <c r="F17" s="619" t="s">
        <v>2665</v>
      </c>
      <c r="G17" s="1491" t="s">
        <v>2664</v>
      </c>
      <c r="H17" s="1491"/>
      <c r="I17" s="897"/>
      <c r="J17" s="897"/>
      <c r="K17" s="897"/>
      <c r="L17" s="897"/>
      <c r="M17" s="71"/>
      <c r="N17" s="71"/>
    </row>
    <row r="18" spans="2:14" ht="135.75" customHeight="1">
      <c r="B18" s="1489"/>
      <c r="C18" s="1489"/>
      <c r="D18" s="607" t="s">
        <v>625</v>
      </c>
      <c r="E18" s="136">
        <v>129</v>
      </c>
      <c r="F18" s="137">
        <v>392</v>
      </c>
      <c r="G18" s="1492" t="s">
        <v>2663</v>
      </c>
      <c r="H18" s="1492"/>
      <c r="I18" s="897"/>
      <c r="J18" s="897"/>
      <c r="K18" s="897"/>
      <c r="L18" s="897"/>
      <c r="M18" s="71"/>
      <c r="N18" s="71"/>
    </row>
    <row r="19" spans="2:14" ht="93.75" customHeight="1">
      <c r="B19" s="1489"/>
      <c r="C19" s="1489"/>
      <c r="D19" s="586" t="s">
        <v>2662</v>
      </c>
      <c r="E19" s="138">
        <v>116</v>
      </c>
      <c r="F19" s="139">
        <v>764</v>
      </c>
      <c r="G19" s="1458" t="s">
        <v>998</v>
      </c>
      <c r="H19" s="1469"/>
      <c r="I19" s="897"/>
      <c r="J19" s="897"/>
      <c r="K19" s="897"/>
      <c r="L19" s="897"/>
      <c r="M19" s="71"/>
      <c r="N19" s="71"/>
    </row>
    <row r="20" spans="2:14" ht="119.25" customHeight="1">
      <c r="B20" s="1489"/>
      <c r="C20" s="1489"/>
      <c r="D20" s="586" t="s">
        <v>2661</v>
      </c>
      <c r="E20" s="138">
        <v>102</v>
      </c>
      <c r="F20" s="139">
        <v>349</v>
      </c>
      <c r="G20" s="1458" t="s">
        <v>2660</v>
      </c>
      <c r="H20" s="1469"/>
      <c r="I20" s="897"/>
      <c r="J20" s="897"/>
      <c r="K20" s="897"/>
      <c r="L20" s="897"/>
      <c r="M20" s="71"/>
      <c r="N20" s="71"/>
    </row>
    <row r="21" spans="2:14" ht="43.9" customHeight="1">
      <c r="B21" s="1489"/>
      <c r="C21" s="1489"/>
      <c r="D21" s="586" t="s">
        <v>999</v>
      </c>
      <c r="E21" s="138">
        <v>11</v>
      </c>
      <c r="F21" s="139">
        <v>85</v>
      </c>
      <c r="G21" s="1490" t="s">
        <v>1000</v>
      </c>
      <c r="H21" s="1490"/>
    </row>
    <row r="22" spans="2:14" ht="36" customHeight="1">
      <c r="B22" s="1489"/>
      <c r="C22" s="1489"/>
      <c r="D22" s="586" t="s">
        <v>2659</v>
      </c>
      <c r="E22" s="138">
        <v>8</v>
      </c>
      <c r="F22" s="139">
        <v>23</v>
      </c>
      <c r="G22" s="1490" t="s">
        <v>2658</v>
      </c>
      <c r="H22" s="1490"/>
    </row>
    <row r="23" spans="2:14" ht="36" customHeight="1">
      <c r="B23" s="1489"/>
      <c r="C23" s="1489"/>
      <c r="D23" s="131" t="s">
        <v>2657</v>
      </c>
      <c r="E23" s="138">
        <v>8</v>
      </c>
      <c r="F23" s="139">
        <v>30</v>
      </c>
      <c r="G23" s="587" t="s">
        <v>2656</v>
      </c>
      <c r="H23" s="587"/>
    </row>
    <row r="24" spans="2:14" ht="36" customHeight="1">
      <c r="B24" s="1489"/>
      <c r="C24" s="1489"/>
      <c r="D24" s="131" t="s">
        <v>2549</v>
      </c>
      <c r="E24" s="138">
        <v>59</v>
      </c>
      <c r="F24" s="139">
        <v>375</v>
      </c>
      <c r="G24" s="1494"/>
      <c r="H24" s="1494"/>
    </row>
    <row r="25" spans="2:14" ht="36" customHeight="1">
      <c r="B25" s="1489"/>
      <c r="C25" s="1489"/>
      <c r="D25" s="902" t="s">
        <v>2655</v>
      </c>
      <c r="E25" s="140">
        <f>SUM(E18:E24)</f>
        <v>433</v>
      </c>
      <c r="F25" s="141">
        <f>SUM(F18:F24)</f>
        <v>2018</v>
      </c>
      <c r="G25" s="1495"/>
      <c r="H25" s="1495"/>
    </row>
    <row r="26" spans="2:14" ht="36" customHeight="1">
      <c r="B26" s="903"/>
      <c r="C26" s="903"/>
      <c r="D26" s="1496" t="s">
        <v>1001</v>
      </c>
      <c r="E26" s="1497"/>
      <c r="F26" s="1497"/>
      <c r="G26" s="1497"/>
      <c r="H26" s="1498"/>
    </row>
    <row r="27" spans="2:14" ht="36" customHeight="1">
      <c r="B27" s="1491" t="s">
        <v>2654</v>
      </c>
      <c r="C27" s="1491"/>
      <c r="D27" s="1491"/>
      <c r="E27" s="904">
        <v>444</v>
      </c>
      <c r="F27" s="905">
        <v>2078</v>
      </c>
      <c r="G27" s="1499"/>
      <c r="H27" s="1499"/>
    </row>
    <row r="28" spans="2:14" ht="35.450000000000003" customHeight="1">
      <c r="D28" s="112"/>
      <c r="E28" s="112"/>
      <c r="G28" s="906"/>
      <c r="H28" s="906"/>
    </row>
    <row r="29" spans="2:14">
      <c r="D29" s="112"/>
      <c r="E29" s="112"/>
      <c r="G29" s="1493"/>
      <c r="H29" s="1493"/>
    </row>
    <row r="30" spans="2:14">
      <c r="D30" s="112"/>
      <c r="E30" s="112"/>
      <c r="G30" s="1493"/>
      <c r="H30" s="1493"/>
    </row>
    <row r="31" spans="2:14">
      <c r="D31" s="112"/>
      <c r="E31" s="112"/>
      <c r="G31" s="1493"/>
      <c r="H31" s="1493"/>
    </row>
  </sheetData>
  <mergeCells count="35">
    <mergeCell ref="B5:C5"/>
    <mergeCell ref="D5:H5"/>
    <mergeCell ref="H3:H4"/>
    <mergeCell ref="A1:E1"/>
    <mergeCell ref="B3:C4"/>
    <mergeCell ref="D3:D4"/>
    <mergeCell ref="E3:F4"/>
    <mergeCell ref="G3:G4"/>
    <mergeCell ref="B6:C15"/>
    <mergeCell ref="E6:F6"/>
    <mergeCell ref="E7:F7"/>
    <mergeCell ref="E8:F8"/>
    <mergeCell ref="E9:F9"/>
    <mergeCell ref="E10:F10"/>
    <mergeCell ref="E11:F11"/>
    <mergeCell ref="E12:F12"/>
    <mergeCell ref="E14:F14"/>
    <mergeCell ref="E15:F15"/>
    <mergeCell ref="G31:H31"/>
    <mergeCell ref="G22:H22"/>
    <mergeCell ref="G24:H24"/>
    <mergeCell ref="G25:H25"/>
    <mergeCell ref="D26:H26"/>
    <mergeCell ref="B27:D27"/>
    <mergeCell ref="G27:H27"/>
    <mergeCell ref="G30:H30"/>
    <mergeCell ref="G29:H29"/>
    <mergeCell ref="B16:B25"/>
    <mergeCell ref="E16:F16"/>
    <mergeCell ref="C17:C25"/>
    <mergeCell ref="G21:H21"/>
    <mergeCell ref="G17:H17"/>
    <mergeCell ref="G18:H18"/>
    <mergeCell ref="G19:H19"/>
    <mergeCell ref="G20:H20"/>
  </mergeCells>
  <phoneticPr fontId="2"/>
  <dataValidations count="1">
    <dataValidation imeMode="hiragana" allowBlank="1" showInputMessage="1" showErrorMessage="1" sqref="D8:D10 G14:G15 D12:D13 I12:L13 I8:L10 I14:N14 I15:L20"/>
  </dataValidations>
  <printOptions horizontalCentered="1"/>
  <pageMargins left="0.25" right="0.25" top="0.75" bottom="0.75" header="0.3" footer="0.3"/>
  <pageSetup paperSize="9" scale="67"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FFFF00"/>
  </sheetPr>
  <dimension ref="A1:G79"/>
  <sheetViews>
    <sheetView view="pageBreakPreview" zoomScale="115" zoomScaleNormal="100" zoomScaleSheetLayoutView="115" workbookViewId="0">
      <selection activeCell="D7" sqref="D7"/>
    </sheetView>
  </sheetViews>
  <sheetFormatPr defaultRowHeight="20.100000000000001" customHeight="1"/>
  <cols>
    <col min="1" max="1" width="2.75" style="864" customWidth="1"/>
    <col min="2" max="2" width="3.375" style="864" customWidth="1"/>
    <col min="3" max="3" width="7" style="864" customWidth="1"/>
    <col min="4" max="4" width="35.5" style="864" customWidth="1"/>
    <col min="5" max="5" width="6.625" style="865" customWidth="1"/>
    <col min="6" max="6" width="56.25" style="864" customWidth="1"/>
    <col min="7" max="7" width="9" style="866"/>
    <col min="8" max="16384" width="9" style="864"/>
  </cols>
  <sheetData>
    <row r="1" spans="1:7" ht="20.100000000000001" customHeight="1">
      <c r="A1" s="863" t="s">
        <v>1002</v>
      </c>
    </row>
    <row r="2" spans="1:7" s="871" customFormat="1" ht="20.25" customHeight="1" thickBot="1">
      <c r="A2" s="867"/>
      <c r="B2" s="868"/>
      <c r="C2" s="868"/>
      <c r="D2" s="868"/>
      <c r="E2" s="869"/>
      <c r="F2" s="870" t="s">
        <v>2682</v>
      </c>
      <c r="G2" s="872"/>
    </row>
    <row r="3" spans="1:7" ht="36" customHeight="1" thickBot="1">
      <c r="B3" s="1398" t="s">
        <v>2683</v>
      </c>
      <c r="C3" s="1399"/>
      <c r="D3" s="889" t="s">
        <v>2684</v>
      </c>
      <c r="E3" s="875" t="s">
        <v>2685</v>
      </c>
      <c r="F3" s="890" t="s">
        <v>2686</v>
      </c>
    </row>
    <row r="4" spans="1:7" ht="20.100000000000001" customHeight="1">
      <c r="B4" s="1522" t="s">
        <v>2687</v>
      </c>
      <c r="C4" s="1523"/>
      <c r="D4" s="142" t="s">
        <v>2688</v>
      </c>
      <c r="E4" s="878">
        <v>1</v>
      </c>
      <c r="F4" s="143" t="s">
        <v>2689</v>
      </c>
    </row>
    <row r="5" spans="1:7" ht="20.100000000000001" customHeight="1">
      <c r="B5" s="1524"/>
      <c r="C5" s="1525"/>
      <c r="D5" s="142" t="s">
        <v>1003</v>
      </c>
      <c r="E5" s="878">
        <v>1</v>
      </c>
      <c r="F5" s="143" t="s">
        <v>2690</v>
      </c>
    </row>
    <row r="6" spans="1:7" ht="19.5" customHeight="1">
      <c r="B6" s="1524"/>
      <c r="C6" s="1525"/>
      <c r="D6" s="142" t="s">
        <v>2691</v>
      </c>
      <c r="E6" s="878">
        <v>2</v>
      </c>
      <c r="F6" s="143" t="s">
        <v>2692</v>
      </c>
    </row>
    <row r="7" spans="1:7" ht="136.15" customHeight="1">
      <c r="B7" s="1524"/>
      <c r="C7" s="1525"/>
      <c r="D7" s="144" t="s">
        <v>2693</v>
      </c>
      <c r="E7" s="878">
        <v>20</v>
      </c>
      <c r="F7" s="145" t="s">
        <v>1004</v>
      </c>
    </row>
    <row r="8" spans="1:7" ht="22.15" customHeight="1">
      <c r="B8" s="1524"/>
      <c r="C8" s="1525"/>
      <c r="D8" s="144" t="s">
        <v>999</v>
      </c>
      <c r="E8" s="878">
        <v>1</v>
      </c>
      <c r="F8" s="143" t="s">
        <v>1005</v>
      </c>
    </row>
    <row r="9" spans="1:7" ht="19.5" customHeight="1">
      <c r="B9" s="1524"/>
      <c r="C9" s="1525"/>
      <c r="D9" s="909" t="s">
        <v>2694</v>
      </c>
      <c r="E9" s="910">
        <v>1</v>
      </c>
      <c r="F9" s="911" t="s">
        <v>2690</v>
      </c>
    </row>
    <row r="10" spans="1:7" ht="20.100000000000001" customHeight="1" thickBot="1">
      <c r="B10" s="1526"/>
      <c r="C10" s="1527"/>
      <c r="D10" s="912" t="s">
        <v>2695</v>
      </c>
      <c r="E10" s="147">
        <f>SUM(E4:E9)</f>
        <v>26</v>
      </c>
      <c r="F10" s="891"/>
    </row>
    <row r="11" spans="1:7" ht="54" customHeight="1">
      <c r="B11" s="1520" t="s">
        <v>2696</v>
      </c>
      <c r="C11" s="913" t="s">
        <v>2697</v>
      </c>
      <c r="D11" s="148" t="s">
        <v>1006</v>
      </c>
      <c r="E11" s="149">
        <v>29</v>
      </c>
      <c r="F11" s="150" t="s">
        <v>2757</v>
      </c>
    </row>
    <row r="12" spans="1:7" ht="19.5" customHeight="1">
      <c r="B12" s="1402"/>
      <c r="C12" s="1528" t="s">
        <v>1007</v>
      </c>
      <c r="D12" s="151" t="s">
        <v>2698</v>
      </c>
      <c r="E12" s="152">
        <v>1</v>
      </c>
      <c r="F12" s="153" t="s">
        <v>2699</v>
      </c>
    </row>
    <row r="13" spans="1:7" ht="19.5" customHeight="1">
      <c r="B13" s="1402"/>
      <c r="C13" s="1529"/>
      <c r="D13" s="151" t="s">
        <v>1008</v>
      </c>
      <c r="E13" s="152">
        <v>1</v>
      </c>
      <c r="F13" s="153" t="s">
        <v>2700</v>
      </c>
    </row>
    <row r="14" spans="1:7" ht="30" customHeight="1">
      <c r="B14" s="1402"/>
      <c r="C14" s="1529"/>
      <c r="D14" s="142" t="s">
        <v>2701</v>
      </c>
      <c r="E14" s="152">
        <v>9</v>
      </c>
      <c r="F14" s="143" t="s">
        <v>2758</v>
      </c>
    </row>
    <row r="15" spans="1:7" ht="20.100000000000001" customHeight="1">
      <c r="B15" s="1402"/>
      <c r="C15" s="1529"/>
      <c r="D15" s="142" t="s">
        <v>626</v>
      </c>
      <c r="E15" s="152">
        <v>8</v>
      </c>
      <c r="F15" s="143" t="s">
        <v>2702</v>
      </c>
    </row>
    <row r="16" spans="1:7" ht="20.100000000000001" customHeight="1">
      <c r="B16" s="1402"/>
      <c r="C16" s="1529"/>
      <c r="D16" s="142" t="s">
        <v>2703</v>
      </c>
      <c r="E16" s="152">
        <v>29</v>
      </c>
      <c r="F16" s="143" t="s">
        <v>2704</v>
      </c>
    </row>
    <row r="17" spans="2:6" ht="20.100000000000001" customHeight="1">
      <c r="B17" s="1402"/>
      <c r="C17" s="1529"/>
      <c r="D17" s="142" t="s">
        <v>2705</v>
      </c>
      <c r="E17" s="152">
        <v>28</v>
      </c>
      <c r="F17" s="143" t="s">
        <v>2759</v>
      </c>
    </row>
    <row r="18" spans="2:6" ht="31.5" customHeight="1">
      <c r="B18" s="1402"/>
      <c r="C18" s="1529"/>
      <c r="D18" s="142" t="s">
        <v>2706</v>
      </c>
      <c r="E18" s="152">
        <v>99</v>
      </c>
      <c r="F18" s="143" t="s">
        <v>1009</v>
      </c>
    </row>
    <row r="19" spans="2:6" ht="20.100000000000001" customHeight="1">
      <c r="B19" s="1402"/>
      <c r="C19" s="1529"/>
      <c r="D19" s="142" t="s">
        <v>2760</v>
      </c>
      <c r="E19" s="152">
        <v>6</v>
      </c>
      <c r="F19" s="143" t="s">
        <v>1010</v>
      </c>
    </row>
    <row r="20" spans="2:6" ht="20.100000000000001" customHeight="1">
      <c r="B20" s="1402"/>
      <c r="C20" s="1529"/>
      <c r="D20" s="142" t="s">
        <v>2707</v>
      </c>
      <c r="E20" s="152">
        <v>1</v>
      </c>
      <c r="F20" s="143" t="s">
        <v>2708</v>
      </c>
    </row>
    <row r="21" spans="2:6" ht="20.100000000000001" customHeight="1">
      <c r="B21" s="1402"/>
      <c r="C21" s="1529"/>
      <c r="D21" s="142" t="s">
        <v>2709</v>
      </c>
      <c r="E21" s="152">
        <v>59</v>
      </c>
      <c r="F21" s="143" t="s">
        <v>2710</v>
      </c>
    </row>
    <row r="22" spans="2:6" ht="20.100000000000001" customHeight="1">
      <c r="B22" s="1402"/>
      <c r="C22" s="1529"/>
      <c r="D22" s="142" t="s">
        <v>2711</v>
      </c>
      <c r="E22" s="152">
        <v>58</v>
      </c>
      <c r="F22" s="143" t="s">
        <v>2712</v>
      </c>
    </row>
    <row r="23" spans="2:6" ht="20.100000000000001" customHeight="1">
      <c r="B23" s="1402"/>
      <c r="C23" s="1529"/>
      <c r="D23" s="142" t="s">
        <v>2713</v>
      </c>
      <c r="E23" s="152">
        <v>178</v>
      </c>
      <c r="F23" s="143" t="s">
        <v>2714</v>
      </c>
    </row>
    <row r="24" spans="2:6" ht="77.45" customHeight="1">
      <c r="B24" s="1402"/>
      <c r="C24" s="1529"/>
      <c r="D24" s="142" t="s">
        <v>1011</v>
      </c>
      <c r="E24" s="152">
        <v>1110</v>
      </c>
      <c r="F24" s="143" t="s">
        <v>2715</v>
      </c>
    </row>
    <row r="25" spans="2:6" ht="60.75" customHeight="1">
      <c r="B25" s="1402"/>
      <c r="C25" s="1529"/>
      <c r="D25" s="142" t="s">
        <v>999</v>
      </c>
      <c r="E25" s="152">
        <v>252</v>
      </c>
      <c r="F25" s="143" t="s">
        <v>1012</v>
      </c>
    </row>
    <row r="26" spans="2:6" ht="20.100000000000001" customHeight="1" thickBot="1">
      <c r="B26" s="1403"/>
      <c r="C26" s="914"/>
      <c r="D26" s="912" t="s">
        <v>2695</v>
      </c>
      <c r="E26" s="147">
        <f>SUM(E11:E25)</f>
        <v>1868</v>
      </c>
      <c r="F26" s="891"/>
    </row>
    <row r="27" spans="2:6" ht="54" customHeight="1">
      <c r="B27" s="1520" t="s">
        <v>2716</v>
      </c>
      <c r="C27" s="915" t="s">
        <v>2697</v>
      </c>
      <c r="D27" s="148" t="s">
        <v>1013</v>
      </c>
      <c r="E27" s="149">
        <v>28</v>
      </c>
      <c r="F27" s="150" t="s">
        <v>2717</v>
      </c>
    </row>
    <row r="28" spans="2:6" ht="20.100000000000001" customHeight="1">
      <c r="B28" s="1402"/>
      <c r="C28" s="1521" t="s">
        <v>1014</v>
      </c>
      <c r="D28" s="154" t="s">
        <v>2718</v>
      </c>
      <c r="E28" s="155">
        <v>11</v>
      </c>
      <c r="F28" s="156" t="s">
        <v>2719</v>
      </c>
    </row>
    <row r="29" spans="2:6" ht="20.100000000000001" customHeight="1">
      <c r="B29" s="1402"/>
      <c r="C29" s="1404"/>
      <c r="D29" s="151" t="s">
        <v>2720</v>
      </c>
      <c r="E29" s="152">
        <v>1</v>
      </c>
      <c r="F29" s="153" t="s">
        <v>2721</v>
      </c>
    </row>
    <row r="30" spans="2:6" ht="31.15" customHeight="1">
      <c r="B30" s="1402"/>
      <c r="C30" s="1404"/>
      <c r="D30" s="142" t="s">
        <v>2722</v>
      </c>
      <c r="E30" s="152">
        <v>19</v>
      </c>
      <c r="F30" s="143" t="s">
        <v>2723</v>
      </c>
    </row>
    <row r="31" spans="2:6" ht="20.100000000000001" customHeight="1">
      <c r="B31" s="1402"/>
      <c r="C31" s="1404"/>
      <c r="D31" s="142" t="s">
        <v>2724</v>
      </c>
      <c r="E31" s="152">
        <v>29</v>
      </c>
      <c r="F31" s="143" t="s">
        <v>2725</v>
      </c>
    </row>
    <row r="32" spans="2:6" ht="20.100000000000001" customHeight="1">
      <c r="B32" s="1402"/>
      <c r="C32" s="1404"/>
      <c r="D32" s="142" t="s">
        <v>1015</v>
      </c>
      <c r="E32" s="152">
        <v>1</v>
      </c>
      <c r="F32" s="143" t="s">
        <v>2726</v>
      </c>
    </row>
    <row r="33" spans="1:7" s="866" customFormat="1" ht="20.100000000000001" customHeight="1">
      <c r="A33" s="864"/>
      <c r="B33" s="1402"/>
      <c r="C33" s="1404"/>
      <c r="D33" s="142" t="s">
        <v>2727</v>
      </c>
      <c r="E33" s="152">
        <v>1</v>
      </c>
      <c r="F33" s="143" t="s">
        <v>2728</v>
      </c>
    </row>
    <row r="34" spans="1:7" s="866" customFormat="1" ht="20.100000000000001" customHeight="1">
      <c r="A34" s="864"/>
      <c r="B34" s="1402"/>
      <c r="C34" s="1404"/>
      <c r="D34" s="142" t="s">
        <v>2729</v>
      </c>
      <c r="E34" s="152">
        <v>23</v>
      </c>
      <c r="F34" s="143" t="s">
        <v>2730</v>
      </c>
    </row>
    <row r="35" spans="1:7" ht="20.100000000000001" customHeight="1">
      <c r="B35" s="1402"/>
      <c r="C35" s="1404"/>
      <c r="D35" s="142" t="s">
        <v>2761</v>
      </c>
      <c r="E35" s="152">
        <v>3</v>
      </c>
      <c r="F35" s="143" t="s">
        <v>2731</v>
      </c>
    </row>
    <row r="36" spans="1:7" ht="20.100000000000001" customHeight="1">
      <c r="B36" s="1402"/>
      <c r="C36" s="1404"/>
      <c r="D36" s="142" t="s">
        <v>2732</v>
      </c>
      <c r="E36" s="152">
        <v>5</v>
      </c>
      <c r="F36" s="143" t="s">
        <v>2733</v>
      </c>
    </row>
    <row r="37" spans="1:7" ht="20.100000000000001" customHeight="1">
      <c r="B37" s="1402"/>
      <c r="C37" s="1404"/>
      <c r="D37" s="142" t="s">
        <v>2752</v>
      </c>
      <c r="E37" s="152">
        <v>1</v>
      </c>
      <c r="F37" s="143" t="s">
        <v>1016</v>
      </c>
    </row>
    <row r="38" spans="1:7" ht="20.100000000000001" customHeight="1">
      <c r="B38" s="1402"/>
      <c r="C38" s="1404"/>
      <c r="D38" s="142" t="s">
        <v>2734</v>
      </c>
      <c r="E38" s="152">
        <v>1</v>
      </c>
      <c r="F38" s="143" t="s">
        <v>2735</v>
      </c>
    </row>
    <row r="39" spans="1:7" ht="20.100000000000001" customHeight="1">
      <c r="B39" s="1402"/>
      <c r="C39" s="1404"/>
      <c r="D39" s="142" t="s">
        <v>2713</v>
      </c>
      <c r="E39" s="152">
        <v>3</v>
      </c>
      <c r="F39" s="145" t="s">
        <v>2736</v>
      </c>
    </row>
    <row r="40" spans="1:7" ht="20.100000000000001" customHeight="1">
      <c r="B40" s="1402"/>
      <c r="C40" s="1404"/>
      <c r="D40" s="157" t="s">
        <v>2737</v>
      </c>
      <c r="E40" s="152">
        <v>5</v>
      </c>
      <c r="F40" s="145" t="s">
        <v>2721</v>
      </c>
    </row>
    <row r="41" spans="1:7" ht="20.100000000000001" customHeight="1">
      <c r="B41" s="1402"/>
      <c r="C41" s="1404"/>
      <c r="D41" s="157" t="s">
        <v>2549</v>
      </c>
      <c r="E41" s="152">
        <v>5</v>
      </c>
      <c r="F41" s="145" t="s">
        <v>1017</v>
      </c>
      <c r="G41" s="916"/>
    </row>
    <row r="42" spans="1:7" ht="20.100000000000001" customHeight="1" thickBot="1">
      <c r="B42" s="1403"/>
      <c r="C42" s="914"/>
      <c r="D42" s="912" t="s">
        <v>2695</v>
      </c>
      <c r="E42" s="147">
        <f>SUM(E27:E41)</f>
        <v>136</v>
      </c>
      <c r="F42" s="891"/>
    </row>
    <row r="43" spans="1:7" ht="20.100000000000001" customHeight="1">
      <c r="B43" s="1520" t="s">
        <v>2738</v>
      </c>
      <c r="C43" s="1530" t="s">
        <v>2671</v>
      </c>
      <c r="D43" s="158" t="s">
        <v>2688</v>
      </c>
      <c r="E43" s="152">
        <v>7</v>
      </c>
      <c r="F43" s="159"/>
    </row>
    <row r="44" spans="1:7" ht="20.100000000000001" customHeight="1">
      <c r="B44" s="1402"/>
      <c r="C44" s="1404"/>
      <c r="D44" s="142" t="s">
        <v>2739</v>
      </c>
      <c r="E44" s="152">
        <v>1</v>
      </c>
      <c r="F44" s="143" t="s">
        <v>2762</v>
      </c>
    </row>
    <row r="45" spans="1:7" ht="20.100000000000001" customHeight="1">
      <c r="B45" s="1402"/>
      <c r="C45" s="1404"/>
      <c r="D45" s="142" t="s">
        <v>2740</v>
      </c>
      <c r="E45" s="152">
        <v>1</v>
      </c>
      <c r="F45" s="143" t="s">
        <v>2741</v>
      </c>
    </row>
    <row r="46" spans="1:7" ht="20.100000000000001" customHeight="1">
      <c r="B46" s="1402"/>
      <c r="C46" s="1404"/>
      <c r="D46" s="142" t="s">
        <v>2742</v>
      </c>
      <c r="E46" s="152">
        <v>5</v>
      </c>
      <c r="F46" s="143"/>
    </row>
    <row r="47" spans="1:7" ht="20.100000000000001" customHeight="1">
      <c r="B47" s="1402"/>
      <c r="C47" s="1404"/>
      <c r="D47" s="142" t="s">
        <v>2743</v>
      </c>
      <c r="E47" s="152">
        <v>16</v>
      </c>
      <c r="F47" s="143"/>
    </row>
    <row r="48" spans="1:7" ht="20.100000000000001" customHeight="1">
      <c r="B48" s="1402"/>
      <c r="C48" s="1404"/>
      <c r="D48" s="142" t="s">
        <v>2732</v>
      </c>
      <c r="E48" s="152">
        <v>38</v>
      </c>
      <c r="F48" s="143"/>
    </row>
    <row r="49" spans="2:7" ht="20.100000000000001" customHeight="1">
      <c r="B49" s="1402"/>
      <c r="C49" s="1404"/>
      <c r="D49" s="142" t="s">
        <v>2744</v>
      </c>
      <c r="E49" s="152">
        <v>3</v>
      </c>
      <c r="F49" s="143"/>
    </row>
    <row r="50" spans="2:7" ht="20.100000000000001" customHeight="1">
      <c r="B50" s="1402"/>
      <c r="C50" s="1404"/>
      <c r="D50" s="157" t="s">
        <v>627</v>
      </c>
      <c r="E50" s="152">
        <v>756</v>
      </c>
      <c r="F50" s="145"/>
    </row>
    <row r="51" spans="2:7" ht="20.100000000000001" customHeight="1">
      <c r="B51" s="1402"/>
      <c r="C51" s="1404"/>
      <c r="D51" s="907" t="s">
        <v>2754</v>
      </c>
      <c r="E51" s="152">
        <v>1</v>
      </c>
      <c r="F51" s="145" t="s">
        <v>1018</v>
      </c>
    </row>
    <row r="52" spans="2:7" ht="20.100000000000001" customHeight="1">
      <c r="B52" s="1402"/>
      <c r="C52" s="1404"/>
      <c r="D52" s="160" t="s">
        <v>2745</v>
      </c>
      <c r="E52" s="152">
        <v>2</v>
      </c>
      <c r="F52" s="146" t="s">
        <v>2746</v>
      </c>
    </row>
    <row r="53" spans="2:7" ht="20.100000000000001" customHeight="1">
      <c r="B53" s="1402"/>
      <c r="C53" s="1405"/>
      <c r="D53" s="161" t="s">
        <v>2695</v>
      </c>
      <c r="E53" s="162">
        <f>SUM(E43:E52)</f>
        <v>830</v>
      </c>
      <c r="F53" s="163"/>
      <c r="G53" s="917"/>
    </row>
    <row r="54" spans="2:7" ht="20.100000000000001" customHeight="1">
      <c r="B54" s="1402"/>
      <c r="C54" s="1404" t="s">
        <v>1014</v>
      </c>
      <c r="D54" s="144" t="s">
        <v>2747</v>
      </c>
      <c r="E54" s="152">
        <v>167</v>
      </c>
      <c r="F54" s="143"/>
      <c r="G54" s="917"/>
    </row>
    <row r="55" spans="2:7" ht="20.100000000000001" customHeight="1">
      <c r="B55" s="1402"/>
      <c r="C55" s="1404"/>
      <c r="D55" s="142" t="s">
        <v>2739</v>
      </c>
      <c r="E55" s="152">
        <v>1</v>
      </c>
      <c r="F55" s="143" t="s">
        <v>2748</v>
      </c>
      <c r="G55" s="917"/>
    </row>
    <row r="56" spans="2:7" ht="20.100000000000001" customHeight="1">
      <c r="B56" s="1402"/>
      <c r="C56" s="1404"/>
      <c r="D56" s="142" t="s">
        <v>2749</v>
      </c>
      <c r="E56" s="152">
        <v>12</v>
      </c>
      <c r="F56" s="143"/>
      <c r="G56" s="917"/>
    </row>
    <row r="57" spans="2:7" ht="20.100000000000001" customHeight="1">
      <c r="B57" s="1402"/>
      <c r="C57" s="1404"/>
      <c r="D57" s="142" t="s">
        <v>2750</v>
      </c>
      <c r="E57" s="152">
        <v>1</v>
      </c>
      <c r="F57" s="143" t="s">
        <v>2751</v>
      </c>
      <c r="G57" s="917"/>
    </row>
    <row r="58" spans="2:7" ht="20.100000000000001" customHeight="1">
      <c r="B58" s="1402"/>
      <c r="C58" s="1404"/>
      <c r="D58" s="142" t="s">
        <v>2742</v>
      </c>
      <c r="E58" s="878">
        <v>302</v>
      </c>
      <c r="F58" s="143"/>
      <c r="G58" s="917"/>
    </row>
    <row r="59" spans="2:7" ht="20.100000000000001" customHeight="1">
      <c r="B59" s="1402"/>
      <c r="C59" s="1404"/>
      <c r="D59" s="142" t="s">
        <v>2743</v>
      </c>
      <c r="E59" s="878">
        <v>531</v>
      </c>
      <c r="F59" s="143"/>
      <c r="G59" s="917"/>
    </row>
    <row r="60" spans="2:7" ht="20.100000000000001" customHeight="1">
      <c r="B60" s="1402"/>
      <c r="C60" s="1404"/>
      <c r="D60" s="142" t="s">
        <v>2732</v>
      </c>
      <c r="E60" s="152">
        <v>197</v>
      </c>
      <c r="F60" s="143"/>
      <c r="G60" s="917"/>
    </row>
    <row r="61" spans="2:7" ht="20.100000000000001" customHeight="1">
      <c r="B61" s="1402"/>
      <c r="C61" s="1404"/>
      <c r="D61" s="142" t="s">
        <v>2718</v>
      </c>
      <c r="E61" s="152">
        <v>2</v>
      </c>
      <c r="F61" s="143" t="s">
        <v>1019</v>
      </c>
      <c r="G61" s="917"/>
    </row>
    <row r="62" spans="2:7" ht="20.100000000000001" customHeight="1">
      <c r="B62" s="1402"/>
      <c r="C62" s="1404"/>
      <c r="D62" s="142" t="s">
        <v>2752</v>
      </c>
      <c r="E62" s="152">
        <v>10</v>
      </c>
      <c r="F62" s="143"/>
      <c r="G62" s="917"/>
    </row>
    <row r="63" spans="2:7" ht="20.100000000000001" customHeight="1">
      <c r="B63" s="1402"/>
      <c r="C63" s="1404"/>
      <c r="D63" s="142" t="s">
        <v>2753</v>
      </c>
      <c r="E63" s="152">
        <v>334</v>
      </c>
      <c r="F63" s="143"/>
      <c r="G63" s="917"/>
    </row>
    <row r="64" spans="2:7" ht="20.100000000000001" customHeight="1">
      <c r="B64" s="1402"/>
      <c r="C64" s="1404"/>
      <c r="D64" s="144" t="s">
        <v>2734</v>
      </c>
      <c r="E64" s="152">
        <v>134</v>
      </c>
      <c r="F64" s="143"/>
      <c r="G64" s="917"/>
    </row>
    <row r="65" spans="2:7" ht="20.100000000000001" customHeight="1">
      <c r="B65" s="1402"/>
      <c r="C65" s="1404"/>
      <c r="D65" s="144" t="s">
        <v>2691</v>
      </c>
      <c r="E65" s="152">
        <v>179</v>
      </c>
      <c r="F65" s="143"/>
      <c r="G65" s="917"/>
    </row>
    <row r="66" spans="2:7" ht="20.100000000000001" customHeight="1">
      <c r="B66" s="1402"/>
      <c r="C66" s="1404"/>
      <c r="D66" s="144" t="s">
        <v>2662</v>
      </c>
      <c r="E66" s="152">
        <v>10</v>
      </c>
      <c r="F66" s="143"/>
      <c r="G66" s="917"/>
    </row>
    <row r="67" spans="2:7" ht="20.100000000000001" customHeight="1">
      <c r="B67" s="1402"/>
      <c r="C67" s="1404"/>
      <c r="D67" s="144" t="s">
        <v>627</v>
      </c>
      <c r="E67" s="152">
        <v>41</v>
      </c>
      <c r="F67" s="143"/>
      <c r="G67" s="917"/>
    </row>
    <row r="68" spans="2:7" ht="20.100000000000001" customHeight="1">
      <c r="B68" s="1402"/>
      <c r="C68" s="1404"/>
      <c r="D68" s="164" t="s">
        <v>2754</v>
      </c>
      <c r="E68" s="152">
        <v>7</v>
      </c>
      <c r="F68" s="143"/>
      <c r="G68" s="917"/>
    </row>
    <row r="69" spans="2:7" ht="20.100000000000001" customHeight="1">
      <c r="B69" s="1402"/>
      <c r="C69" s="1404"/>
      <c r="D69" s="144" t="s">
        <v>2745</v>
      </c>
      <c r="E69" s="152">
        <v>1415</v>
      </c>
      <c r="F69" s="143"/>
      <c r="G69" s="917"/>
    </row>
    <row r="70" spans="2:7" ht="20.100000000000001" customHeight="1">
      <c r="B70" s="1402"/>
      <c r="C70" s="1404"/>
      <c r="D70" s="144" t="s">
        <v>2755</v>
      </c>
      <c r="E70" s="878">
        <v>90</v>
      </c>
      <c r="F70" s="143"/>
      <c r="G70" s="917"/>
    </row>
    <row r="71" spans="2:7" ht="20.100000000000001" customHeight="1">
      <c r="B71" s="1402"/>
      <c r="C71" s="1404"/>
      <c r="D71" s="666" t="s">
        <v>97</v>
      </c>
      <c r="E71" s="152">
        <v>7</v>
      </c>
      <c r="F71" s="145"/>
      <c r="G71" s="917"/>
    </row>
    <row r="72" spans="2:7" ht="20.100000000000001" customHeight="1">
      <c r="B72" s="1402"/>
      <c r="C72" s="1404"/>
      <c r="D72" s="666" t="s">
        <v>98</v>
      </c>
      <c r="E72" s="152">
        <v>21</v>
      </c>
      <c r="F72" s="145"/>
      <c r="G72" s="917"/>
    </row>
    <row r="73" spans="2:7" ht="20.100000000000001" customHeight="1">
      <c r="B73" s="1402"/>
      <c r="C73" s="1404"/>
      <c r="D73" s="666" t="s">
        <v>999</v>
      </c>
      <c r="E73" s="152">
        <v>34</v>
      </c>
      <c r="F73" s="145"/>
      <c r="G73" s="917"/>
    </row>
    <row r="74" spans="2:7" ht="20.100000000000001" customHeight="1">
      <c r="B74" s="1402"/>
      <c r="C74" s="1404"/>
      <c r="D74" s="165" t="s">
        <v>2549</v>
      </c>
      <c r="E74" s="152">
        <v>88</v>
      </c>
      <c r="F74" s="146"/>
      <c r="G74" s="917"/>
    </row>
    <row r="75" spans="2:7" ht="20.100000000000001" customHeight="1" thickBot="1">
      <c r="B75" s="1403"/>
      <c r="C75" s="1531"/>
      <c r="D75" s="912" t="s">
        <v>2695</v>
      </c>
      <c r="E75" s="147">
        <f>SUM(E54:E74)</f>
        <v>3583</v>
      </c>
      <c r="F75" s="918"/>
      <c r="G75" s="892"/>
    </row>
    <row r="76" spans="2:7" ht="20.100000000000001" customHeight="1" thickBot="1">
      <c r="B76" s="1398" t="s">
        <v>2756</v>
      </c>
      <c r="C76" s="1532"/>
      <c r="D76" s="1401"/>
      <c r="E76" s="908">
        <f>E10+E26+E42+E53+E75</f>
        <v>6443</v>
      </c>
      <c r="F76" s="919"/>
      <c r="G76" s="892"/>
    </row>
    <row r="77" spans="2:7" ht="20.100000000000001" customHeight="1">
      <c r="G77" s="892"/>
    </row>
    <row r="78" spans="2:7" ht="20.100000000000001" customHeight="1">
      <c r="G78" s="892"/>
    </row>
    <row r="79" spans="2:7" ht="20.100000000000001" customHeight="1">
      <c r="G79" s="892"/>
    </row>
  </sheetData>
  <mergeCells count="10">
    <mergeCell ref="B43:B75"/>
    <mergeCell ref="C43:C53"/>
    <mergeCell ref="C54:C75"/>
    <mergeCell ref="B76:D76"/>
    <mergeCell ref="B27:B42"/>
    <mergeCell ref="C28:C41"/>
    <mergeCell ref="B3:C3"/>
    <mergeCell ref="B4:C10"/>
    <mergeCell ref="B11:B26"/>
    <mergeCell ref="C12:C25"/>
  </mergeCells>
  <phoneticPr fontId="2"/>
  <printOptions horizontalCentered="1"/>
  <pageMargins left="0.54" right="0.47" top="0.98425196850393704" bottom="0.55118110236220474" header="0.51181102362204722" footer="0.51181102362204722"/>
  <pageSetup paperSize="9" scale="64" fitToHeight="2" orientation="portrait" r:id="rId1"/>
  <headerFooter alignWithMargins="0"/>
  <rowBreaks count="1" manualBreakCount="1">
    <brk id="42" max="5" man="1"/>
  </rowBreaks>
</worksheet>
</file>

<file path=xl/worksheets/sheet14.xml><?xml version="1.0" encoding="utf-8"?>
<worksheet xmlns="http://schemas.openxmlformats.org/spreadsheetml/2006/main" xmlns:r="http://schemas.openxmlformats.org/officeDocument/2006/relationships">
  <sheetPr>
    <tabColor rgb="FFFFFF00"/>
  </sheetPr>
  <dimension ref="A1:G8"/>
  <sheetViews>
    <sheetView view="pageBreakPreview" zoomScaleNormal="100" zoomScaleSheetLayoutView="100" workbookViewId="0">
      <selection activeCell="D3" sqref="D3"/>
    </sheetView>
  </sheetViews>
  <sheetFormatPr defaultRowHeight="20.100000000000001" customHeight="1"/>
  <cols>
    <col min="1" max="1" width="2.75" style="864" customWidth="1"/>
    <col min="2" max="2" width="7.375" style="864" customWidth="1"/>
    <col min="3" max="3" width="7" style="864" customWidth="1"/>
    <col min="4" max="4" width="34.125" style="864" customWidth="1"/>
    <col min="5" max="5" width="8.375" style="865" customWidth="1"/>
    <col min="6" max="6" width="40.125" style="864" customWidth="1"/>
    <col min="7" max="7" width="17.875" style="860" customWidth="1"/>
    <col min="8" max="16384" width="9" style="864"/>
  </cols>
  <sheetData>
    <row r="1" spans="1:7" ht="37.15" customHeight="1">
      <c r="A1" s="863" t="s">
        <v>99</v>
      </c>
    </row>
    <row r="2" spans="1:7" s="871" customFormat="1" ht="20.25" customHeight="1" thickBot="1">
      <c r="A2" s="867"/>
      <c r="B2" s="657"/>
      <c r="C2" s="657"/>
      <c r="D2" s="657"/>
      <c r="E2" s="922"/>
      <c r="F2" s="923" t="s">
        <v>100</v>
      </c>
      <c r="G2" s="657"/>
    </row>
    <row r="3" spans="1:7" ht="36" customHeight="1" thickBot="1">
      <c r="B3" s="1533" t="s">
        <v>2683</v>
      </c>
      <c r="C3" s="1534"/>
      <c r="D3" s="924" t="s">
        <v>2684</v>
      </c>
      <c r="E3" s="925" t="s">
        <v>101</v>
      </c>
      <c r="F3" s="926" t="s">
        <v>102</v>
      </c>
      <c r="G3" s="927" t="s">
        <v>103</v>
      </c>
    </row>
    <row r="4" spans="1:7" ht="180" customHeight="1">
      <c r="B4" s="928" t="s">
        <v>104</v>
      </c>
      <c r="C4" s="920" t="s">
        <v>105</v>
      </c>
      <c r="D4" s="929" t="s">
        <v>106</v>
      </c>
      <c r="E4" s="930">
        <v>1</v>
      </c>
      <c r="F4" s="931" t="s">
        <v>107</v>
      </c>
      <c r="G4" s="932">
        <v>42461</v>
      </c>
    </row>
    <row r="5" spans="1:7" s="866" customFormat="1" ht="27" customHeight="1" thickBot="1">
      <c r="A5" s="864"/>
      <c r="B5" s="933"/>
      <c r="C5" s="934"/>
      <c r="D5" s="935" t="s">
        <v>2695</v>
      </c>
      <c r="E5" s="674">
        <f>SUM(E4:E4)</f>
        <v>1</v>
      </c>
      <c r="F5" s="936"/>
      <c r="G5" s="937"/>
    </row>
    <row r="6" spans="1:7" ht="129.6" customHeight="1">
      <c r="B6" s="1535" t="s">
        <v>108</v>
      </c>
      <c r="C6" s="1537" t="s">
        <v>105</v>
      </c>
      <c r="D6" s="938" t="s">
        <v>109</v>
      </c>
      <c r="E6" s="675">
        <v>1</v>
      </c>
      <c r="F6" s="939" t="s">
        <v>110</v>
      </c>
      <c r="G6" s="940">
        <v>42461</v>
      </c>
    </row>
    <row r="7" spans="1:7" ht="28.15" customHeight="1" thickBot="1">
      <c r="B7" s="1536"/>
      <c r="C7" s="1538"/>
      <c r="D7" s="935" t="s">
        <v>2695</v>
      </c>
      <c r="E7" s="674">
        <f>SUM(E6:E6)</f>
        <v>1</v>
      </c>
      <c r="F7" s="941"/>
      <c r="G7" s="942"/>
    </row>
    <row r="8" spans="1:7" ht="33" customHeight="1" thickBot="1">
      <c r="B8" s="1539" t="s">
        <v>2756</v>
      </c>
      <c r="C8" s="1540"/>
      <c r="D8" s="1541"/>
      <c r="E8" s="921">
        <f>E5+E7</f>
        <v>2</v>
      </c>
      <c r="F8" s="943"/>
      <c r="G8" s="944"/>
    </row>
  </sheetData>
  <mergeCells count="4">
    <mergeCell ref="B3:C3"/>
    <mergeCell ref="B6:B7"/>
    <mergeCell ref="C6:C7"/>
    <mergeCell ref="B8:D8"/>
  </mergeCells>
  <phoneticPr fontId="2"/>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FFFF00"/>
  </sheetPr>
  <dimension ref="A1:P150"/>
  <sheetViews>
    <sheetView view="pageBreakPreview" zoomScaleNormal="130" zoomScaleSheetLayoutView="100" workbookViewId="0">
      <selection activeCell="D91" sqref="D91"/>
    </sheetView>
  </sheetViews>
  <sheetFormatPr defaultRowHeight="18" customHeight="1"/>
  <cols>
    <col min="1" max="1" width="3.375" style="605" customWidth="1"/>
    <col min="2" max="3" width="4.25" style="605" customWidth="1"/>
    <col min="4" max="4" width="12.5" style="605" customWidth="1"/>
    <col min="5" max="6" width="7.5" style="605" customWidth="1"/>
    <col min="7" max="7" width="19.125" style="605" customWidth="1"/>
    <col min="8" max="9" width="7.5" style="605" customWidth="1"/>
    <col min="10" max="10" width="5.625" style="113" customWidth="1"/>
    <col min="11" max="11" width="6.875" style="605" customWidth="1"/>
    <col min="12" max="13" width="7.5" style="605" customWidth="1"/>
    <col min="14" max="14" width="20.125" style="605" customWidth="1"/>
    <col min="15" max="15" width="11.375" style="167" customWidth="1"/>
    <col min="16" max="16384" width="9" style="605"/>
  </cols>
  <sheetData>
    <row r="1" spans="1:15" ht="18" customHeight="1">
      <c r="A1" s="588" t="s">
        <v>111</v>
      </c>
      <c r="B1" s="588"/>
      <c r="C1" s="166"/>
      <c r="D1" s="166"/>
      <c r="E1" s="166"/>
    </row>
    <row r="2" spans="1:15" ht="18" customHeight="1" thickBot="1"/>
    <row r="3" spans="1:15" ht="18" customHeight="1">
      <c r="B3" s="1642" t="s">
        <v>2683</v>
      </c>
      <c r="C3" s="1643"/>
      <c r="D3" s="1645" t="s">
        <v>2763</v>
      </c>
      <c r="E3" s="1646"/>
      <c r="F3" s="1647"/>
      <c r="G3" s="1643" t="s">
        <v>2764</v>
      </c>
      <c r="H3" s="1643"/>
      <c r="I3" s="1643"/>
      <c r="J3" s="1643" t="s">
        <v>2765</v>
      </c>
      <c r="K3" s="1643"/>
      <c r="L3" s="1643"/>
      <c r="M3" s="1643"/>
      <c r="N3" s="1643"/>
      <c r="O3" s="1620" t="s">
        <v>2603</v>
      </c>
    </row>
    <row r="4" spans="1:15" ht="18" customHeight="1" thickBot="1">
      <c r="B4" s="1644"/>
      <c r="C4" s="1556"/>
      <c r="D4" s="1648"/>
      <c r="E4" s="1649"/>
      <c r="F4" s="1650"/>
      <c r="G4" s="1556"/>
      <c r="H4" s="1556"/>
      <c r="I4" s="1556"/>
      <c r="J4" s="958" t="s">
        <v>2766</v>
      </c>
      <c r="K4" s="1556" t="s">
        <v>2767</v>
      </c>
      <c r="L4" s="1556"/>
      <c r="M4" s="1556"/>
      <c r="N4" s="1556"/>
      <c r="O4" s="1621"/>
    </row>
    <row r="5" spans="1:15" ht="18.75" customHeight="1">
      <c r="B5" s="1622" t="s">
        <v>2768</v>
      </c>
      <c r="C5" s="1623"/>
      <c r="D5" s="1628" t="s">
        <v>2769</v>
      </c>
      <c r="E5" s="1629"/>
      <c r="F5" s="1630"/>
      <c r="G5" s="1631" t="s">
        <v>2770</v>
      </c>
      <c r="H5" s="1631"/>
      <c r="I5" s="1631"/>
      <c r="J5" s="168">
        <v>2</v>
      </c>
      <c r="K5" s="1632" t="s">
        <v>2771</v>
      </c>
      <c r="L5" s="1633"/>
      <c r="M5" s="1633"/>
      <c r="N5" s="1634"/>
      <c r="O5" s="169">
        <v>21276</v>
      </c>
    </row>
    <row r="6" spans="1:15" ht="18.75" customHeight="1">
      <c r="B6" s="1624"/>
      <c r="C6" s="1625"/>
      <c r="D6" s="1635" t="s">
        <v>2772</v>
      </c>
      <c r="E6" s="1636"/>
      <c r="F6" s="1637"/>
      <c r="G6" s="1638" t="s">
        <v>112</v>
      </c>
      <c r="H6" s="1638"/>
      <c r="I6" s="1638"/>
      <c r="J6" s="609">
        <v>2</v>
      </c>
      <c r="K6" s="1639" t="s">
        <v>2773</v>
      </c>
      <c r="L6" s="1640"/>
      <c r="M6" s="1640"/>
      <c r="N6" s="1641"/>
      <c r="O6" s="170">
        <v>20717</v>
      </c>
    </row>
    <row r="7" spans="1:15" ht="18" customHeight="1" thickBot="1">
      <c r="B7" s="1626"/>
      <c r="C7" s="1627"/>
      <c r="D7" s="1561" t="s">
        <v>113</v>
      </c>
      <c r="E7" s="1573"/>
      <c r="F7" s="1574"/>
      <c r="G7" s="1651"/>
      <c r="H7" s="1651"/>
      <c r="I7" s="1651"/>
      <c r="J7" s="1561" t="s">
        <v>114</v>
      </c>
      <c r="K7" s="1573"/>
      <c r="L7" s="1573"/>
      <c r="M7" s="1573"/>
      <c r="N7" s="1574"/>
      <c r="O7" s="171"/>
    </row>
    <row r="8" spans="1:15" ht="16.5" customHeight="1">
      <c r="B8" s="1581" t="s">
        <v>2776</v>
      </c>
      <c r="C8" s="1602" t="s">
        <v>2777</v>
      </c>
      <c r="D8" s="1605" t="s">
        <v>2778</v>
      </c>
      <c r="E8" s="1606"/>
      <c r="F8" s="1607"/>
      <c r="G8" s="1596"/>
      <c r="H8" s="1596"/>
      <c r="I8" s="1596"/>
      <c r="J8" s="172"/>
      <c r="K8" s="1605"/>
      <c r="L8" s="1606"/>
      <c r="M8" s="1606"/>
      <c r="N8" s="1607"/>
      <c r="O8" s="169"/>
    </row>
    <row r="9" spans="1:15" ht="18.75" customHeight="1">
      <c r="B9" s="1600"/>
      <c r="C9" s="1603"/>
      <c r="D9" s="1593" t="s">
        <v>2779</v>
      </c>
      <c r="E9" s="1594"/>
      <c r="F9" s="1595"/>
      <c r="G9" s="1592" t="s">
        <v>2780</v>
      </c>
      <c r="H9" s="1592"/>
      <c r="I9" s="1592"/>
      <c r="J9" s="948">
        <v>2</v>
      </c>
      <c r="K9" s="1592" t="s">
        <v>2781</v>
      </c>
      <c r="L9" s="1592"/>
      <c r="M9" s="1592"/>
      <c r="N9" s="1592"/>
      <c r="O9" s="949">
        <v>21994</v>
      </c>
    </row>
    <row r="10" spans="1:15" ht="18.75" customHeight="1">
      <c r="B10" s="1600"/>
      <c r="C10" s="1603"/>
      <c r="D10" s="1593" t="s">
        <v>2782</v>
      </c>
      <c r="E10" s="1594"/>
      <c r="F10" s="1595"/>
      <c r="G10" s="1592" t="s">
        <v>2780</v>
      </c>
      <c r="H10" s="1592"/>
      <c r="I10" s="1592"/>
      <c r="J10" s="946">
        <v>2</v>
      </c>
      <c r="K10" s="1592" t="s">
        <v>2783</v>
      </c>
      <c r="L10" s="1592"/>
      <c r="M10" s="1592"/>
      <c r="N10" s="1592"/>
      <c r="O10" s="949">
        <v>23547</v>
      </c>
    </row>
    <row r="11" spans="1:15" ht="16.5" customHeight="1">
      <c r="B11" s="1600"/>
      <c r="C11" s="1603"/>
      <c r="D11" s="1597" t="s">
        <v>2784</v>
      </c>
      <c r="E11" s="1598"/>
      <c r="F11" s="1599"/>
      <c r="G11" s="1597"/>
      <c r="H11" s="1598"/>
      <c r="I11" s="1599"/>
      <c r="J11" s="610"/>
      <c r="K11" s="1614"/>
      <c r="L11" s="1614"/>
      <c r="M11" s="1614"/>
      <c r="N11" s="1614"/>
      <c r="O11" s="173"/>
    </row>
    <row r="12" spans="1:15" ht="18.75" customHeight="1">
      <c r="B12" s="1600"/>
      <c r="C12" s="1603"/>
      <c r="D12" s="1593" t="s">
        <v>2785</v>
      </c>
      <c r="E12" s="1594"/>
      <c r="F12" s="1595"/>
      <c r="G12" s="1592" t="s">
        <v>2770</v>
      </c>
      <c r="H12" s="1592"/>
      <c r="I12" s="1592"/>
      <c r="J12" s="946">
        <v>2</v>
      </c>
      <c r="K12" s="1593" t="s">
        <v>2786</v>
      </c>
      <c r="L12" s="1594"/>
      <c r="M12" s="1594"/>
      <c r="N12" s="1595"/>
      <c r="O12" s="949">
        <v>23924</v>
      </c>
    </row>
    <row r="13" spans="1:15" ht="18.75" customHeight="1">
      <c r="B13" s="1600"/>
      <c r="C13" s="1603"/>
      <c r="D13" s="1593" t="s">
        <v>2787</v>
      </c>
      <c r="E13" s="1594"/>
      <c r="F13" s="1595"/>
      <c r="G13" s="1592" t="s">
        <v>2770</v>
      </c>
      <c r="H13" s="1592"/>
      <c r="I13" s="1592"/>
      <c r="J13" s="946">
        <v>3</v>
      </c>
      <c r="K13" s="1593" t="s">
        <v>2788</v>
      </c>
      <c r="L13" s="1594"/>
      <c r="M13" s="1594"/>
      <c r="N13" s="1595"/>
      <c r="O13" s="949">
        <v>28581</v>
      </c>
    </row>
    <row r="14" spans="1:15" ht="18.75" customHeight="1">
      <c r="B14" s="1600"/>
      <c r="C14" s="1603"/>
      <c r="D14" s="1593" t="s">
        <v>2789</v>
      </c>
      <c r="E14" s="1594"/>
      <c r="F14" s="1595"/>
      <c r="G14" s="1592" t="s">
        <v>2770</v>
      </c>
      <c r="H14" s="1592"/>
      <c r="I14" s="1592"/>
      <c r="J14" s="946">
        <v>2</v>
      </c>
      <c r="K14" s="1593" t="s">
        <v>2790</v>
      </c>
      <c r="L14" s="1594"/>
      <c r="M14" s="1594"/>
      <c r="N14" s="1595"/>
      <c r="O14" s="949">
        <v>18879</v>
      </c>
    </row>
    <row r="15" spans="1:15" ht="18.75" customHeight="1">
      <c r="B15" s="1600"/>
      <c r="C15" s="1603"/>
      <c r="D15" s="1593" t="s">
        <v>2791</v>
      </c>
      <c r="E15" s="1594"/>
      <c r="F15" s="1595"/>
      <c r="G15" s="1592" t="s">
        <v>2770</v>
      </c>
      <c r="H15" s="1592"/>
      <c r="I15" s="1592"/>
      <c r="J15" s="946">
        <v>2</v>
      </c>
      <c r="K15" s="1593" t="s">
        <v>2792</v>
      </c>
      <c r="L15" s="1594"/>
      <c r="M15" s="1594"/>
      <c r="N15" s="1595"/>
      <c r="O15" s="949">
        <v>24198</v>
      </c>
    </row>
    <row r="16" spans="1:15" ht="18.75" customHeight="1">
      <c r="B16" s="1600"/>
      <c r="C16" s="1603"/>
      <c r="D16" s="1611" t="s">
        <v>2793</v>
      </c>
      <c r="E16" s="1612"/>
      <c r="F16" s="1613"/>
      <c r="G16" s="1619" t="s">
        <v>2770</v>
      </c>
      <c r="H16" s="1619"/>
      <c r="I16" s="1619"/>
      <c r="J16" s="950">
        <v>3</v>
      </c>
      <c r="K16" s="1611" t="s">
        <v>2794</v>
      </c>
      <c r="L16" s="1612"/>
      <c r="M16" s="1612"/>
      <c r="N16" s="1613"/>
      <c r="O16" s="951">
        <v>37347</v>
      </c>
    </row>
    <row r="17" spans="2:15" ht="16.5" customHeight="1">
      <c r="B17" s="1600"/>
      <c r="C17" s="1603"/>
      <c r="D17" s="1597" t="s">
        <v>2795</v>
      </c>
      <c r="E17" s="1598"/>
      <c r="F17" s="1599"/>
      <c r="G17" s="1597"/>
      <c r="H17" s="1598"/>
      <c r="I17" s="1599"/>
      <c r="J17" s="610"/>
      <c r="K17" s="1614"/>
      <c r="L17" s="1614"/>
      <c r="M17" s="1614"/>
      <c r="N17" s="1614"/>
      <c r="O17" s="173"/>
    </row>
    <row r="18" spans="2:15" ht="18.75" customHeight="1">
      <c r="B18" s="1600"/>
      <c r="C18" s="1603"/>
      <c r="D18" s="1593" t="s">
        <v>2796</v>
      </c>
      <c r="E18" s="1594"/>
      <c r="F18" s="1595"/>
      <c r="G18" s="1592" t="s">
        <v>2797</v>
      </c>
      <c r="H18" s="1592"/>
      <c r="I18" s="1592"/>
      <c r="J18" s="946">
        <v>5</v>
      </c>
      <c r="K18" s="1593" t="s">
        <v>2798</v>
      </c>
      <c r="L18" s="1594"/>
      <c r="M18" s="1594"/>
      <c r="N18" s="1595"/>
      <c r="O18" s="174">
        <v>35018</v>
      </c>
    </row>
    <row r="19" spans="2:15" ht="36.75" customHeight="1">
      <c r="B19" s="1600"/>
      <c r="C19" s="1603"/>
      <c r="D19" s="1593" t="s">
        <v>115</v>
      </c>
      <c r="E19" s="1594"/>
      <c r="F19" s="1595"/>
      <c r="G19" s="1592" t="s">
        <v>116</v>
      </c>
      <c r="H19" s="1592"/>
      <c r="I19" s="1592"/>
      <c r="J19" s="946">
        <v>13</v>
      </c>
      <c r="K19" s="1593" t="s">
        <v>117</v>
      </c>
      <c r="L19" s="1594"/>
      <c r="M19" s="1594"/>
      <c r="N19" s="1595"/>
      <c r="O19" s="174">
        <v>40931</v>
      </c>
    </row>
    <row r="20" spans="2:15" ht="18.75" customHeight="1">
      <c r="B20" s="1600"/>
      <c r="C20" s="1603"/>
      <c r="D20" s="1593" t="s">
        <v>2799</v>
      </c>
      <c r="E20" s="1594"/>
      <c r="F20" s="1595"/>
      <c r="G20" s="1592" t="s">
        <v>2800</v>
      </c>
      <c r="H20" s="1592"/>
      <c r="I20" s="1592"/>
      <c r="J20" s="946">
        <v>2</v>
      </c>
      <c r="K20" s="1593" t="s">
        <v>2801</v>
      </c>
      <c r="L20" s="1594"/>
      <c r="M20" s="1594"/>
      <c r="N20" s="1595"/>
      <c r="O20" s="174">
        <v>38412</v>
      </c>
    </row>
    <row r="21" spans="2:15" ht="25.5" customHeight="1">
      <c r="B21" s="1600"/>
      <c r="C21" s="1603"/>
      <c r="D21" s="1593" t="s">
        <v>2802</v>
      </c>
      <c r="E21" s="1594"/>
      <c r="F21" s="1595"/>
      <c r="G21" s="1592" t="s">
        <v>2803</v>
      </c>
      <c r="H21" s="1592"/>
      <c r="I21" s="1592"/>
      <c r="J21" s="946">
        <v>8</v>
      </c>
      <c r="K21" s="1593" t="s">
        <v>118</v>
      </c>
      <c r="L21" s="1594"/>
      <c r="M21" s="1594"/>
      <c r="N21" s="1595"/>
      <c r="O21" s="174">
        <v>39904</v>
      </c>
    </row>
    <row r="22" spans="2:15" ht="18.75" customHeight="1">
      <c r="B22" s="1600"/>
      <c r="C22" s="1603"/>
      <c r="D22" s="175" t="s">
        <v>2804</v>
      </c>
      <c r="E22" s="952"/>
      <c r="F22" s="953"/>
      <c r="G22" s="1619" t="s">
        <v>2800</v>
      </c>
      <c r="H22" s="1619"/>
      <c r="I22" s="1619"/>
      <c r="J22" s="950">
        <v>2</v>
      </c>
      <c r="K22" s="1593" t="s">
        <v>2805</v>
      </c>
      <c r="L22" s="1594"/>
      <c r="M22" s="1594"/>
      <c r="N22" s="1595"/>
      <c r="O22" s="176">
        <v>35521</v>
      </c>
    </row>
    <row r="23" spans="2:15" ht="16.5" customHeight="1">
      <c r="B23" s="1600"/>
      <c r="C23" s="1603"/>
      <c r="D23" s="1597" t="s">
        <v>2806</v>
      </c>
      <c r="E23" s="1598"/>
      <c r="F23" s="1599"/>
      <c r="G23" s="1597"/>
      <c r="H23" s="1598"/>
      <c r="I23" s="1599"/>
      <c r="J23" s="610"/>
      <c r="K23" s="1614"/>
      <c r="L23" s="1614"/>
      <c r="M23" s="1614"/>
      <c r="N23" s="1614"/>
      <c r="O23" s="173"/>
    </row>
    <row r="24" spans="2:15" ht="27.75" customHeight="1">
      <c r="B24" s="1600"/>
      <c r="C24" s="1603"/>
      <c r="D24" s="1593" t="s">
        <v>2807</v>
      </c>
      <c r="E24" s="1594"/>
      <c r="F24" s="1595"/>
      <c r="G24" s="1592" t="s">
        <v>2808</v>
      </c>
      <c r="H24" s="1592"/>
      <c r="I24" s="1592"/>
      <c r="J24" s="946">
        <v>7</v>
      </c>
      <c r="K24" s="1593" t="s">
        <v>2809</v>
      </c>
      <c r="L24" s="1594"/>
      <c r="M24" s="1594"/>
      <c r="N24" s="1595"/>
      <c r="O24" s="174">
        <v>27089</v>
      </c>
    </row>
    <row r="25" spans="2:15" ht="18.75" customHeight="1">
      <c r="B25" s="1600"/>
      <c r="C25" s="1603"/>
      <c r="D25" s="1589" t="s">
        <v>2810</v>
      </c>
      <c r="E25" s="1590"/>
      <c r="F25" s="1591"/>
      <c r="G25" s="1592" t="s">
        <v>2808</v>
      </c>
      <c r="H25" s="1592"/>
      <c r="I25" s="1592"/>
      <c r="J25" s="946">
        <v>5</v>
      </c>
      <c r="K25" s="1593" t="s">
        <v>2811</v>
      </c>
      <c r="L25" s="1594"/>
      <c r="M25" s="1594"/>
      <c r="N25" s="1595"/>
      <c r="O25" s="174">
        <v>33666</v>
      </c>
    </row>
    <row r="26" spans="2:15" ht="26.25" customHeight="1">
      <c r="B26" s="1600"/>
      <c r="C26" s="1603"/>
      <c r="D26" s="1589" t="s">
        <v>119</v>
      </c>
      <c r="E26" s="1590"/>
      <c r="F26" s="1591"/>
      <c r="G26" s="1592" t="s">
        <v>2808</v>
      </c>
      <c r="H26" s="1592"/>
      <c r="I26" s="1592"/>
      <c r="J26" s="946">
        <v>8</v>
      </c>
      <c r="K26" s="1593" t="s">
        <v>2812</v>
      </c>
      <c r="L26" s="1594"/>
      <c r="M26" s="1594"/>
      <c r="N26" s="1595"/>
      <c r="O26" s="174">
        <v>26724</v>
      </c>
    </row>
    <row r="27" spans="2:15" ht="18.75" customHeight="1">
      <c r="B27" s="1600"/>
      <c r="C27" s="1603"/>
      <c r="D27" s="1589" t="s">
        <v>120</v>
      </c>
      <c r="E27" s="1590"/>
      <c r="F27" s="1591"/>
      <c r="G27" s="1592" t="s">
        <v>2808</v>
      </c>
      <c r="H27" s="1592"/>
      <c r="I27" s="1592"/>
      <c r="J27" s="946">
        <v>5</v>
      </c>
      <c r="K27" s="1593" t="s">
        <v>121</v>
      </c>
      <c r="L27" s="1594"/>
      <c r="M27" s="1594"/>
      <c r="N27" s="1595"/>
      <c r="O27" s="174">
        <v>28528</v>
      </c>
    </row>
    <row r="28" spans="2:15" ht="18.75" customHeight="1">
      <c r="B28" s="1600"/>
      <c r="C28" s="1603"/>
      <c r="D28" s="1593" t="s">
        <v>2813</v>
      </c>
      <c r="E28" s="1594"/>
      <c r="F28" s="1595"/>
      <c r="G28" s="1592" t="s">
        <v>2808</v>
      </c>
      <c r="H28" s="1592"/>
      <c r="I28" s="1592"/>
      <c r="J28" s="946">
        <v>4</v>
      </c>
      <c r="K28" s="1593" t="s">
        <v>2814</v>
      </c>
      <c r="L28" s="1594"/>
      <c r="M28" s="1594"/>
      <c r="N28" s="1595"/>
      <c r="O28" s="174" t="s">
        <v>2815</v>
      </c>
    </row>
    <row r="29" spans="2:15" ht="27.75" customHeight="1">
      <c r="B29" s="1600"/>
      <c r="C29" s="1603"/>
      <c r="D29" s="1589" t="s">
        <v>2816</v>
      </c>
      <c r="E29" s="1590"/>
      <c r="F29" s="1591"/>
      <c r="G29" s="1592" t="s">
        <v>2808</v>
      </c>
      <c r="H29" s="1592"/>
      <c r="I29" s="1592"/>
      <c r="J29" s="946">
        <v>6</v>
      </c>
      <c r="K29" s="1593" t="s">
        <v>2817</v>
      </c>
      <c r="L29" s="1594"/>
      <c r="M29" s="1594"/>
      <c r="N29" s="1595"/>
      <c r="O29" s="174">
        <v>29312</v>
      </c>
    </row>
    <row r="30" spans="2:15" ht="28.5" customHeight="1">
      <c r="B30" s="1600"/>
      <c r="C30" s="1603"/>
      <c r="D30" s="1589" t="s">
        <v>2818</v>
      </c>
      <c r="E30" s="1590"/>
      <c r="F30" s="1591"/>
      <c r="G30" s="1592" t="s">
        <v>2808</v>
      </c>
      <c r="H30" s="1592"/>
      <c r="I30" s="1592"/>
      <c r="J30" s="946">
        <v>8</v>
      </c>
      <c r="K30" s="1593" t="s">
        <v>2819</v>
      </c>
      <c r="L30" s="1594"/>
      <c r="M30" s="1594"/>
      <c r="N30" s="1595"/>
      <c r="O30" s="174">
        <v>28184</v>
      </c>
    </row>
    <row r="31" spans="2:15" ht="46.5" customHeight="1">
      <c r="B31" s="1600"/>
      <c r="C31" s="1603"/>
      <c r="D31" s="1608" t="s">
        <v>2820</v>
      </c>
      <c r="E31" s="1609"/>
      <c r="F31" s="1610"/>
      <c r="G31" s="1592" t="s">
        <v>2808</v>
      </c>
      <c r="H31" s="1592"/>
      <c r="I31" s="1592"/>
      <c r="J31" s="950">
        <v>18</v>
      </c>
      <c r="K31" s="1611" t="s">
        <v>122</v>
      </c>
      <c r="L31" s="1612"/>
      <c r="M31" s="1612"/>
      <c r="N31" s="1613"/>
      <c r="O31" s="176">
        <v>30996</v>
      </c>
    </row>
    <row r="32" spans="2:15" ht="16.5" customHeight="1">
      <c r="B32" s="1600"/>
      <c r="C32" s="1603"/>
      <c r="D32" s="1597" t="s">
        <v>2821</v>
      </c>
      <c r="E32" s="1598"/>
      <c r="F32" s="1599"/>
      <c r="G32" s="1597"/>
      <c r="H32" s="1598"/>
      <c r="I32" s="1599"/>
      <c r="J32" s="610"/>
      <c r="K32" s="1614"/>
      <c r="L32" s="1614"/>
      <c r="M32" s="1614"/>
      <c r="N32" s="1614"/>
      <c r="O32" s="173"/>
    </row>
    <row r="33" spans="2:15" ht="37.5" customHeight="1">
      <c r="B33" s="1600"/>
      <c r="C33" s="1603"/>
      <c r="D33" s="1615" t="s">
        <v>2822</v>
      </c>
      <c r="E33" s="1616"/>
      <c r="F33" s="1617"/>
      <c r="G33" s="1618" t="s">
        <v>628</v>
      </c>
      <c r="H33" s="1618"/>
      <c r="I33" s="1618"/>
      <c r="J33" s="945">
        <v>260</v>
      </c>
      <c r="K33" s="1593" t="s">
        <v>123</v>
      </c>
      <c r="L33" s="1594"/>
      <c r="M33" s="1594"/>
      <c r="N33" s="1595"/>
      <c r="O33" s="177">
        <v>19207</v>
      </c>
    </row>
    <row r="34" spans="2:15" ht="37.5" customHeight="1">
      <c r="B34" s="1600"/>
      <c r="C34" s="1603"/>
      <c r="D34" s="1593" t="s">
        <v>2823</v>
      </c>
      <c r="E34" s="1594"/>
      <c r="F34" s="1595"/>
      <c r="G34" s="1593" t="s">
        <v>2824</v>
      </c>
      <c r="H34" s="1594"/>
      <c r="I34" s="1595"/>
      <c r="J34" s="946">
        <v>246</v>
      </c>
      <c r="K34" s="1593" t="s">
        <v>124</v>
      </c>
      <c r="L34" s="1594"/>
      <c r="M34" s="1594"/>
      <c r="N34" s="1595"/>
      <c r="O34" s="174">
        <v>24959</v>
      </c>
    </row>
    <row r="35" spans="2:15" ht="37.5" customHeight="1">
      <c r="B35" s="1600"/>
      <c r="C35" s="1603"/>
      <c r="D35" s="1593" t="s">
        <v>2825</v>
      </c>
      <c r="E35" s="1594"/>
      <c r="F35" s="1595"/>
      <c r="G35" s="1592" t="s">
        <v>2826</v>
      </c>
      <c r="H35" s="1592"/>
      <c r="I35" s="1592"/>
      <c r="J35" s="946">
        <v>254</v>
      </c>
      <c r="K35" s="1593" t="s">
        <v>125</v>
      </c>
      <c r="L35" s="1594"/>
      <c r="M35" s="1594"/>
      <c r="N35" s="1595"/>
      <c r="O35" s="174">
        <v>20843</v>
      </c>
    </row>
    <row r="36" spans="2:15" ht="27.75" customHeight="1">
      <c r="B36" s="1600"/>
      <c r="C36" s="1603"/>
      <c r="D36" s="1593" t="s">
        <v>2827</v>
      </c>
      <c r="E36" s="1594"/>
      <c r="F36" s="1595"/>
      <c r="G36" s="1593" t="s">
        <v>2828</v>
      </c>
      <c r="H36" s="1594"/>
      <c r="I36" s="1595"/>
      <c r="J36" s="946">
        <v>44</v>
      </c>
      <c r="K36" s="1593" t="s">
        <v>2829</v>
      </c>
      <c r="L36" s="1594"/>
      <c r="M36" s="1594"/>
      <c r="N36" s="1595"/>
      <c r="O36" s="174">
        <v>22190</v>
      </c>
    </row>
    <row r="37" spans="2:15" ht="33.75" customHeight="1">
      <c r="B37" s="1600"/>
      <c r="C37" s="1603"/>
      <c r="D37" s="1593" t="s">
        <v>2830</v>
      </c>
      <c r="E37" s="1594"/>
      <c r="F37" s="1595"/>
      <c r="G37" s="1593" t="s">
        <v>2826</v>
      </c>
      <c r="H37" s="1594"/>
      <c r="I37" s="1595"/>
      <c r="J37" s="946">
        <v>66</v>
      </c>
      <c r="K37" s="1593" t="s">
        <v>2831</v>
      </c>
      <c r="L37" s="1594"/>
      <c r="M37" s="1594"/>
      <c r="N37" s="1595"/>
      <c r="O37" s="174">
        <v>22555</v>
      </c>
    </row>
    <row r="38" spans="2:15" ht="18.75" customHeight="1">
      <c r="B38" s="1600"/>
      <c r="C38" s="1603"/>
      <c r="D38" s="1589" t="s">
        <v>2833</v>
      </c>
      <c r="E38" s="1590"/>
      <c r="F38" s="1591"/>
      <c r="G38" s="1592" t="s">
        <v>2832</v>
      </c>
      <c r="H38" s="1592"/>
      <c r="I38" s="1592"/>
      <c r="J38" s="946">
        <v>2</v>
      </c>
      <c r="K38" s="1593" t="s">
        <v>2790</v>
      </c>
      <c r="L38" s="1594"/>
      <c r="M38" s="1594"/>
      <c r="N38" s="1595"/>
      <c r="O38" s="174">
        <v>18077</v>
      </c>
    </row>
    <row r="39" spans="2:15" ht="18.75" customHeight="1">
      <c r="B39" s="1600"/>
      <c r="C39" s="1603"/>
      <c r="D39" s="1589" t="s">
        <v>2834</v>
      </c>
      <c r="E39" s="1590"/>
      <c r="F39" s="1591"/>
      <c r="G39" s="1592" t="s">
        <v>2835</v>
      </c>
      <c r="H39" s="1592"/>
      <c r="I39" s="1592"/>
      <c r="J39" s="946">
        <v>3</v>
      </c>
      <c r="K39" s="1593" t="s">
        <v>2836</v>
      </c>
      <c r="L39" s="1594"/>
      <c r="M39" s="1594"/>
      <c r="N39" s="1595"/>
      <c r="O39" s="174">
        <v>23454</v>
      </c>
    </row>
    <row r="40" spans="2:15" ht="18.75" customHeight="1">
      <c r="B40" s="1600"/>
      <c r="C40" s="1603"/>
      <c r="D40" s="1589" t="s">
        <v>126</v>
      </c>
      <c r="E40" s="1590"/>
      <c r="F40" s="1591"/>
      <c r="G40" s="1592" t="s">
        <v>2835</v>
      </c>
      <c r="H40" s="1592"/>
      <c r="I40" s="1592"/>
      <c r="J40" s="946">
        <v>2</v>
      </c>
      <c r="K40" s="1593" t="s">
        <v>2837</v>
      </c>
      <c r="L40" s="1594"/>
      <c r="M40" s="1594"/>
      <c r="N40" s="1595"/>
      <c r="O40" s="174">
        <v>37012</v>
      </c>
    </row>
    <row r="41" spans="2:15" ht="18.75" customHeight="1">
      <c r="B41" s="1600"/>
      <c r="C41" s="1603"/>
      <c r="D41" s="1589" t="s">
        <v>2838</v>
      </c>
      <c r="E41" s="1590"/>
      <c r="F41" s="1591"/>
      <c r="G41" s="1592" t="s">
        <v>2835</v>
      </c>
      <c r="H41" s="1592"/>
      <c r="I41" s="1592"/>
      <c r="J41" s="946">
        <v>3</v>
      </c>
      <c r="K41" s="1593" t="s">
        <v>2839</v>
      </c>
      <c r="L41" s="1594"/>
      <c r="M41" s="1594"/>
      <c r="N41" s="1595"/>
      <c r="O41" s="174">
        <v>21992</v>
      </c>
    </row>
    <row r="42" spans="2:15" ht="18.75" customHeight="1">
      <c r="B42" s="1600"/>
      <c r="C42" s="1603"/>
      <c r="D42" s="1589" t="s">
        <v>2840</v>
      </c>
      <c r="E42" s="1590"/>
      <c r="F42" s="1591"/>
      <c r="G42" s="1592" t="s">
        <v>2835</v>
      </c>
      <c r="H42" s="1592"/>
      <c r="I42" s="1592"/>
      <c r="J42" s="946">
        <v>2</v>
      </c>
      <c r="K42" s="1593" t="s">
        <v>2841</v>
      </c>
      <c r="L42" s="1594"/>
      <c r="M42" s="1594"/>
      <c r="N42" s="1595"/>
      <c r="O42" s="174" t="s">
        <v>2842</v>
      </c>
    </row>
    <row r="43" spans="2:15" ht="18.75" customHeight="1">
      <c r="B43" s="1600"/>
      <c r="C43" s="1603"/>
      <c r="D43" s="1589" t="s">
        <v>2843</v>
      </c>
      <c r="E43" s="1590"/>
      <c r="F43" s="1591"/>
      <c r="G43" s="1592" t="s">
        <v>2835</v>
      </c>
      <c r="H43" s="1592"/>
      <c r="I43" s="1592"/>
      <c r="J43" s="946">
        <v>3</v>
      </c>
      <c r="K43" s="1593" t="s">
        <v>2844</v>
      </c>
      <c r="L43" s="1594"/>
      <c r="M43" s="1594"/>
      <c r="N43" s="1595"/>
      <c r="O43" s="174">
        <v>25659</v>
      </c>
    </row>
    <row r="44" spans="2:15" ht="18.75" customHeight="1">
      <c r="B44" s="1600"/>
      <c r="C44" s="1603"/>
      <c r="D44" s="1589" t="s">
        <v>2845</v>
      </c>
      <c r="E44" s="1590"/>
      <c r="F44" s="1591"/>
      <c r="G44" s="1592" t="s">
        <v>2835</v>
      </c>
      <c r="H44" s="1592"/>
      <c r="I44" s="1592"/>
      <c r="J44" s="946">
        <v>3</v>
      </c>
      <c r="K44" s="1593" t="s">
        <v>127</v>
      </c>
      <c r="L44" s="1594"/>
      <c r="M44" s="1594"/>
      <c r="N44" s="1595"/>
      <c r="O44" s="174">
        <v>17989</v>
      </c>
    </row>
    <row r="45" spans="2:15" ht="18.75" customHeight="1">
      <c r="B45" s="1600"/>
      <c r="C45" s="1603"/>
      <c r="D45" s="1589" t="s">
        <v>2846</v>
      </c>
      <c r="E45" s="1590"/>
      <c r="F45" s="1591"/>
      <c r="G45" s="1592" t="s">
        <v>2835</v>
      </c>
      <c r="H45" s="1592"/>
      <c r="I45" s="1592"/>
      <c r="J45" s="946">
        <v>3</v>
      </c>
      <c r="K45" s="1593" t="s">
        <v>2847</v>
      </c>
      <c r="L45" s="1594"/>
      <c r="M45" s="1594"/>
      <c r="N45" s="1595"/>
      <c r="O45" s="174">
        <v>29495</v>
      </c>
    </row>
    <row r="46" spans="2:15" ht="18.75" customHeight="1">
      <c r="B46" s="1600"/>
      <c r="C46" s="1603"/>
      <c r="D46" s="1589" t="s">
        <v>2848</v>
      </c>
      <c r="E46" s="1590"/>
      <c r="F46" s="1591"/>
      <c r="G46" s="1592" t="s">
        <v>2835</v>
      </c>
      <c r="H46" s="1592"/>
      <c r="I46" s="1592"/>
      <c r="J46" s="946">
        <v>2</v>
      </c>
      <c r="K46" s="1593" t="s">
        <v>2849</v>
      </c>
      <c r="L46" s="1594"/>
      <c r="M46" s="1594"/>
      <c r="N46" s="1595"/>
      <c r="O46" s="174">
        <v>24807</v>
      </c>
    </row>
    <row r="47" spans="2:15" ht="18.75" customHeight="1">
      <c r="B47" s="1600"/>
      <c r="C47" s="1603"/>
      <c r="D47" s="1589" t="s">
        <v>2850</v>
      </c>
      <c r="E47" s="1590"/>
      <c r="F47" s="1591"/>
      <c r="G47" s="1592" t="s">
        <v>2835</v>
      </c>
      <c r="H47" s="1592"/>
      <c r="I47" s="1592"/>
      <c r="J47" s="946">
        <v>2</v>
      </c>
      <c r="K47" s="1593" t="s">
        <v>128</v>
      </c>
      <c r="L47" s="1594"/>
      <c r="M47" s="1594"/>
      <c r="N47" s="1595"/>
      <c r="O47" s="174">
        <v>26390</v>
      </c>
    </row>
    <row r="48" spans="2:15" ht="18.75" customHeight="1" thickBot="1">
      <c r="B48" s="1601"/>
      <c r="C48" s="1604"/>
      <c r="D48" s="1561" t="s">
        <v>129</v>
      </c>
      <c r="E48" s="1573"/>
      <c r="F48" s="1574"/>
      <c r="G48" s="1564"/>
      <c r="H48" s="1565"/>
      <c r="I48" s="1566"/>
      <c r="J48" s="1561" t="s">
        <v>130</v>
      </c>
      <c r="K48" s="1573"/>
      <c r="L48" s="1573"/>
      <c r="M48" s="1573"/>
      <c r="N48" s="1574"/>
      <c r="O48" s="171"/>
    </row>
    <row r="49" spans="2:15" ht="28.5" customHeight="1" thickBot="1">
      <c r="B49" s="1581" t="s">
        <v>2851</v>
      </c>
      <c r="C49" s="1584" t="s">
        <v>2671</v>
      </c>
      <c r="D49" s="1585" t="s">
        <v>2852</v>
      </c>
      <c r="E49" s="1586"/>
      <c r="F49" s="1587"/>
      <c r="G49" s="1588" t="s">
        <v>2853</v>
      </c>
      <c r="H49" s="1588"/>
      <c r="I49" s="1588"/>
      <c r="J49" s="611">
        <v>5</v>
      </c>
      <c r="K49" s="1585" t="s">
        <v>131</v>
      </c>
      <c r="L49" s="1586"/>
      <c r="M49" s="1586"/>
      <c r="N49" s="1587"/>
      <c r="O49" s="954">
        <v>23459</v>
      </c>
    </row>
    <row r="50" spans="2:15" ht="28.5" customHeight="1" thickBot="1">
      <c r="B50" s="1582"/>
      <c r="C50" s="1584"/>
      <c r="D50" s="1557" t="s">
        <v>132</v>
      </c>
      <c r="E50" s="1558"/>
      <c r="F50" s="1559"/>
      <c r="G50" s="1560" t="s">
        <v>133</v>
      </c>
      <c r="H50" s="1560"/>
      <c r="I50" s="1560"/>
      <c r="J50" s="178">
        <v>5</v>
      </c>
      <c r="K50" s="1557" t="s">
        <v>134</v>
      </c>
      <c r="L50" s="1558"/>
      <c r="M50" s="1558"/>
      <c r="N50" s="1559"/>
      <c r="O50" s="955">
        <v>19308</v>
      </c>
    </row>
    <row r="51" spans="2:15" ht="28.5" customHeight="1" thickBot="1">
      <c r="B51" s="1582"/>
      <c r="C51" s="1584"/>
      <c r="D51" s="1557" t="s">
        <v>2854</v>
      </c>
      <c r="E51" s="1558"/>
      <c r="F51" s="1559"/>
      <c r="G51" s="1560" t="s">
        <v>629</v>
      </c>
      <c r="H51" s="1560"/>
      <c r="I51" s="1560"/>
      <c r="J51" s="178">
        <v>3</v>
      </c>
      <c r="K51" s="1557" t="s">
        <v>2855</v>
      </c>
      <c r="L51" s="1558"/>
      <c r="M51" s="1558"/>
      <c r="N51" s="1559"/>
      <c r="O51" s="955">
        <v>24329</v>
      </c>
    </row>
    <row r="52" spans="2:15" ht="70.5" customHeight="1" thickBot="1">
      <c r="B52" s="1582"/>
      <c r="C52" s="1584"/>
      <c r="D52" s="1557" t="s">
        <v>135</v>
      </c>
      <c r="E52" s="1558"/>
      <c r="F52" s="1559"/>
      <c r="G52" s="1560" t="s">
        <v>136</v>
      </c>
      <c r="H52" s="1560"/>
      <c r="I52" s="1560"/>
      <c r="J52" s="178">
        <v>52</v>
      </c>
      <c r="K52" s="1557" t="s">
        <v>2856</v>
      </c>
      <c r="L52" s="1558"/>
      <c r="M52" s="1558"/>
      <c r="N52" s="1559"/>
      <c r="O52" s="955">
        <v>38047</v>
      </c>
    </row>
    <row r="53" spans="2:15" ht="28.5" customHeight="1" thickBot="1">
      <c r="B53" s="1582"/>
      <c r="C53" s="1584"/>
      <c r="D53" s="1557" t="s">
        <v>2857</v>
      </c>
      <c r="E53" s="1558"/>
      <c r="F53" s="1559"/>
      <c r="G53" s="1560" t="s">
        <v>2858</v>
      </c>
      <c r="H53" s="1560"/>
      <c r="I53" s="1560"/>
      <c r="J53" s="178">
        <v>2</v>
      </c>
      <c r="K53" s="1557" t="s">
        <v>2859</v>
      </c>
      <c r="L53" s="1558"/>
      <c r="M53" s="1558"/>
      <c r="N53" s="1559"/>
      <c r="O53" s="955">
        <v>20449</v>
      </c>
    </row>
    <row r="54" spans="2:15" ht="24.95" customHeight="1" thickBot="1">
      <c r="B54" s="1582"/>
      <c r="C54" s="1584"/>
      <c r="D54" s="1557" t="s">
        <v>2860</v>
      </c>
      <c r="E54" s="1558"/>
      <c r="F54" s="1559"/>
      <c r="G54" s="1560" t="s">
        <v>2858</v>
      </c>
      <c r="H54" s="1560"/>
      <c r="I54" s="1560"/>
      <c r="J54" s="178">
        <v>2</v>
      </c>
      <c r="K54" s="1557" t="s">
        <v>2859</v>
      </c>
      <c r="L54" s="1558"/>
      <c r="M54" s="1558"/>
      <c r="N54" s="1559"/>
      <c r="O54" s="955">
        <v>20430</v>
      </c>
    </row>
    <row r="55" spans="2:15" ht="24.95" customHeight="1" thickBot="1">
      <c r="B55" s="1582"/>
      <c r="C55" s="1584"/>
      <c r="D55" s="1557" t="s">
        <v>2861</v>
      </c>
      <c r="E55" s="1558"/>
      <c r="F55" s="1559"/>
      <c r="G55" s="1560" t="s">
        <v>2862</v>
      </c>
      <c r="H55" s="1560"/>
      <c r="I55" s="1560"/>
      <c r="J55" s="178">
        <v>4</v>
      </c>
      <c r="K55" s="1557" t="s">
        <v>2863</v>
      </c>
      <c r="L55" s="1558"/>
      <c r="M55" s="1558"/>
      <c r="N55" s="1559"/>
      <c r="O55" s="955">
        <v>25729</v>
      </c>
    </row>
    <row r="56" spans="2:15" ht="28.5" customHeight="1" thickBot="1">
      <c r="B56" s="1582"/>
      <c r="C56" s="1584"/>
      <c r="D56" s="1557" t="s">
        <v>2864</v>
      </c>
      <c r="E56" s="1558"/>
      <c r="F56" s="1559"/>
      <c r="G56" s="1560" t="s">
        <v>2865</v>
      </c>
      <c r="H56" s="1560"/>
      <c r="I56" s="1560"/>
      <c r="J56" s="178">
        <v>2</v>
      </c>
      <c r="K56" s="1557" t="s">
        <v>2866</v>
      </c>
      <c r="L56" s="1558"/>
      <c r="M56" s="1558"/>
      <c r="N56" s="1559"/>
      <c r="O56" s="956">
        <v>22360</v>
      </c>
    </row>
    <row r="57" spans="2:15" ht="28.5" customHeight="1" thickBot="1">
      <c r="B57" s="1582"/>
      <c r="C57" s="1584"/>
      <c r="D57" s="1557" t="s">
        <v>137</v>
      </c>
      <c r="E57" s="1558"/>
      <c r="F57" s="1559"/>
      <c r="G57" s="1560" t="s">
        <v>138</v>
      </c>
      <c r="H57" s="1560"/>
      <c r="I57" s="1560"/>
      <c r="J57" s="178">
        <v>2</v>
      </c>
      <c r="K57" s="1557" t="s">
        <v>139</v>
      </c>
      <c r="L57" s="1558"/>
      <c r="M57" s="1558"/>
      <c r="N57" s="1559"/>
      <c r="O57" s="947">
        <v>42521</v>
      </c>
    </row>
    <row r="58" spans="2:15" ht="24.95" customHeight="1" thickBot="1">
      <c r="B58" s="1582"/>
      <c r="C58" s="1584"/>
      <c r="D58" s="1557" t="s">
        <v>2867</v>
      </c>
      <c r="E58" s="1558"/>
      <c r="F58" s="1559"/>
      <c r="G58" s="1560" t="s">
        <v>2868</v>
      </c>
      <c r="H58" s="1560"/>
      <c r="I58" s="1560"/>
      <c r="J58" s="178">
        <v>4</v>
      </c>
      <c r="K58" s="1557" t="s">
        <v>2869</v>
      </c>
      <c r="L58" s="1558"/>
      <c r="M58" s="1558"/>
      <c r="N58" s="1559"/>
      <c r="O58" s="957">
        <v>36749</v>
      </c>
    </row>
    <row r="59" spans="2:15" ht="24.95" customHeight="1" thickBot="1">
      <c r="B59" s="1582"/>
      <c r="C59" s="1584"/>
      <c r="D59" s="1557" t="s">
        <v>2870</v>
      </c>
      <c r="E59" s="1558"/>
      <c r="F59" s="1559"/>
      <c r="G59" s="1560" t="s">
        <v>2871</v>
      </c>
      <c r="H59" s="1560"/>
      <c r="I59" s="1560"/>
      <c r="J59" s="178">
        <v>75</v>
      </c>
      <c r="K59" s="1557" t="s">
        <v>140</v>
      </c>
      <c r="L59" s="1558"/>
      <c r="M59" s="1558"/>
      <c r="N59" s="1559"/>
      <c r="O59" s="955">
        <v>21641</v>
      </c>
    </row>
    <row r="60" spans="2:15" ht="28.5" customHeight="1" thickBot="1">
      <c r="B60" s="1582"/>
      <c r="C60" s="1584"/>
      <c r="D60" s="1557" t="s">
        <v>2872</v>
      </c>
      <c r="E60" s="1558"/>
      <c r="F60" s="1559"/>
      <c r="G60" s="1560" t="s">
        <v>2873</v>
      </c>
      <c r="H60" s="1560"/>
      <c r="I60" s="1560"/>
      <c r="J60" s="178">
        <v>5</v>
      </c>
      <c r="K60" s="1557" t="s">
        <v>2874</v>
      </c>
      <c r="L60" s="1558"/>
      <c r="M60" s="1558"/>
      <c r="N60" s="1559"/>
      <c r="O60" s="955">
        <v>23987</v>
      </c>
    </row>
    <row r="61" spans="2:15" ht="24.95" customHeight="1" thickBot="1">
      <c r="B61" s="1582"/>
      <c r="C61" s="1584"/>
      <c r="D61" s="1557" t="s">
        <v>2875</v>
      </c>
      <c r="E61" s="1558"/>
      <c r="F61" s="1559"/>
      <c r="G61" s="1560" t="s">
        <v>2876</v>
      </c>
      <c r="H61" s="1560"/>
      <c r="I61" s="1560"/>
      <c r="J61" s="178">
        <v>2</v>
      </c>
      <c r="K61" s="1557" t="s">
        <v>2877</v>
      </c>
      <c r="L61" s="1558"/>
      <c r="M61" s="1558"/>
      <c r="N61" s="1559"/>
      <c r="O61" s="955">
        <v>34689</v>
      </c>
    </row>
    <row r="62" spans="2:15" ht="51" customHeight="1" thickBot="1">
      <c r="B62" s="1582"/>
      <c r="C62" s="1584"/>
      <c r="D62" s="1557" t="s">
        <v>141</v>
      </c>
      <c r="E62" s="1558"/>
      <c r="F62" s="1559"/>
      <c r="G62" s="1560" t="s">
        <v>142</v>
      </c>
      <c r="H62" s="1560"/>
      <c r="I62" s="1560"/>
      <c r="J62" s="178">
        <v>29</v>
      </c>
      <c r="K62" s="1557" t="s">
        <v>2878</v>
      </c>
      <c r="L62" s="1558"/>
      <c r="M62" s="1558"/>
      <c r="N62" s="1559"/>
      <c r="O62" s="955">
        <v>38443</v>
      </c>
    </row>
    <row r="63" spans="2:15" ht="24.95" customHeight="1" thickBot="1">
      <c r="B63" s="1582"/>
      <c r="C63" s="1584"/>
      <c r="D63" s="1557" t="s">
        <v>2879</v>
      </c>
      <c r="E63" s="1558"/>
      <c r="F63" s="1559"/>
      <c r="G63" s="1560" t="s">
        <v>2880</v>
      </c>
      <c r="H63" s="1560"/>
      <c r="I63" s="1560"/>
      <c r="J63" s="178">
        <v>2</v>
      </c>
      <c r="K63" s="1557" t="s">
        <v>2881</v>
      </c>
      <c r="L63" s="1558"/>
      <c r="M63" s="1558"/>
      <c r="N63" s="1559"/>
      <c r="O63" s="955">
        <v>18902</v>
      </c>
    </row>
    <row r="64" spans="2:15" ht="27.75" customHeight="1" thickBot="1">
      <c r="B64" s="1582"/>
      <c r="C64" s="1584"/>
      <c r="D64" s="1557" t="s">
        <v>2882</v>
      </c>
      <c r="E64" s="1558"/>
      <c r="F64" s="1559"/>
      <c r="G64" s="1560" t="s">
        <v>2883</v>
      </c>
      <c r="H64" s="1560"/>
      <c r="I64" s="1560"/>
      <c r="J64" s="178">
        <v>3</v>
      </c>
      <c r="K64" s="1557" t="s">
        <v>2884</v>
      </c>
      <c r="L64" s="1558"/>
      <c r="M64" s="1558"/>
      <c r="N64" s="1559"/>
      <c r="O64" s="955">
        <v>29687</v>
      </c>
    </row>
    <row r="65" spans="2:15" ht="24.95" customHeight="1" thickBot="1">
      <c r="B65" s="1582"/>
      <c r="C65" s="1584"/>
      <c r="D65" s="1557" t="s">
        <v>2885</v>
      </c>
      <c r="E65" s="1558"/>
      <c r="F65" s="1559"/>
      <c r="G65" s="1560" t="s">
        <v>2868</v>
      </c>
      <c r="H65" s="1560"/>
      <c r="I65" s="1560"/>
      <c r="J65" s="179">
        <v>2</v>
      </c>
      <c r="K65" s="1569" t="s">
        <v>2886</v>
      </c>
      <c r="L65" s="1570"/>
      <c r="M65" s="1570"/>
      <c r="N65" s="1571"/>
      <c r="O65" s="955">
        <v>31126</v>
      </c>
    </row>
    <row r="66" spans="2:15" ht="18" customHeight="1" thickBot="1">
      <c r="B66" s="1582"/>
      <c r="C66" s="1584"/>
      <c r="D66" s="1561" t="s">
        <v>143</v>
      </c>
      <c r="E66" s="1562"/>
      <c r="F66" s="1563"/>
      <c r="G66" s="1564"/>
      <c r="H66" s="1565"/>
      <c r="I66" s="1566"/>
      <c r="J66" s="1572" t="s">
        <v>144</v>
      </c>
      <c r="K66" s="1573"/>
      <c r="L66" s="1573"/>
      <c r="M66" s="1573"/>
      <c r="N66" s="1574"/>
      <c r="O66" s="608"/>
    </row>
    <row r="67" spans="2:15" ht="25.5" customHeight="1" thickBot="1">
      <c r="B67" s="1582"/>
      <c r="C67" s="1544" t="s">
        <v>2618</v>
      </c>
      <c r="D67" s="614" t="s">
        <v>2887</v>
      </c>
      <c r="E67" s="615" t="s">
        <v>2666</v>
      </c>
      <c r="F67" s="180" t="s">
        <v>2888</v>
      </c>
      <c r="G67" s="614" t="s">
        <v>2887</v>
      </c>
      <c r="H67" s="615" t="s">
        <v>2666</v>
      </c>
      <c r="I67" s="180" t="s">
        <v>2888</v>
      </c>
      <c r="J67" s="1545" t="s">
        <v>2889</v>
      </c>
      <c r="K67" s="1546"/>
      <c r="L67" s="615" t="s">
        <v>2666</v>
      </c>
      <c r="M67" s="180" t="s">
        <v>2888</v>
      </c>
      <c r="N67" s="1575"/>
      <c r="O67" s="1576"/>
    </row>
    <row r="68" spans="2:15" ht="19.5" customHeight="1" thickBot="1">
      <c r="B68" s="1582"/>
      <c r="C68" s="1544"/>
      <c r="D68" s="181" t="s">
        <v>2386</v>
      </c>
      <c r="E68" s="617">
        <v>108</v>
      </c>
      <c r="F68" s="182">
        <v>750</v>
      </c>
      <c r="G68" s="183" t="s">
        <v>2398</v>
      </c>
      <c r="H68" s="617">
        <v>22</v>
      </c>
      <c r="I68" s="182">
        <v>130</v>
      </c>
      <c r="J68" s="1547" t="s">
        <v>2414</v>
      </c>
      <c r="K68" s="1548"/>
      <c r="L68" s="617">
        <v>52</v>
      </c>
      <c r="M68" s="182">
        <v>232</v>
      </c>
      <c r="N68" s="1577"/>
      <c r="O68" s="1578"/>
    </row>
    <row r="69" spans="2:15" ht="19.5" customHeight="1" thickBot="1">
      <c r="B69" s="1582"/>
      <c r="C69" s="1544"/>
      <c r="D69" s="612" t="s">
        <v>2387</v>
      </c>
      <c r="E69" s="613">
        <v>30</v>
      </c>
      <c r="F69" s="184">
        <v>314</v>
      </c>
      <c r="G69" s="185" t="s">
        <v>2399</v>
      </c>
      <c r="H69" s="613">
        <v>20</v>
      </c>
      <c r="I69" s="184">
        <v>112</v>
      </c>
      <c r="J69" s="1542" t="s">
        <v>2415</v>
      </c>
      <c r="K69" s="1543"/>
      <c r="L69" s="617">
        <v>14</v>
      </c>
      <c r="M69" s="182">
        <v>63</v>
      </c>
      <c r="N69" s="1577"/>
      <c r="O69" s="1578"/>
    </row>
    <row r="70" spans="2:15" ht="19.5" customHeight="1" thickBot="1">
      <c r="B70" s="1582"/>
      <c r="C70" s="1544"/>
      <c r="D70" s="612" t="s">
        <v>145</v>
      </c>
      <c r="E70" s="617">
        <v>25</v>
      </c>
      <c r="F70" s="182">
        <v>156</v>
      </c>
      <c r="G70" s="185" t="s">
        <v>2400</v>
      </c>
      <c r="H70" s="617">
        <v>63</v>
      </c>
      <c r="I70" s="182">
        <v>190</v>
      </c>
      <c r="J70" s="1542" t="s">
        <v>2416</v>
      </c>
      <c r="K70" s="1543"/>
      <c r="L70" s="617">
        <v>20</v>
      </c>
      <c r="M70" s="182">
        <v>89</v>
      </c>
      <c r="N70" s="1577"/>
      <c r="O70" s="1578"/>
    </row>
    <row r="71" spans="2:15" ht="19.5" customHeight="1" thickBot="1">
      <c r="B71" s="1582"/>
      <c r="C71" s="1544"/>
      <c r="D71" s="612" t="s">
        <v>2388</v>
      </c>
      <c r="E71" s="617">
        <v>19</v>
      </c>
      <c r="F71" s="182">
        <v>176</v>
      </c>
      <c r="G71" s="185" t="s">
        <v>2401</v>
      </c>
      <c r="H71" s="617">
        <v>64</v>
      </c>
      <c r="I71" s="182">
        <v>440</v>
      </c>
      <c r="J71" s="1542" t="s">
        <v>2417</v>
      </c>
      <c r="K71" s="1543"/>
      <c r="L71" s="617">
        <v>28</v>
      </c>
      <c r="M71" s="182">
        <v>136</v>
      </c>
      <c r="N71" s="1577"/>
      <c r="O71" s="1578"/>
    </row>
    <row r="72" spans="2:15" ht="19.5" customHeight="1" thickBot="1">
      <c r="B72" s="1582"/>
      <c r="C72" s="1544"/>
      <c r="D72" s="612" t="s">
        <v>2389</v>
      </c>
      <c r="E72" s="617">
        <v>19</v>
      </c>
      <c r="F72" s="182">
        <v>124</v>
      </c>
      <c r="G72" s="185" t="s">
        <v>2402</v>
      </c>
      <c r="H72" s="617">
        <v>39</v>
      </c>
      <c r="I72" s="182">
        <v>225</v>
      </c>
      <c r="J72" s="1542" t="s">
        <v>2418</v>
      </c>
      <c r="K72" s="1543"/>
      <c r="L72" s="617">
        <v>20</v>
      </c>
      <c r="M72" s="182">
        <v>83</v>
      </c>
      <c r="N72" s="1577"/>
      <c r="O72" s="1578"/>
    </row>
    <row r="73" spans="2:15" ht="19.5" customHeight="1" thickBot="1">
      <c r="B73" s="1582"/>
      <c r="C73" s="1544"/>
      <c r="D73" s="612" t="s">
        <v>146</v>
      </c>
      <c r="E73" s="617">
        <v>17</v>
      </c>
      <c r="F73" s="182">
        <v>147</v>
      </c>
      <c r="G73" s="185" t="s">
        <v>2403</v>
      </c>
      <c r="H73" s="617">
        <v>49</v>
      </c>
      <c r="I73" s="182">
        <v>212</v>
      </c>
      <c r="J73" s="1542" t="s">
        <v>2419</v>
      </c>
      <c r="K73" s="1543"/>
      <c r="L73" s="617">
        <v>18</v>
      </c>
      <c r="M73" s="182">
        <v>73</v>
      </c>
      <c r="N73" s="1577"/>
      <c r="O73" s="1578"/>
    </row>
    <row r="74" spans="2:15" ht="19.5" customHeight="1" thickBot="1">
      <c r="B74" s="1582"/>
      <c r="C74" s="1544"/>
      <c r="D74" s="612" t="s">
        <v>2390</v>
      </c>
      <c r="E74" s="617">
        <v>28</v>
      </c>
      <c r="F74" s="182">
        <v>216</v>
      </c>
      <c r="G74" s="185" t="s">
        <v>2404</v>
      </c>
      <c r="H74" s="617">
        <v>42</v>
      </c>
      <c r="I74" s="182">
        <v>182</v>
      </c>
      <c r="J74" s="1542" t="s">
        <v>2420</v>
      </c>
      <c r="K74" s="1543"/>
      <c r="L74" s="617">
        <v>30</v>
      </c>
      <c r="M74" s="182">
        <v>182</v>
      </c>
      <c r="N74" s="1577"/>
      <c r="O74" s="1578"/>
    </row>
    <row r="75" spans="2:15" ht="19.5" customHeight="1" thickBot="1">
      <c r="B75" s="1582"/>
      <c r="C75" s="1544"/>
      <c r="D75" s="612" t="s">
        <v>2391</v>
      </c>
      <c r="E75" s="617">
        <v>39</v>
      </c>
      <c r="F75" s="182">
        <v>216</v>
      </c>
      <c r="G75" s="185" t="s">
        <v>2405</v>
      </c>
      <c r="H75" s="617">
        <v>28</v>
      </c>
      <c r="I75" s="182">
        <v>144</v>
      </c>
      <c r="J75" s="1542" t="s">
        <v>2421</v>
      </c>
      <c r="K75" s="1543"/>
      <c r="L75" s="617">
        <v>72</v>
      </c>
      <c r="M75" s="182">
        <v>501</v>
      </c>
      <c r="N75" s="1577"/>
      <c r="O75" s="1578"/>
    </row>
    <row r="76" spans="2:15" ht="19.5" customHeight="1" thickBot="1">
      <c r="B76" s="1582"/>
      <c r="C76" s="1544"/>
      <c r="D76" s="612" t="s">
        <v>2392</v>
      </c>
      <c r="E76" s="617">
        <v>15</v>
      </c>
      <c r="F76" s="182">
        <v>83</v>
      </c>
      <c r="G76" s="185" t="s">
        <v>2406</v>
      </c>
      <c r="H76" s="617">
        <v>20</v>
      </c>
      <c r="I76" s="182">
        <v>122</v>
      </c>
      <c r="J76" s="1542" t="s">
        <v>2422</v>
      </c>
      <c r="K76" s="1543"/>
      <c r="L76" s="617">
        <v>22</v>
      </c>
      <c r="M76" s="182">
        <v>124</v>
      </c>
      <c r="N76" s="1577"/>
      <c r="O76" s="1578"/>
    </row>
    <row r="77" spans="2:15" ht="19.5" customHeight="1" thickBot="1">
      <c r="B77" s="1582"/>
      <c r="C77" s="1544"/>
      <c r="D77" s="612" t="s">
        <v>147</v>
      </c>
      <c r="E77" s="617">
        <v>28</v>
      </c>
      <c r="F77" s="182">
        <v>187</v>
      </c>
      <c r="G77" s="185" t="s">
        <v>2407</v>
      </c>
      <c r="H77" s="617">
        <v>23</v>
      </c>
      <c r="I77" s="182">
        <v>151</v>
      </c>
      <c r="J77" s="1542" t="s">
        <v>2423</v>
      </c>
      <c r="K77" s="1543"/>
      <c r="L77" s="617">
        <v>9</v>
      </c>
      <c r="M77" s="182">
        <v>51</v>
      </c>
      <c r="N77" s="1577"/>
      <c r="O77" s="1578"/>
    </row>
    <row r="78" spans="2:15" ht="19.5" customHeight="1" thickBot="1">
      <c r="B78" s="1582"/>
      <c r="C78" s="1544"/>
      <c r="D78" s="612" t="s">
        <v>148</v>
      </c>
      <c r="E78" s="617">
        <v>47</v>
      </c>
      <c r="F78" s="182">
        <v>263</v>
      </c>
      <c r="G78" s="185" t="s">
        <v>2408</v>
      </c>
      <c r="H78" s="617">
        <v>29</v>
      </c>
      <c r="I78" s="182">
        <v>146</v>
      </c>
      <c r="J78" s="1542" t="s">
        <v>2424</v>
      </c>
      <c r="K78" s="1543"/>
      <c r="L78" s="617">
        <v>24</v>
      </c>
      <c r="M78" s="182">
        <v>151</v>
      </c>
      <c r="N78" s="1577"/>
      <c r="O78" s="1578"/>
    </row>
    <row r="79" spans="2:15" ht="19.5" customHeight="1" thickBot="1">
      <c r="B79" s="1582"/>
      <c r="C79" s="1544"/>
      <c r="D79" s="612" t="s">
        <v>2393</v>
      </c>
      <c r="E79" s="617">
        <v>40</v>
      </c>
      <c r="F79" s="182">
        <v>245</v>
      </c>
      <c r="G79" s="185" t="s">
        <v>2409</v>
      </c>
      <c r="H79" s="617">
        <v>44</v>
      </c>
      <c r="I79" s="182">
        <v>225</v>
      </c>
      <c r="J79" s="1542" t="s">
        <v>2425</v>
      </c>
      <c r="K79" s="1543"/>
      <c r="L79" s="617">
        <v>11</v>
      </c>
      <c r="M79" s="182">
        <v>74</v>
      </c>
      <c r="N79" s="1577"/>
      <c r="O79" s="1578"/>
    </row>
    <row r="80" spans="2:15" ht="19.5" customHeight="1" thickBot="1">
      <c r="B80" s="1582"/>
      <c r="C80" s="1544"/>
      <c r="D80" s="612" t="s">
        <v>2394</v>
      </c>
      <c r="E80" s="617">
        <v>32</v>
      </c>
      <c r="F80" s="182">
        <v>316</v>
      </c>
      <c r="G80" s="185" t="s">
        <v>2410</v>
      </c>
      <c r="H80" s="617">
        <v>27</v>
      </c>
      <c r="I80" s="182">
        <v>239</v>
      </c>
      <c r="J80" s="1542" t="s">
        <v>2426</v>
      </c>
      <c r="K80" s="1543"/>
      <c r="L80" s="617">
        <v>14</v>
      </c>
      <c r="M80" s="182">
        <v>103</v>
      </c>
      <c r="N80" s="1577"/>
      <c r="O80" s="1578"/>
    </row>
    <row r="81" spans="2:15" ht="19.5" customHeight="1" thickBot="1">
      <c r="B81" s="1582"/>
      <c r="C81" s="1544"/>
      <c r="D81" s="612" t="s">
        <v>2395</v>
      </c>
      <c r="E81" s="617">
        <v>20</v>
      </c>
      <c r="F81" s="182">
        <v>98</v>
      </c>
      <c r="G81" s="185" t="s">
        <v>2411</v>
      </c>
      <c r="H81" s="617">
        <v>43</v>
      </c>
      <c r="I81" s="182">
        <v>186</v>
      </c>
      <c r="J81" s="1542" t="s">
        <v>2427</v>
      </c>
      <c r="K81" s="1543"/>
      <c r="L81" s="617">
        <v>36</v>
      </c>
      <c r="M81" s="182">
        <v>199</v>
      </c>
      <c r="N81" s="1577"/>
      <c r="O81" s="1578"/>
    </row>
    <row r="82" spans="2:15" ht="19.5" customHeight="1" thickBot="1">
      <c r="B82" s="1582"/>
      <c r="C82" s="1544"/>
      <c r="D82" s="612" t="s">
        <v>2396</v>
      </c>
      <c r="E82" s="617">
        <v>23</v>
      </c>
      <c r="F82" s="182">
        <v>76</v>
      </c>
      <c r="G82" s="612" t="s">
        <v>2412</v>
      </c>
      <c r="H82" s="617">
        <v>9</v>
      </c>
      <c r="I82" s="182">
        <v>62</v>
      </c>
      <c r="J82" s="1567" t="s">
        <v>2428</v>
      </c>
      <c r="K82" s="1568"/>
      <c r="L82" s="186">
        <v>24</v>
      </c>
      <c r="M82" s="187">
        <v>231</v>
      </c>
      <c r="N82" s="1577"/>
      <c r="O82" s="1578"/>
    </row>
    <row r="83" spans="2:15" ht="19.5" customHeight="1" thickBot="1">
      <c r="B83" s="1583"/>
      <c r="C83" s="1544"/>
      <c r="D83" s="188" t="s">
        <v>2397</v>
      </c>
      <c r="E83" s="189">
        <v>20</v>
      </c>
      <c r="F83" s="190">
        <v>98</v>
      </c>
      <c r="G83" s="188" t="s">
        <v>2413</v>
      </c>
      <c r="H83" s="189">
        <v>13</v>
      </c>
      <c r="I83" s="190">
        <v>49</v>
      </c>
      <c r="J83" s="1556" t="s">
        <v>2373</v>
      </c>
      <c r="K83" s="1556"/>
      <c r="L83" s="191">
        <f>SUM(E68:E83,H68:H83,L68:L82)</f>
        <v>1439</v>
      </c>
      <c r="M83" s="191">
        <f>SUM(F68:F83,I68:I83,M68:M82)</f>
        <v>8572</v>
      </c>
      <c r="N83" s="1579"/>
      <c r="O83" s="1580"/>
    </row>
    <row r="84" spans="2:15" ht="18" customHeight="1" thickBot="1">
      <c r="B84" s="192"/>
      <c r="C84" s="193"/>
      <c r="D84" s="193"/>
      <c r="E84" s="71"/>
      <c r="F84" s="71"/>
      <c r="G84" s="193"/>
      <c r="H84" s="193"/>
      <c r="I84" s="193"/>
      <c r="J84" s="193"/>
      <c r="K84" s="193"/>
      <c r="L84" s="193"/>
      <c r="M84" s="193"/>
      <c r="N84" s="193"/>
      <c r="O84" s="194"/>
    </row>
    <row r="85" spans="2:15" ht="18" customHeight="1" thickBot="1">
      <c r="B85" s="1549" t="s">
        <v>2894</v>
      </c>
      <c r="C85" s="1550"/>
      <c r="D85" s="1551"/>
      <c r="E85" s="195">
        <f>D7+D48+D66+L83</f>
        <v>1493</v>
      </c>
      <c r="F85" s="196" t="s">
        <v>2895</v>
      </c>
      <c r="G85" s="1552" t="s">
        <v>2896</v>
      </c>
      <c r="H85" s="1553"/>
      <c r="I85" s="197">
        <f>J7+J48+J66+M83</f>
        <v>9777</v>
      </c>
      <c r="J85" s="198" t="s">
        <v>2895</v>
      </c>
      <c r="K85" s="1554"/>
      <c r="L85" s="1555"/>
      <c r="M85" s="618"/>
      <c r="N85" s="618"/>
      <c r="O85" s="616"/>
    </row>
    <row r="86" spans="2:15" ht="18" customHeight="1">
      <c r="B86" s="605" t="s">
        <v>149</v>
      </c>
      <c r="F86" s="199"/>
      <c r="G86" s="199"/>
      <c r="H86" s="200"/>
      <c r="J86" s="193"/>
      <c r="K86" s="193"/>
      <c r="L86" s="199"/>
      <c r="M86" s="199"/>
      <c r="N86" s="199"/>
    </row>
    <row r="87" spans="2:15" ht="18" customHeight="1">
      <c r="F87" s="199"/>
      <c r="G87" s="199"/>
      <c r="H87" s="200"/>
      <c r="J87" s="1493"/>
      <c r="K87" s="1493"/>
      <c r="L87" s="199"/>
      <c r="M87" s="199"/>
      <c r="N87" s="199"/>
    </row>
    <row r="88" spans="2:15" ht="18" customHeight="1">
      <c r="F88" s="199"/>
      <c r="G88" s="199"/>
      <c r="H88" s="200"/>
      <c r="J88" s="1493"/>
      <c r="K88" s="1493"/>
      <c r="L88" s="199"/>
      <c r="M88" s="199"/>
      <c r="N88" s="199"/>
    </row>
    <row r="89" spans="2:15" ht="18" customHeight="1">
      <c r="F89" s="199"/>
      <c r="G89" s="199"/>
      <c r="H89" s="200"/>
      <c r="J89" s="1493"/>
      <c r="K89" s="1493"/>
      <c r="L89" s="199"/>
      <c r="M89" s="199"/>
      <c r="N89" s="199"/>
    </row>
    <row r="90" spans="2:15" ht="18" customHeight="1">
      <c r="F90" s="199"/>
      <c r="G90" s="199"/>
      <c r="H90" s="200"/>
      <c r="J90" s="1493"/>
      <c r="K90" s="1493"/>
      <c r="L90" s="199"/>
      <c r="M90" s="199"/>
      <c r="N90" s="199"/>
    </row>
    <row r="135" spans="10:16" ht="18" customHeight="1">
      <c r="J135" s="605"/>
      <c r="O135" s="605"/>
      <c r="P135" s="167"/>
    </row>
    <row r="136" spans="10:16" ht="18" customHeight="1">
      <c r="J136" s="605"/>
      <c r="O136" s="605"/>
      <c r="P136" s="167"/>
    </row>
    <row r="137" spans="10:16" ht="18" customHeight="1">
      <c r="J137" s="605"/>
      <c r="O137" s="605"/>
      <c r="P137" s="167"/>
    </row>
    <row r="138" spans="10:16" ht="18" customHeight="1">
      <c r="J138" s="605"/>
      <c r="O138" s="605"/>
      <c r="P138" s="167"/>
    </row>
    <row r="139" spans="10:16" ht="18" customHeight="1">
      <c r="J139" s="605"/>
      <c r="O139" s="605"/>
      <c r="P139" s="167"/>
    </row>
    <row r="140" spans="10:16" ht="18" customHeight="1">
      <c r="J140" s="605"/>
      <c r="O140" s="605"/>
      <c r="P140" s="167"/>
    </row>
    <row r="141" spans="10:16" ht="18" customHeight="1">
      <c r="J141" s="605"/>
      <c r="O141" s="605"/>
      <c r="P141" s="167"/>
    </row>
    <row r="142" spans="10:16" ht="18" customHeight="1">
      <c r="J142" s="605"/>
      <c r="O142" s="605"/>
      <c r="P142" s="167"/>
    </row>
    <row r="143" spans="10:16" ht="18" customHeight="1">
      <c r="J143" s="605"/>
      <c r="O143" s="605"/>
      <c r="P143" s="167"/>
    </row>
    <row r="144" spans="10:16" ht="18" customHeight="1">
      <c r="J144" s="605"/>
      <c r="O144" s="605"/>
      <c r="P144" s="167"/>
    </row>
    <row r="145" spans="10:16" ht="18" customHeight="1">
      <c r="J145" s="605"/>
      <c r="O145" s="605"/>
      <c r="P145" s="167"/>
    </row>
    <row r="146" spans="10:16" ht="18" customHeight="1">
      <c r="J146" s="605"/>
      <c r="O146" s="605"/>
      <c r="P146" s="167"/>
    </row>
    <row r="147" spans="10:16" ht="18" customHeight="1">
      <c r="J147" s="605"/>
      <c r="O147" s="605"/>
      <c r="P147" s="167"/>
    </row>
    <row r="148" spans="10:16" ht="18" customHeight="1">
      <c r="J148" s="605"/>
      <c r="O148" s="605"/>
      <c r="P148" s="167"/>
    </row>
    <row r="149" spans="10:16" ht="18" customHeight="1">
      <c r="J149" s="605"/>
      <c r="O149" s="605"/>
      <c r="P149" s="167"/>
    </row>
    <row r="150" spans="10:16" ht="18" customHeight="1">
      <c r="J150" s="605"/>
      <c r="O150" s="605"/>
      <c r="P150" s="167"/>
    </row>
  </sheetData>
  <mergeCells count="222">
    <mergeCell ref="B3:C4"/>
    <mergeCell ref="D3:F4"/>
    <mergeCell ref="G3:I4"/>
    <mergeCell ref="J3:N3"/>
    <mergeCell ref="G7:I7"/>
    <mergeCell ref="J7:N7"/>
    <mergeCell ref="O3:O4"/>
    <mergeCell ref="K4:N4"/>
    <mergeCell ref="B5:C7"/>
    <mergeCell ref="D5:F5"/>
    <mergeCell ref="G5:I5"/>
    <mergeCell ref="K5:N5"/>
    <mergeCell ref="D6:F6"/>
    <mergeCell ref="G6:I6"/>
    <mergeCell ref="K6:N6"/>
    <mergeCell ref="D7:F7"/>
    <mergeCell ref="K8:N8"/>
    <mergeCell ref="K9:N9"/>
    <mergeCell ref="D14:F14"/>
    <mergeCell ref="G14:I14"/>
    <mergeCell ref="K14:N14"/>
    <mergeCell ref="K10:N10"/>
    <mergeCell ref="D11:F11"/>
    <mergeCell ref="G11:I11"/>
    <mergeCell ref="K11:N11"/>
    <mergeCell ref="D12:F12"/>
    <mergeCell ref="D10:F10"/>
    <mergeCell ref="G10:I10"/>
    <mergeCell ref="G12:I12"/>
    <mergeCell ref="K12:N12"/>
    <mergeCell ref="K17:N17"/>
    <mergeCell ref="D18:F18"/>
    <mergeCell ref="G18:I18"/>
    <mergeCell ref="K18:N18"/>
    <mergeCell ref="G17:I17"/>
    <mergeCell ref="K24:N24"/>
    <mergeCell ref="D25:F25"/>
    <mergeCell ref="G25:I25"/>
    <mergeCell ref="K25:N25"/>
    <mergeCell ref="G24:I24"/>
    <mergeCell ref="D13:F13"/>
    <mergeCell ref="G13:I13"/>
    <mergeCell ref="K13:N13"/>
    <mergeCell ref="D15:F15"/>
    <mergeCell ref="G15:I15"/>
    <mergeCell ref="K15:N15"/>
    <mergeCell ref="D16:F16"/>
    <mergeCell ref="G16:I16"/>
    <mergeCell ref="K16:N16"/>
    <mergeCell ref="G23:I23"/>
    <mergeCell ref="K23:N23"/>
    <mergeCell ref="D19:F19"/>
    <mergeCell ref="G19:I19"/>
    <mergeCell ref="K19:N19"/>
    <mergeCell ref="D20:F20"/>
    <mergeCell ref="G20:I20"/>
    <mergeCell ref="K20:N20"/>
    <mergeCell ref="D21:F21"/>
    <mergeCell ref="K28:N28"/>
    <mergeCell ref="D29:F29"/>
    <mergeCell ref="G29:I29"/>
    <mergeCell ref="K29:N29"/>
    <mergeCell ref="G28:I28"/>
    <mergeCell ref="G21:I21"/>
    <mergeCell ref="K21:N21"/>
    <mergeCell ref="G22:I22"/>
    <mergeCell ref="K22:N22"/>
    <mergeCell ref="D23:F23"/>
    <mergeCell ref="D33:F33"/>
    <mergeCell ref="G33:I33"/>
    <mergeCell ref="K33:N33"/>
    <mergeCell ref="G32:I32"/>
    <mergeCell ref="D26:F26"/>
    <mergeCell ref="G26:I26"/>
    <mergeCell ref="K26:N26"/>
    <mergeCell ref="D27:F27"/>
    <mergeCell ref="G27:I27"/>
    <mergeCell ref="K27:N27"/>
    <mergeCell ref="G38:I38"/>
    <mergeCell ref="K38:N38"/>
    <mergeCell ref="K36:N36"/>
    <mergeCell ref="D30:F30"/>
    <mergeCell ref="G30:I30"/>
    <mergeCell ref="K30:N30"/>
    <mergeCell ref="D31:F31"/>
    <mergeCell ref="G31:I31"/>
    <mergeCell ref="K31:N31"/>
    <mergeCell ref="K32:N32"/>
    <mergeCell ref="D34:F34"/>
    <mergeCell ref="G34:I34"/>
    <mergeCell ref="K34:N34"/>
    <mergeCell ref="D35:F35"/>
    <mergeCell ref="G35:I35"/>
    <mergeCell ref="K35:N35"/>
    <mergeCell ref="G37:I37"/>
    <mergeCell ref="K37:N37"/>
    <mergeCell ref="K47:N47"/>
    <mergeCell ref="D40:F40"/>
    <mergeCell ref="G40:I40"/>
    <mergeCell ref="K40:N40"/>
    <mergeCell ref="D41:F41"/>
    <mergeCell ref="G41:I41"/>
    <mergeCell ref="K41:N41"/>
    <mergeCell ref="K42:N42"/>
    <mergeCell ref="G43:I43"/>
    <mergeCell ref="D42:F42"/>
    <mergeCell ref="K44:N44"/>
    <mergeCell ref="D45:F45"/>
    <mergeCell ref="D39:F39"/>
    <mergeCell ref="G39:I39"/>
    <mergeCell ref="K39:N39"/>
    <mergeCell ref="G45:I45"/>
    <mergeCell ref="K45:N45"/>
    <mergeCell ref="K43:N43"/>
    <mergeCell ref="D38:F38"/>
    <mergeCell ref="B8:B48"/>
    <mergeCell ref="C8:C48"/>
    <mergeCell ref="D8:F8"/>
    <mergeCell ref="D28:F28"/>
    <mergeCell ref="D24:F24"/>
    <mergeCell ref="D17:F17"/>
    <mergeCell ref="D46:F46"/>
    <mergeCell ref="D43:F43"/>
    <mergeCell ref="D37:F37"/>
    <mergeCell ref="G8:I8"/>
    <mergeCell ref="D9:F9"/>
    <mergeCell ref="G9:I9"/>
    <mergeCell ref="D48:F48"/>
    <mergeCell ref="G48:I48"/>
    <mergeCell ref="D44:F44"/>
    <mergeCell ref="D36:F36"/>
    <mergeCell ref="G36:I36"/>
    <mergeCell ref="G42:I42"/>
    <mergeCell ref="D32:F32"/>
    <mergeCell ref="K51:N51"/>
    <mergeCell ref="D47:F47"/>
    <mergeCell ref="G47:I47"/>
    <mergeCell ref="G44:I44"/>
    <mergeCell ref="K46:N46"/>
    <mergeCell ref="J48:N48"/>
    <mergeCell ref="K49:N49"/>
    <mergeCell ref="K50:N50"/>
    <mergeCell ref="G46:I46"/>
    <mergeCell ref="B49:B83"/>
    <mergeCell ref="C49:C66"/>
    <mergeCell ref="D49:F49"/>
    <mergeCell ref="G49:I49"/>
    <mergeCell ref="D50:F50"/>
    <mergeCell ref="G50:I50"/>
    <mergeCell ref="D51:F51"/>
    <mergeCell ref="G51:I51"/>
    <mergeCell ref="D53:F53"/>
    <mergeCell ref="D52:F52"/>
    <mergeCell ref="G52:I52"/>
    <mergeCell ref="K52:N52"/>
    <mergeCell ref="D57:F57"/>
    <mergeCell ref="G57:I57"/>
    <mergeCell ref="K57:N57"/>
    <mergeCell ref="D54:F54"/>
    <mergeCell ref="G54:I54"/>
    <mergeCell ref="K54:N54"/>
    <mergeCell ref="D55:F55"/>
    <mergeCell ref="G55:I55"/>
    <mergeCell ref="D61:F61"/>
    <mergeCell ref="D65:F65"/>
    <mergeCell ref="K55:N55"/>
    <mergeCell ref="D56:F56"/>
    <mergeCell ref="G56:I56"/>
    <mergeCell ref="K56:N56"/>
    <mergeCell ref="J77:K77"/>
    <mergeCell ref="J81:K81"/>
    <mergeCell ref="D58:F58"/>
    <mergeCell ref="G58:I58"/>
    <mergeCell ref="K58:N58"/>
    <mergeCell ref="N67:O83"/>
    <mergeCell ref="J75:K75"/>
    <mergeCell ref="D59:F59"/>
    <mergeCell ref="G59:I59"/>
    <mergeCell ref="K59:N59"/>
    <mergeCell ref="D66:F66"/>
    <mergeCell ref="G66:I66"/>
    <mergeCell ref="G53:I53"/>
    <mergeCell ref="K53:N53"/>
    <mergeCell ref="J82:K82"/>
    <mergeCell ref="K60:N60"/>
    <mergeCell ref="G61:I61"/>
    <mergeCell ref="G65:I65"/>
    <mergeCell ref="K65:N65"/>
    <mergeCell ref="J66:N66"/>
    <mergeCell ref="J76:K76"/>
    <mergeCell ref="J74:K74"/>
    <mergeCell ref="D60:F60"/>
    <mergeCell ref="G60:I60"/>
    <mergeCell ref="J78:K78"/>
    <mergeCell ref="J79:K79"/>
    <mergeCell ref="K61:N61"/>
    <mergeCell ref="D62:F62"/>
    <mergeCell ref="G62:I62"/>
    <mergeCell ref="K62:N62"/>
    <mergeCell ref="D63:F63"/>
    <mergeCell ref="G63:I63"/>
    <mergeCell ref="K63:N63"/>
    <mergeCell ref="D64:F64"/>
    <mergeCell ref="G64:I64"/>
    <mergeCell ref="K64:N64"/>
    <mergeCell ref="J90:K90"/>
    <mergeCell ref="B85:D85"/>
    <mergeCell ref="G85:H85"/>
    <mergeCell ref="K85:L85"/>
    <mergeCell ref="J87:K87"/>
    <mergeCell ref="J88:K88"/>
    <mergeCell ref="J89:K89"/>
    <mergeCell ref="J80:K80"/>
    <mergeCell ref="C67:C83"/>
    <mergeCell ref="J67:K67"/>
    <mergeCell ref="J68:K68"/>
    <mergeCell ref="J69:K69"/>
    <mergeCell ref="J70:K70"/>
    <mergeCell ref="J71:K71"/>
    <mergeCell ref="J72:K72"/>
    <mergeCell ref="J83:K83"/>
    <mergeCell ref="J73:K73"/>
  </mergeCells>
  <phoneticPr fontId="2"/>
  <dataValidations count="1">
    <dataValidation imeMode="halfAlpha" allowBlank="1" showInputMessage="1" showErrorMessage="1" sqref="O57"/>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8" max="16383" man="1"/>
  </rowBreaks>
</worksheet>
</file>

<file path=xl/worksheets/sheet16.xml><?xml version="1.0" encoding="utf-8"?>
<worksheet xmlns="http://schemas.openxmlformats.org/spreadsheetml/2006/main" xmlns:r="http://schemas.openxmlformats.org/officeDocument/2006/relationships">
  <sheetPr>
    <tabColor rgb="FFFFFF00"/>
  </sheetPr>
  <dimension ref="A1:F24"/>
  <sheetViews>
    <sheetView view="pageBreakPreview" zoomScale="130" zoomScaleNormal="100" zoomScaleSheetLayoutView="130" workbookViewId="0">
      <selection activeCell="H18" sqref="H18"/>
    </sheetView>
  </sheetViews>
  <sheetFormatPr defaultColWidth="8.875" defaultRowHeight="13.5"/>
  <cols>
    <col min="1" max="1" width="3.5" style="589" customWidth="1"/>
    <col min="2" max="2" width="4" style="589" customWidth="1"/>
    <col min="3" max="4" width="19" style="589" customWidth="1"/>
    <col min="5" max="5" width="11.375" style="204" customWidth="1"/>
    <col min="6" max="6" width="9" style="589" customWidth="1"/>
    <col min="7" max="16384" width="8.875" style="960"/>
  </cols>
  <sheetData>
    <row r="1" spans="2:6" ht="25.5" customHeight="1">
      <c r="B1" s="201"/>
      <c r="C1" s="202" t="s">
        <v>152</v>
      </c>
      <c r="D1" s="201"/>
      <c r="E1" s="203"/>
    </row>
    <row r="2" spans="2:6" ht="17.25" customHeight="1" thickBot="1">
      <c r="F2" s="205"/>
    </row>
    <row r="3" spans="2:6" ht="33.75" customHeight="1" thickBot="1">
      <c r="C3" s="206" t="s">
        <v>1595</v>
      </c>
      <c r="D3" s="207" t="s">
        <v>153</v>
      </c>
      <c r="E3" s="208" t="s">
        <v>1596</v>
      </c>
      <c r="F3" s="209" t="s">
        <v>1597</v>
      </c>
    </row>
    <row r="4" spans="2:6" ht="26.25" customHeight="1">
      <c r="C4" s="210" t="s">
        <v>154</v>
      </c>
      <c r="D4" s="290">
        <v>540</v>
      </c>
      <c r="E4" s="211">
        <f>D4/D$18</f>
        <v>0.36168787675820496</v>
      </c>
      <c r="F4" s="212">
        <f>E4</f>
        <v>0.36168787675820496</v>
      </c>
    </row>
    <row r="5" spans="2:6" ht="26.25" customHeight="1">
      <c r="C5" s="213" t="s">
        <v>155</v>
      </c>
      <c r="D5" s="285">
        <v>359</v>
      </c>
      <c r="E5" s="214">
        <f t="shared" ref="E5:E17" si="0">D5/D$18</f>
        <v>0.24045545880776958</v>
      </c>
      <c r="F5" s="215">
        <f>E4+E5</f>
        <v>0.60214333556597455</v>
      </c>
    </row>
    <row r="6" spans="2:6" ht="26.25" customHeight="1">
      <c r="C6" s="213" t="s">
        <v>156</v>
      </c>
      <c r="D6" s="285">
        <v>189</v>
      </c>
      <c r="E6" s="214">
        <f t="shared" si="0"/>
        <v>0.12659075686537175</v>
      </c>
      <c r="F6" s="215">
        <f>F5+E6</f>
        <v>0.72873409243134635</v>
      </c>
    </row>
    <row r="7" spans="2:6" ht="26.25" customHeight="1">
      <c r="C7" s="213" t="s">
        <v>157</v>
      </c>
      <c r="D7" s="285">
        <v>112</v>
      </c>
      <c r="E7" s="214">
        <f t="shared" si="0"/>
        <v>7.5016744809109179E-2</v>
      </c>
      <c r="F7" s="215">
        <f t="shared" ref="F7:F17" si="1">F6+E7</f>
        <v>0.80375083724045548</v>
      </c>
    </row>
    <row r="8" spans="2:6" ht="26.25" customHeight="1">
      <c r="C8" s="213" t="s">
        <v>158</v>
      </c>
      <c r="D8" s="285">
        <v>57</v>
      </c>
      <c r="E8" s="214">
        <f t="shared" si="0"/>
        <v>3.8178164768921635E-2</v>
      </c>
      <c r="F8" s="215">
        <f t="shared" si="1"/>
        <v>0.84192900200937715</v>
      </c>
    </row>
    <row r="9" spans="2:6" ht="26.25" customHeight="1">
      <c r="C9" s="213" t="s">
        <v>159</v>
      </c>
      <c r="D9" s="285">
        <v>36</v>
      </c>
      <c r="E9" s="214">
        <f t="shared" si="0"/>
        <v>2.4112525117213665E-2</v>
      </c>
      <c r="F9" s="215">
        <f t="shared" si="1"/>
        <v>0.86604152712659077</v>
      </c>
    </row>
    <row r="10" spans="2:6" ht="26.25" customHeight="1">
      <c r="C10" s="213" t="s">
        <v>160</v>
      </c>
      <c r="D10" s="285">
        <v>30</v>
      </c>
      <c r="E10" s="214">
        <f t="shared" si="0"/>
        <v>2.0093770931011386E-2</v>
      </c>
      <c r="F10" s="215">
        <f t="shared" si="1"/>
        <v>0.88613529805760216</v>
      </c>
    </row>
    <row r="11" spans="2:6" ht="26.25" customHeight="1">
      <c r="C11" s="213" t="s">
        <v>161</v>
      </c>
      <c r="D11" s="285">
        <v>18</v>
      </c>
      <c r="E11" s="214">
        <f t="shared" si="0"/>
        <v>1.2056262558606833E-2</v>
      </c>
      <c r="F11" s="215">
        <f t="shared" si="1"/>
        <v>0.89819156061620897</v>
      </c>
    </row>
    <row r="12" spans="2:6" ht="26.25" customHeight="1">
      <c r="C12" s="213" t="s">
        <v>162</v>
      </c>
      <c r="D12" s="285">
        <v>65</v>
      </c>
      <c r="E12" s="214">
        <f t="shared" si="0"/>
        <v>4.3536503683858002E-2</v>
      </c>
      <c r="F12" s="215">
        <f t="shared" si="1"/>
        <v>0.94172806430006695</v>
      </c>
    </row>
    <row r="13" spans="2:6" ht="26.25" customHeight="1">
      <c r="C13" s="213" t="s">
        <v>163</v>
      </c>
      <c r="D13" s="285">
        <v>27</v>
      </c>
      <c r="E13" s="214">
        <f t="shared" si="0"/>
        <v>1.8084393837910249E-2</v>
      </c>
      <c r="F13" s="215">
        <f t="shared" si="1"/>
        <v>0.95981245813797722</v>
      </c>
    </row>
    <row r="14" spans="2:6" ht="26.25" customHeight="1">
      <c r="C14" s="213" t="s">
        <v>164</v>
      </c>
      <c r="D14" s="285">
        <v>21</v>
      </c>
      <c r="E14" s="214">
        <f t="shared" si="0"/>
        <v>1.406563965170797E-2</v>
      </c>
      <c r="F14" s="215">
        <f t="shared" si="1"/>
        <v>0.97387809778968515</v>
      </c>
    </row>
    <row r="15" spans="2:6" ht="26.25" customHeight="1">
      <c r="C15" s="213" t="s">
        <v>165</v>
      </c>
      <c r="D15" s="285">
        <v>10</v>
      </c>
      <c r="E15" s="214">
        <f t="shared" si="0"/>
        <v>6.6979236436704621E-3</v>
      </c>
      <c r="F15" s="215">
        <f t="shared" si="1"/>
        <v>0.98057602143335565</v>
      </c>
    </row>
    <row r="16" spans="2:6" ht="26.25" customHeight="1">
      <c r="C16" s="213" t="s">
        <v>166</v>
      </c>
      <c r="D16" s="285">
        <v>25</v>
      </c>
      <c r="E16" s="214">
        <f t="shared" si="0"/>
        <v>1.6744809109176157E-2</v>
      </c>
      <c r="F16" s="215">
        <f t="shared" si="1"/>
        <v>0.99732083054253184</v>
      </c>
    </row>
    <row r="17" spans="3:6" ht="26.25" customHeight="1" thickBot="1">
      <c r="C17" s="216" t="s">
        <v>167</v>
      </c>
      <c r="D17" s="959">
        <v>4</v>
      </c>
      <c r="E17" s="217">
        <f t="shared" si="0"/>
        <v>2.6791694574681848E-3</v>
      </c>
      <c r="F17" s="218">
        <f t="shared" si="1"/>
        <v>1</v>
      </c>
    </row>
    <row r="18" spans="3:6" ht="26.25" customHeight="1" thickTop="1" thickBot="1">
      <c r="C18" s="219" t="s">
        <v>2550</v>
      </c>
      <c r="D18" s="220">
        <f>SUM(D4:D17)</f>
        <v>1493</v>
      </c>
      <c r="E18" s="221">
        <f>SUM(E4:E17)</f>
        <v>1</v>
      </c>
      <c r="F18" s="222" t="s">
        <v>168</v>
      </c>
    </row>
    <row r="19" spans="3:6" ht="18" customHeight="1"/>
    <row r="20" spans="3:6" ht="24.75" customHeight="1">
      <c r="C20" s="589" t="s">
        <v>1601</v>
      </c>
    </row>
    <row r="21" spans="3:6" ht="26.25" customHeight="1">
      <c r="C21" s="204" t="s">
        <v>169</v>
      </c>
    </row>
    <row r="22" spans="3:6" ht="26.25" customHeight="1">
      <c r="C22" s="204" t="s">
        <v>170</v>
      </c>
    </row>
    <row r="23" spans="3:6" ht="26.25" customHeight="1">
      <c r="C23" s="204" t="s">
        <v>171</v>
      </c>
    </row>
    <row r="24" spans="3:6" ht="26.25" customHeight="1">
      <c r="C24" s="204" t="s">
        <v>1602</v>
      </c>
    </row>
  </sheetData>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sheetPr>
    <tabColor rgb="FFFFFF00"/>
  </sheetPr>
  <dimension ref="A1:GM516"/>
  <sheetViews>
    <sheetView view="pageBreakPreview" zoomScale="145" zoomScaleNormal="130" zoomScaleSheetLayoutView="145" workbookViewId="0">
      <pane xSplit="1" ySplit="6" topLeftCell="B22" activePane="bottomRight" state="frozen"/>
      <selection activeCell="J49" sqref="J49"/>
      <selection pane="topRight" activeCell="J49" sqref="J49"/>
      <selection pane="bottomLeft" activeCell="J49" sqref="J49"/>
      <selection pane="bottomRight" activeCell="GN55" sqref="GN55"/>
    </sheetView>
  </sheetViews>
  <sheetFormatPr defaultRowHeight="15" customHeight="1"/>
  <cols>
    <col min="1" max="1" width="8.125" style="961" customWidth="1"/>
    <col min="2" max="2" width="5" style="28" customWidth="1"/>
    <col min="3" max="3" width="6.375" style="29" customWidth="1"/>
    <col min="4" max="4" width="5" style="605" customWidth="1"/>
    <col min="5" max="5" width="6.375" style="605" customWidth="1"/>
    <col min="6" max="6" width="5" style="605" customWidth="1"/>
    <col min="7" max="7" width="6.375" style="605" customWidth="1"/>
    <col min="8" max="8" width="5" style="605" customWidth="1"/>
    <col min="9" max="9" width="6.375" style="605" customWidth="1"/>
    <col min="10" max="10" width="5" style="605" customWidth="1"/>
    <col min="11" max="11" width="6.375" style="605" customWidth="1"/>
    <col min="12" max="12" width="5" style="605" customWidth="1"/>
    <col min="13" max="13" width="6.375" style="605" customWidth="1"/>
    <col min="14" max="14" width="5" style="605" customWidth="1"/>
    <col min="15" max="15" width="6.375" style="605" customWidth="1"/>
    <col min="16" max="16" width="5" style="605" customWidth="1"/>
    <col min="17" max="17" width="6.375" style="605" customWidth="1"/>
    <col min="18" max="18" width="5" style="605" customWidth="1"/>
    <col min="19" max="19" width="6.375" style="605" customWidth="1"/>
    <col min="20" max="20" width="5" style="605" customWidth="1"/>
    <col min="21" max="21" width="6.375" style="605" customWidth="1"/>
    <col min="22" max="22" width="5" style="605" customWidth="1"/>
    <col min="23" max="23" width="6.375" style="605" customWidth="1"/>
    <col min="24" max="24" width="5" style="605" customWidth="1"/>
    <col min="25" max="25" width="6.375" style="605" customWidth="1"/>
    <col min="26" max="26" width="5" style="605" customWidth="1"/>
    <col min="27" max="27" width="6.375" style="605" customWidth="1"/>
    <col min="28" max="28" width="5" style="605" customWidth="1"/>
    <col min="29" max="29" width="6.375" style="605" customWidth="1"/>
    <col min="30" max="30" width="5" style="605" customWidth="1"/>
    <col min="31" max="31" width="6.375" style="605" customWidth="1"/>
    <col min="32" max="32" width="5" style="605" customWidth="1"/>
    <col min="33" max="33" width="6.375" style="605" customWidth="1"/>
    <col min="34" max="34" width="5" style="605" customWidth="1"/>
    <col min="35" max="35" width="6.375" style="605" customWidth="1"/>
    <col min="36" max="36" width="5" style="605" customWidth="1"/>
    <col min="37" max="37" width="6.375" style="605" customWidth="1"/>
    <col min="38" max="38" width="5" style="605" customWidth="1"/>
    <col min="39" max="39" width="6.375" style="605" customWidth="1"/>
    <col min="40" max="40" width="5" style="605" customWidth="1"/>
    <col min="41" max="41" width="6.375" style="605" customWidth="1"/>
    <col min="42" max="42" width="5" style="605" customWidth="1"/>
    <col min="43" max="43" width="6.375" style="605" customWidth="1"/>
    <col min="44" max="44" width="5" style="605" customWidth="1"/>
    <col min="45" max="45" width="6.375" style="605" customWidth="1"/>
    <col min="46" max="46" width="5" style="605" customWidth="1"/>
    <col min="47" max="47" width="6.375" style="605" customWidth="1"/>
    <col min="48" max="48" width="5" style="605" customWidth="1"/>
    <col min="49" max="49" width="6.375" style="605" customWidth="1"/>
    <col min="50" max="50" width="5" style="605" customWidth="1"/>
    <col min="51" max="51" width="6.375" style="605" customWidth="1"/>
    <col min="52" max="52" width="5" style="605" customWidth="1"/>
    <col min="53" max="53" width="6.375" style="605" customWidth="1"/>
    <col min="54" max="54" width="5" style="605" customWidth="1"/>
    <col min="55" max="55" width="6.375" style="605" customWidth="1"/>
    <col min="56" max="56" width="5" style="605" customWidth="1"/>
    <col min="57" max="57" width="6.375" style="605" customWidth="1"/>
    <col min="58" max="58" width="5" style="605" customWidth="1"/>
    <col min="59" max="59" width="6.375" style="605" customWidth="1"/>
    <col min="60" max="60" width="5" style="605" customWidth="1"/>
    <col min="61" max="61" width="6.375" style="605" customWidth="1"/>
    <col min="62" max="62" width="5" style="605" customWidth="1"/>
    <col min="63" max="63" width="6.375" style="605" customWidth="1"/>
    <col min="64" max="64" width="5" style="605" customWidth="1"/>
    <col min="65" max="65" width="6.375" style="605" customWidth="1"/>
    <col min="66" max="66" width="5" style="605" customWidth="1"/>
    <col min="67" max="67" width="6.375" style="605" customWidth="1"/>
    <col min="68" max="68" width="5" style="605" customWidth="1"/>
    <col min="69" max="69" width="6.375" style="605" customWidth="1"/>
    <col min="70" max="70" width="5" style="605" customWidth="1"/>
    <col min="71" max="71" width="6.375" style="605" customWidth="1"/>
    <col min="72" max="72" width="5" style="605" customWidth="1"/>
    <col min="73" max="73" width="6.375" style="605" customWidth="1"/>
    <col min="74" max="74" width="5" style="605" customWidth="1"/>
    <col min="75" max="75" width="6.375" style="605" customWidth="1"/>
    <col min="76" max="76" width="5" style="605" customWidth="1"/>
    <col min="77" max="77" width="6.375" style="605" customWidth="1"/>
    <col min="78" max="78" width="5" style="605" customWidth="1"/>
    <col min="79" max="79" width="6.375" style="605" customWidth="1"/>
    <col min="80" max="80" width="5" style="605" customWidth="1"/>
    <col min="81" max="81" width="6.375" style="605" customWidth="1"/>
    <col min="82" max="82" width="5" style="605" customWidth="1"/>
    <col min="83" max="83" width="6.375" style="605" customWidth="1"/>
    <col min="84" max="84" width="5" style="605" customWidth="1"/>
    <col min="85" max="85" width="6.375" style="605" customWidth="1"/>
    <col min="86" max="86" width="5" style="605" customWidth="1"/>
    <col min="87" max="87" width="6.375" style="605" customWidth="1"/>
    <col min="88" max="88" width="5" style="605" customWidth="1"/>
    <col min="89" max="89" width="6.375" style="605" customWidth="1"/>
    <col min="90" max="90" width="5" style="605" customWidth="1"/>
    <col min="91" max="91" width="6.375" style="605" customWidth="1"/>
    <col min="92" max="92" width="5" style="605" customWidth="1"/>
    <col min="93" max="93" width="7.25" style="605" customWidth="1"/>
    <col min="94" max="94" width="5" style="605" customWidth="1"/>
    <col min="95" max="95" width="6.375" style="605" customWidth="1"/>
    <col min="96" max="96" width="5" style="605" customWidth="1"/>
    <col min="97" max="97" width="7.375" style="605" customWidth="1"/>
    <col min="98" max="98" width="5" style="605" customWidth="1"/>
    <col min="99" max="99" width="6.375" style="605" customWidth="1"/>
    <col min="100" max="100" width="5" style="605" customWidth="1"/>
    <col min="101" max="101" width="6.375" style="605" customWidth="1"/>
    <col min="102" max="102" width="5" style="605" customWidth="1"/>
    <col min="103" max="103" width="6.375" style="605" customWidth="1"/>
    <col min="104" max="104" width="5" style="605" customWidth="1"/>
    <col min="105" max="105" width="6.375" style="605" customWidth="1"/>
    <col min="106" max="106" width="5" style="605" customWidth="1"/>
    <col min="107" max="107" width="6.375" style="605" customWidth="1"/>
    <col min="108" max="108" width="5" style="605" customWidth="1"/>
    <col min="109" max="109" width="6.375" style="605" customWidth="1"/>
    <col min="110" max="110" width="5" style="605" customWidth="1"/>
    <col min="111" max="111" width="6.375" style="605" customWidth="1"/>
    <col min="112" max="112" width="5" style="605" customWidth="1"/>
    <col min="113" max="113" width="6.375" style="605" customWidth="1"/>
    <col min="114" max="114" width="5" style="605" customWidth="1"/>
    <col min="115" max="115" width="6.375" style="605" customWidth="1"/>
    <col min="116" max="116" width="5" style="605" customWidth="1"/>
    <col min="117" max="117" width="6.375" style="605" customWidth="1"/>
    <col min="118" max="118" width="5" style="605" customWidth="1"/>
    <col min="119" max="119" width="6.375" style="605" customWidth="1"/>
    <col min="120" max="120" width="5" style="605" customWidth="1"/>
    <col min="121" max="121" width="6.375" style="605" customWidth="1"/>
    <col min="122" max="122" width="5" style="605" customWidth="1"/>
    <col min="123" max="123" width="6.375" style="605" customWidth="1"/>
    <col min="124" max="124" width="5" style="605" customWidth="1"/>
    <col min="125" max="125" width="6.375" style="605" customWidth="1"/>
    <col min="126" max="126" width="5" style="605" customWidth="1"/>
    <col min="127" max="127" width="6.375" style="605" customWidth="1"/>
    <col min="128" max="128" width="5" style="605" customWidth="1"/>
    <col min="129" max="129" width="6.375" style="605" customWidth="1"/>
    <col min="130" max="130" width="5" style="605" customWidth="1"/>
    <col min="131" max="131" width="6.375" style="605" customWidth="1"/>
    <col min="132" max="132" width="5" style="605" customWidth="1"/>
    <col min="133" max="133" width="6.375" style="605" customWidth="1"/>
    <col min="134" max="134" width="5" style="605" customWidth="1"/>
    <col min="135" max="135" width="6.375" style="605" customWidth="1"/>
    <col min="136" max="136" width="5" style="605" customWidth="1"/>
    <col min="137" max="137" width="6.375" style="605" customWidth="1"/>
    <col min="138" max="138" width="5" style="605" customWidth="1"/>
    <col min="139" max="139" width="6.375" style="605" customWidth="1"/>
    <col min="140" max="140" width="5" style="605" customWidth="1"/>
    <col min="141" max="141" width="7.75" style="605" customWidth="1"/>
    <col min="142" max="142" width="5" style="605" customWidth="1"/>
    <col min="143" max="143" width="7.5" style="605" customWidth="1"/>
    <col min="144" max="144" width="5" style="605" customWidth="1"/>
    <col min="145" max="145" width="6.375" style="605" customWidth="1"/>
    <col min="146" max="146" width="5" style="605" customWidth="1"/>
    <col min="147" max="147" width="7.625" style="605" customWidth="1"/>
    <col min="148" max="148" width="5" style="605" customWidth="1"/>
    <col min="149" max="149" width="6.375" style="605" customWidth="1"/>
    <col min="150" max="150" width="5" style="605" customWidth="1"/>
    <col min="151" max="151" width="6.375" style="605" customWidth="1"/>
    <col min="152" max="152" width="5" style="605" customWidth="1"/>
    <col min="153" max="153" width="6.375" style="605" customWidth="1"/>
    <col min="154" max="154" width="5" style="605" customWidth="1"/>
    <col min="155" max="155" width="6.375" style="605" customWidth="1"/>
    <col min="156" max="156" width="5" style="605" customWidth="1"/>
    <col min="157" max="157" width="6.375" style="605" customWidth="1"/>
    <col min="158" max="158" width="5" style="605" customWidth="1"/>
    <col min="159" max="159" width="6.375" style="605" customWidth="1"/>
    <col min="160" max="160" width="5" style="605" customWidth="1"/>
    <col min="161" max="161" width="6.625" style="605" customWidth="1"/>
    <col min="162" max="162" width="6.5" style="605" customWidth="1"/>
    <col min="163" max="163" width="6.875" style="605" customWidth="1"/>
    <col min="164" max="176" width="5.75" style="605" customWidth="1"/>
    <col min="177" max="177" width="6.875" style="605" customWidth="1"/>
    <col min="178" max="178" width="5.75" style="605" customWidth="1"/>
    <col min="179" max="179" width="6.125" style="605" customWidth="1"/>
    <col min="180" max="180" width="6" style="605" customWidth="1"/>
    <col min="181" max="181" width="6.375" style="605" customWidth="1"/>
    <col min="182" max="194" width="5.75" style="605" customWidth="1"/>
    <col min="195" max="195" width="6.375" style="605" customWidth="1"/>
    <col min="196" max="16384" width="9" style="605"/>
  </cols>
  <sheetData>
    <row r="1" spans="1:195" ht="15" customHeight="1">
      <c r="B1" s="962" t="s">
        <v>172</v>
      </c>
      <c r="C1" s="962"/>
      <c r="D1" s="963"/>
      <c r="E1" s="962"/>
      <c r="F1" s="963"/>
    </row>
    <row r="2" spans="1:195" ht="15" customHeight="1">
      <c r="B2" s="962"/>
      <c r="C2" s="962"/>
      <c r="D2" s="963"/>
      <c r="E2" s="962"/>
      <c r="F2" s="963"/>
    </row>
    <row r="3" spans="1:195" ht="15" customHeight="1">
      <c r="A3" s="1676" t="s">
        <v>2887</v>
      </c>
      <c r="B3" s="1679" t="s">
        <v>2897</v>
      </c>
      <c r="C3" s="1680"/>
      <c r="D3" s="1680"/>
      <c r="E3" s="1681"/>
      <c r="F3" s="1682" t="s">
        <v>173</v>
      </c>
      <c r="G3" s="1671"/>
      <c r="H3" s="1671"/>
      <c r="I3" s="1671"/>
      <c r="J3" s="1671"/>
      <c r="K3" s="1671"/>
      <c r="L3" s="1671"/>
      <c r="M3" s="1671"/>
      <c r="N3" s="1671"/>
      <c r="O3" s="1672"/>
      <c r="P3" s="1683" t="s">
        <v>173</v>
      </c>
      <c r="Q3" s="1684"/>
      <c r="R3" s="1667" t="s">
        <v>174</v>
      </c>
      <c r="S3" s="1667"/>
      <c r="T3" s="1667"/>
      <c r="U3" s="1667"/>
      <c r="V3" s="1667"/>
      <c r="W3" s="1667"/>
      <c r="X3" s="1675" t="s">
        <v>2898</v>
      </c>
      <c r="Y3" s="1675"/>
      <c r="Z3" s="1675"/>
      <c r="AA3" s="1675"/>
      <c r="AB3" s="223" t="s">
        <v>2899</v>
      </c>
      <c r="AC3" s="620"/>
      <c r="AD3" s="1670" t="s">
        <v>2899</v>
      </c>
      <c r="AE3" s="1671"/>
      <c r="AF3" s="1671"/>
      <c r="AG3" s="1671"/>
      <c r="AH3" s="1671"/>
      <c r="AI3" s="1671"/>
      <c r="AJ3" s="1671"/>
      <c r="AK3" s="1672"/>
      <c r="AL3" s="1667" t="s">
        <v>2900</v>
      </c>
      <c r="AM3" s="1667"/>
      <c r="AN3" s="1667"/>
      <c r="AO3" s="1667"/>
      <c r="AP3" s="1667"/>
      <c r="AQ3" s="1667"/>
      <c r="AR3" s="1670" t="s">
        <v>2901</v>
      </c>
      <c r="AS3" s="1671"/>
      <c r="AT3" s="1671"/>
      <c r="AU3" s="1671"/>
      <c r="AV3" s="1671"/>
      <c r="AW3" s="1671"/>
      <c r="AX3" s="1671"/>
      <c r="AY3" s="1671"/>
      <c r="AZ3" s="1671"/>
      <c r="BA3" s="1671"/>
      <c r="BB3" s="1671"/>
      <c r="BC3" s="1671"/>
      <c r="BD3" s="1671"/>
      <c r="BE3" s="1672"/>
      <c r="BF3" s="1670" t="s">
        <v>2901</v>
      </c>
      <c r="BG3" s="1671"/>
      <c r="BH3" s="1671"/>
      <c r="BI3" s="1671"/>
      <c r="BJ3" s="1671"/>
      <c r="BK3" s="1671"/>
      <c r="BL3" s="1671"/>
      <c r="BM3" s="1671"/>
      <c r="BN3" s="1671"/>
      <c r="BO3" s="1671"/>
      <c r="BP3" s="1671"/>
      <c r="BQ3" s="1671"/>
      <c r="BR3" s="1671"/>
      <c r="BS3" s="1672"/>
      <c r="BT3" s="1670" t="s">
        <v>2901</v>
      </c>
      <c r="BU3" s="1671"/>
      <c r="BV3" s="1671"/>
      <c r="BW3" s="1671"/>
      <c r="BX3" s="1671"/>
      <c r="BY3" s="1671"/>
      <c r="BZ3" s="1671"/>
      <c r="CA3" s="1671"/>
      <c r="CB3" s="1671"/>
      <c r="CC3" s="1671"/>
      <c r="CD3" s="1671"/>
      <c r="CE3" s="1671"/>
      <c r="CF3" s="1671"/>
      <c r="CG3" s="1671"/>
      <c r="CH3" s="1671"/>
      <c r="CI3" s="1672"/>
      <c r="CJ3" s="1670" t="s">
        <v>2902</v>
      </c>
      <c r="CK3" s="1671"/>
      <c r="CL3" s="1671"/>
      <c r="CM3" s="1671"/>
      <c r="CN3" s="1671"/>
      <c r="CO3" s="1671"/>
      <c r="CP3" s="1671"/>
      <c r="CQ3" s="1671"/>
      <c r="CR3" s="1671"/>
      <c r="CS3" s="1671"/>
      <c r="CT3" s="1671"/>
      <c r="CU3" s="1671"/>
      <c r="CV3" s="1671"/>
      <c r="CW3" s="1672"/>
      <c r="CX3" s="1670" t="s">
        <v>175</v>
      </c>
      <c r="CY3" s="1671"/>
      <c r="CZ3" s="1671"/>
      <c r="DA3" s="1671"/>
      <c r="DB3" s="1671"/>
      <c r="DC3" s="1672"/>
      <c r="DD3" s="1670" t="s">
        <v>2903</v>
      </c>
      <c r="DE3" s="1671"/>
      <c r="DF3" s="1671"/>
      <c r="DG3" s="1671"/>
      <c r="DH3" s="1671"/>
      <c r="DI3" s="1671"/>
      <c r="DJ3" s="1671"/>
      <c r="DK3" s="1672"/>
      <c r="DL3" s="1670" t="s">
        <v>176</v>
      </c>
      <c r="DM3" s="1671"/>
      <c r="DN3" s="1671"/>
      <c r="DO3" s="1671"/>
      <c r="DP3" s="1671"/>
      <c r="DQ3" s="1671"/>
      <c r="DR3" s="1671"/>
      <c r="DS3" s="1671"/>
      <c r="DT3" s="1671"/>
      <c r="DU3" s="1672"/>
      <c r="DV3" s="1667" t="s">
        <v>2904</v>
      </c>
      <c r="DW3" s="1667"/>
      <c r="DX3" s="1667"/>
      <c r="DY3" s="1667"/>
      <c r="DZ3" s="1667" t="s">
        <v>2905</v>
      </c>
      <c r="EA3" s="1667"/>
      <c r="EB3" s="1667"/>
      <c r="EC3" s="1667"/>
      <c r="ED3" s="1667"/>
      <c r="EE3" s="1667"/>
      <c r="EF3" s="1667"/>
      <c r="EG3" s="1667"/>
      <c r="EH3" s="1667"/>
      <c r="EI3" s="1667"/>
      <c r="EJ3" s="1670" t="s">
        <v>2906</v>
      </c>
      <c r="EK3" s="1671"/>
      <c r="EL3" s="1671"/>
      <c r="EM3" s="1672"/>
      <c r="EN3" s="1670" t="s">
        <v>177</v>
      </c>
      <c r="EO3" s="1671"/>
      <c r="EP3" s="1671"/>
      <c r="EQ3" s="1671"/>
      <c r="ER3" s="1671"/>
      <c r="ES3" s="1671"/>
      <c r="ET3" s="1671"/>
      <c r="EU3" s="1671"/>
      <c r="EV3" s="1671"/>
      <c r="EW3" s="1672"/>
      <c r="EX3" s="1670" t="s">
        <v>2907</v>
      </c>
      <c r="EY3" s="1671"/>
      <c r="EZ3" s="1671"/>
      <c r="FA3" s="1672"/>
      <c r="FB3" s="1670" t="s">
        <v>178</v>
      </c>
      <c r="FC3" s="1671"/>
      <c r="FD3" s="1671"/>
      <c r="FE3" s="1671"/>
      <c r="FF3" s="1671"/>
      <c r="FG3" s="1671"/>
      <c r="FH3" s="1671"/>
      <c r="FI3" s="1671"/>
      <c r="FJ3" s="1671"/>
      <c r="FK3" s="1671"/>
      <c r="FL3" s="1671"/>
      <c r="FM3" s="1671"/>
      <c r="FN3" s="1671"/>
      <c r="FO3" s="1672"/>
      <c r="FP3" s="1670" t="s">
        <v>178</v>
      </c>
      <c r="FQ3" s="1671"/>
      <c r="FR3" s="1671"/>
      <c r="FS3" s="1671"/>
      <c r="FT3" s="1671"/>
      <c r="FU3" s="1671"/>
      <c r="FV3" s="1671"/>
      <c r="FW3" s="1671"/>
      <c r="FX3" s="1671"/>
      <c r="FY3" s="1671"/>
      <c r="FZ3" s="1671"/>
      <c r="GA3" s="1671"/>
      <c r="GB3" s="1671"/>
      <c r="GC3" s="1672"/>
      <c r="GD3" s="1670" t="s">
        <v>178</v>
      </c>
      <c r="GE3" s="1673"/>
      <c r="GF3" s="1673"/>
      <c r="GG3" s="1673"/>
      <c r="GH3" s="1673"/>
      <c r="GI3" s="1673"/>
      <c r="GJ3" s="1673"/>
      <c r="GK3" s="1673"/>
      <c r="GL3" s="1673"/>
      <c r="GM3" s="1674"/>
    </row>
    <row r="4" spans="1:195" ht="48.75" customHeight="1">
      <c r="A4" s="1677"/>
      <c r="B4" s="1661" t="s">
        <v>179</v>
      </c>
      <c r="C4" s="1662"/>
      <c r="D4" s="1368" t="s">
        <v>2908</v>
      </c>
      <c r="E4" s="1369"/>
      <c r="F4" s="1654" t="s">
        <v>2909</v>
      </c>
      <c r="G4" s="1654"/>
      <c r="H4" s="1654" t="s">
        <v>2910</v>
      </c>
      <c r="I4" s="1654"/>
      <c r="J4" s="1656" t="s">
        <v>2911</v>
      </c>
      <c r="K4" s="1656"/>
      <c r="L4" s="1655" t="s">
        <v>1621</v>
      </c>
      <c r="M4" s="1654"/>
      <c r="N4" s="1654" t="s">
        <v>2912</v>
      </c>
      <c r="O4" s="1654"/>
      <c r="P4" s="1654" t="s">
        <v>2913</v>
      </c>
      <c r="Q4" s="1654"/>
      <c r="R4" s="1654" t="s">
        <v>2914</v>
      </c>
      <c r="S4" s="1654"/>
      <c r="T4" s="1654" t="s">
        <v>2915</v>
      </c>
      <c r="U4" s="1654"/>
      <c r="V4" s="1654" t="s">
        <v>2916</v>
      </c>
      <c r="W4" s="1654"/>
      <c r="X4" s="1654" t="s">
        <v>2917</v>
      </c>
      <c r="Y4" s="1654"/>
      <c r="Z4" s="1654" t="s">
        <v>2918</v>
      </c>
      <c r="AA4" s="1654"/>
      <c r="AB4" s="1654" t="s">
        <v>2919</v>
      </c>
      <c r="AC4" s="1654"/>
      <c r="AD4" s="1654" t="s">
        <v>2920</v>
      </c>
      <c r="AE4" s="1654"/>
      <c r="AF4" s="1654" t="s">
        <v>1603</v>
      </c>
      <c r="AG4" s="1654"/>
      <c r="AH4" s="1654" t="s">
        <v>2921</v>
      </c>
      <c r="AI4" s="1654"/>
      <c r="AJ4" s="1654" t="s">
        <v>2922</v>
      </c>
      <c r="AK4" s="1654"/>
      <c r="AL4" s="1654" t="s">
        <v>2923</v>
      </c>
      <c r="AM4" s="1654"/>
      <c r="AN4" s="1654" t="s">
        <v>1604</v>
      </c>
      <c r="AO4" s="1654"/>
      <c r="AP4" s="1654" t="s">
        <v>1605</v>
      </c>
      <c r="AQ4" s="1654"/>
      <c r="AR4" s="1654" t="s">
        <v>2924</v>
      </c>
      <c r="AS4" s="1654"/>
      <c r="AT4" s="1654" t="s">
        <v>2925</v>
      </c>
      <c r="AU4" s="1654"/>
      <c r="AV4" s="1654" t="s">
        <v>2926</v>
      </c>
      <c r="AW4" s="1654"/>
      <c r="AX4" s="1654" t="s">
        <v>2927</v>
      </c>
      <c r="AY4" s="1654"/>
      <c r="AZ4" s="1654" t="s">
        <v>2928</v>
      </c>
      <c r="BA4" s="1654"/>
      <c r="BB4" s="1654" t="s">
        <v>2929</v>
      </c>
      <c r="BC4" s="1654"/>
      <c r="BD4" s="1368" t="s">
        <v>180</v>
      </c>
      <c r="BE4" s="1369"/>
      <c r="BF4" s="1668" t="s">
        <v>2930</v>
      </c>
      <c r="BG4" s="1669"/>
      <c r="BH4" s="1368" t="s">
        <v>2931</v>
      </c>
      <c r="BI4" s="1660"/>
      <c r="BJ4" s="1368" t="s">
        <v>2932</v>
      </c>
      <c r="BK4" s="1660"/>
      <c r="BL4" s="1368" t="s">
        <v>2933</v>
      </c>
      <c r="BM4" s="1369"/>
      <c r="BN4" s="1655" t="s">
        <v>2934</v>
      </c>
      <c r="BO4" s="1654"/>
      <c r="BP4" s="1655" t="s">
        <v>2935</v>
      </c>
      <c r="BQ4" s="1654"/>
      <c r="BR4" s="1661" t="s">
        <v>1606</v>
      </c>
      <c r="BS4" s="1662"/>
      <c r="BT4" s="1661" t="s">
        <v>1607</v>
      </c>
      <c r="BU4" s="1662"/>
      <c r="BV4" s="1655" t="s">
        <v>2936</v>
      </c>
      <c r="BW4" s="1654"/>
      <c r="BX4" s="1655" t="s">
        <v>2937</v>
      </c>
      <c r="BY4" s="1654"/>
      <c r="BZ4" s="1655" t="s">
        <v>2938</v>
      </c>
      <c r="CA4" s="1654"/>
      <c r="CB4" s="1368" t="s">
        <v>1608</v>
      </c>
      <c r="CC4" s="1369"/>
      <c r="CD4" s="1368" t="s">
        <v>2939</v>
      </c>
      <c r="CE4" s="1660"/>
      <c r="CF4" s="1665" t="s">
        <v>1609</v>
      </c>
      <c r="CG4" s="1666"/>
      <c r="CH4" s="1654" t="s">
        <v>1610</v>
      </c>
      <c r="CI4" s="1654"/>
      <c r="CJ4" s="1654" t="s">
        <v>2940</v>
      </c>
      <c r="CK4" s="1654"/>
      <c r="CL4" s="1654" t="s">
        <v>2941</v>
      </c>
      <c r="CM4" s="1654"/>
      <c r="CN4" s="1654" t="s">
        <v>2942</v>
      </c>
      <c r="CO4" s="1654"/>
      <c r="CP4" s="1655" t="s">
        <v>2943</v>
      </c>
      <c r="CQ4" s="1654"/>
      <c r="CR4" s="1654" t="s">
        <v>2944</v>
      </c>
      <c r="CS4" s="1654"/>
      <c r="CT4" s="1654" t="s">
        <v>2945</v>
      </c>
      <c r="CU4" s="1654"/>
      <c r="CV4" s="1654" t="s">
        <v>2946</v>
      </c>
      <c r="CW4" s="1654"/>
      <c r="CX4" s="1654" t="s">
        <v>2947</v>
      </c>
      <c r="CY4" s="1654"/>
      <c r="CZ4" s="1654" t="s">
        <v>2948</v>
      </c>
      <c r="DA4" s="1654"/>
      <c r="DB4" s="1654" t="s">
        <v>2949</v>
      </c>
      <c r="DC4" s="1654"/>
      <c r="DD4" s="1654" t="s">
        <v>2950</v>
      </c>
      <c r="DE4" s="1654"/>
      <c r="DF4" s="1654" t="s">
        <v>2951</v>
      </c>
      <c r="DG4" s="1654"/>
      <c r="DH4" s="1655" t="s">
        <v>2952</v>
      </c>
      <c r="DI4" s="1654"/>
      <c r="DJ4" s="1655" t="s">
        <v>1611</v>
      </c>
      <c r="DK4" s="1654"/>
      <c r="DL4" s="1655" t="s">
        <v>1612</v>
      </c>
      <c r="DM4" s="1654"/>
      <c r="DN4" s="1654" t="s">
        <v>2953</v>
      </c>
      <c r="DO4" s="1654"/>
      <c r="DP4" s="1368" t="s">
        <v>181</v>
      </c>
      <c r="DQ4" s="1369"/>
      <c r="DR4" s="1659" t="s">
        <v>2954</v>
      </c>
      <c r="DS4" s="1660"/>
      <c r="DT4" s="1654" t="s">
        <v>2955</v>
      </c>
      <c r="DU4" s="1654"/>
      <c r="DV4" s="1654" t="s">
        <v>2956</v>
      </c>
      <c r="DW4" s="1654"/>
      <c r="DX4" s="1654" t="s">
        <v>2957</v>
      </c>
      <c r="DY4" s="1654"/>
      <c r="DZ4" s="1654" t="s">
        <v>2958</v>
      </c>
      <c r="EA4" s="1654"/>
      <c r="EB4" s="1654" t="s">
        <v>2959</v>
      </c>
      <c r="EC4" s="1654"/>
      <c r="ED4" s="1654" t="s">
        <v>2960</v>
      </c>
      <c r="EE4" s="1654"/>
      <c r="EF4" s="1654" t="s">
        <v>2961</v>
      </c>
      <c r="EG4" s="1654"/>
      <c r="EH4" s="1654" t="s">
        <v>2962</v>
      </c>
      <c r="EI4" s="1654"/>
      <c r="EJ4" s="1654" t="s">
        <v>2963</v>
      </c>
      <c r="EK4" s="1654"/>
      <c r="EL4" s="1654" t="s">
        <v>2964</v>
      </c>
      <c r="EM4" s="1654"/>
      <c r="EN4" s="1654" t="s">
        <v>1575</v>
      </c>
      <c r="EO4" s="1654"/>
      <c r="EP4" s="1655" t="s">
        <v>1576</v>
      </c>
      <c r="EQ4" s="1655"/>
      <c r="ER4" s="1656" t="s">
        <v>1577</v>
      </c>
      <c r="ES4" s="1656"/>
      <c r="ET4" s="1655" t="s">
        <v>1613</v>
      </c>
      <c r="EU4" s="1655"/>
      <c r="EV4" s="1654" t="s">
        <v>1578</v>
      </c>
      <c r="EW4" s="1654"/>
      <c r="EX4" s="1655" t="s">
        <v>1579</v>
      </c>
      <c r="EY4" s="1655"/>
      <c r="EZ4" s="1654" t="s">
        <v>1580</v>
      </c>
      <c r="FA4" s="1654"/>
      <c r="FB4" s="1654" t="s">
        <v>1581</v>
      </c>
      <c r="FC4" s="1654"/>
      <c r="FD4" s="1654" t="s">
        <v>1582</v>
      </c>
      <c r="FE4" s="1654"/>
      <c r="FF4" s="1654" t="s">
        <v>1583</v>
      </c>
      <c r="FG4" s="1654"/>
      <c r="FH4" s="1655" t="s">
        <v>1584</v>
      </c>
      <c r="FI4" s="1655"/>
      <c r="FJ4" s="1655" t="s">
        <v>1585</v>
      </c>
      <c r="FK4" s="1655"/>
      <c r="FL4" s="1655" t="s">
        <v>1586</v>
      </c>
      <c r="FM4" s="1655"/>
      <c r="FN4" s="1659" t="s">
        <v>1587</v>
      </c>
      <c r="FO4" s="1660"/>
      <c r="FP4" s="1659" t="s">
        <v>1588</v>
      </c>
      <c r="FQ4" s="1660"/>
      <c r="FR4" s="1659" t="s">
        <v>1589</v>
      </c>
      <c r="FS4" s="1660"/>
      <c r="FT4" s="1663" t="s">
        <v>1590</v>
      </c>
      <c r="FU4" s="1664"/>
      <c r="FV4" s="1368" t="s">
        <v>1614</v>
      </c>
      <c r="FW4" s="1369"/>
      <c r="FX4" s="1655" t="s">
        <v>1591</v>
      </c>
      <c r="FY4" s="1655"/>
      <c r="FZ4" s="1655" t="s">
        <v>1592</v>
      </c>
      <c r="GA4" s="1655"/>
      <c r="GB4" s="1655" t="s">
        <v>1593</v>
      </c>
      <c r="GC4" s="1655"/>
      <c r="GD4" s="1655" t="s">
        <v>1594</v>
      </c>
      <c r="GE4" s="1655"/>
      <c r="GF4" s="1655" t="s">
        <v>1615</v>
      </c>
      <c r="GG4" s="1655"/>
      <c r="GH4" s="1657" t="s">
        <v>182</v>
      </c>
      <c r="GI4" s="1658"/>
      <c r="GJ4" s="1655" t="s">
        <v>183</v>
      </c>
      <c r="GK4" s="1654"/>
      <c r="GL4" s="1654" t="s">
        <v>150</v>
      </c>
      <c r="GM4" s="1654"/>
    </row>
    <row r="5" spans="1:195" ht="36" hidden="1" customHeight="1">
      <c r="A5" s="1677"/>
      <c r="B5" s="1652" t="s">
        <v>184</v>
      </c>
      <c r="C5" s="1653"/>
      <c r="D5" s="1652" t="s">
        <v>185</v>
      </c>
      <c r="E5" s="1653"/>
      <c r="F5" s="1652" t="s">
        <v>186</v>
      </c>
      <c r="G5" s="1653"/>
      <c r="H5" s="1652" t="s">
        <v>187</v>
      </c>
      <c r="I5" s="1653"/>
      <c r="J5" s="1652" t="s">
        <v>188</v>
      </c>
      <c r="K5" s="1653"/>
      <c r="L5" s="1652" t="s">
        <v>189</v>
      </c>
      <c r="M5" s="1653"/>
      <c r="N5" s="1652" t="s">
        <v>190</v>
      </c>
      <c r="O5" s="1653"/>
      <c r="P5" s="1652" t="s">
        <v>191</v>
      </c>
      <c r="Q5" s="1653"/>
      <c r="R5" s="1652" t="s">
        <v>192</v>
      </c>
      <c r="S5" s="1653"/>
      <c r="T5" s="1652" t="s">
        <v>193</v>
      </c>
      <c r="U5" s="1653"/>
      <c r="V5" s="1652" t="s">
        <v>194</v>
      </c>
      <c r="W5" s="1653"/>
      <c r="X5" s="1652" t="s">
        <v>195</v>
      </c>
      <c r="Y5" s="1653"/>
      <c r="Z5" s="1652" t="s">
        <v>196</v>
      </c>
      <c r="AA5" s="1653"/>
      <c r="AB5" s="1652" t="s">
        <v>197</v>
      </c>
      <c r="AC5" s="1653"/>
      <c r="AD5" s="1652" t="s">
        <v>198</v>
      </c>
      <c r="AE5" s="1653"/>
      <c r="AF5" s="1652" t="s">
        <v>199</v>
      </c>
      <c r="AG5" s="1653"/>
      <c r="AH5" s="1652" t="s">
        <v>200</v>
      </c>
      <c r="AI5" s="1653"/>
      <c r="AJ5" s="1652" t="s">
        <v>201</v>
      </c>
      <c r="AK5" s="1653"/>
      <c r="AL5" s="1652" t="s">
        <v>202</v>
      </c>
      <c r="AM5" s="1653"/>
      <c r="AN5" s="1652" t="s">
        <v>203</v>
      </c>
      <c r="AO5" s="1653"/>
      <c r="AP5" s="1652" t="s">
        <v>204</v>
      </c>
      <c r="AQ5" s="1653"/>
      <c r="AR5" s="1652" t="s">
        <v>205</v>
      </c>
      <c r="AS5" s="1653"/>
      <c r="AT5" s="1652" t="s">
        <v>206</v>
      </c>
      <c r="AU5" s="1653"/>
      <c r="AV5" s="1652" t="s">
        <v>207</v>
      </c>
      <c r="AW5" s="1653"/>
      <c r="AX5" s="1652" t="s">
        <v>208</v>
      </c>
      <c r="AY5" s="1653"/>
      <c r="AZ5" s="1652" t="s">
        <v>209</v>
      </c>
      <c r="BA5" s="1653"/>
      <c r="BB5" s="1652" t="s">
        <v>210</v>
      </c>
      <c r="BC5" s="1653"/>
      <c r="BD5" s="1652" t="s">
        <v>211</v>
      </c>
      <c r="BE5" s="1653"/>
      <c r="BF5" s="1652" t="s">
        <v>212</v>
      </c>
      <c r="BG5" s="1653"/>
      <c r="BH5" s="1652" t="s">
        <v>213</v>
      </c>
      <c r="BI5" s="1653"/>
      <c r="BJ5" s="1652" t="s">
        <v>214</v>
      </c>
      <c r="BK5" s="1653"/>
      <c r="BL5" s="1652" t="s">
        <v>215</v>
      </c>
      <c r="BM5" s="1653"/>
      <c r="BN5" s="1652" t="s">
        <v>216</v>
      </c>
      <c r="BO5" s="1653"/>
      <c r="BP5" s="1652" t="s">
        <v>217</v>
      </c>
      <c r="BQ5" s="1653"/>
      <c r="BR5" s="1652" t="s">
        <v>218</v>
      </c>
      <c r="BS5" s="1653"/>
      <c r="BT5" s="1652" t="s">
        <v>219</v>
      </c>
      <c r="BU5" s="1653"/>
      <c r="BV5" s="1652" t="s">
        <v>220</v>
      </c>
      <c r="BW5" s="1653"/>
      <c r="BX5" s="1652" t="s">
        <v>221</v>
      </c>
      <c r="BY5" s="1653"/>
      <c r="BZ5" s="1652" t="s">
        <v>222</v>
      </c>
      <c r="CA5" s="1653"/>
      <c r="CB5" s="1652" t="s">
        <v>223</v>
      </c>
      <c r="CC5" s="1653"/>
      <c r="CD5" s="1652" t="s">
        <v>224</v>
      </c>
      <c r="CE5" s="1653"/>
      <c r="CF5" s="1652" t="s">
        <v>224</v>
      </c>
      <c r="CG5" s="1653"/>
      <c r="CH5" s="1652" t="s">
        <v>225</v>
      </c>
      <c r="CI5" s="1653"/>
      <c r="CJ5" s="1652" t="s">
        <v>226</v>
      </c>
      <c r="CK5" s="1653"/>
      <c r="CL5" s="1652" t="s">
        <v>227</v>
      </c>
      <c r="CM5" s="1653"/>
      <c r="CN5" s="1652" t="s">
        <v>228</v>
      </c>
      <c r="CO5" s="1653"/>
      <c r="CP5" s="1652" t="s">
        <v>229</v>
      </c>
      <c r="CQ5" s="1653"/>
      <c r="CR5" s="1652" t="s">
        <v>230</v>
      </c>
      <c r="CS5" s="1653"/>
      <c r="CT5" s="1652" t="s">
        <v>231</v>
      </c>
      <c r="CU5" s="1653"/>
      <c r="CV5" s="1652" t="s">
        <v>232</v>
      </c>
      <c r="CW5" s="1653"/>
      <c r="CX5" s="1652" t="s">
        <v>233</v>
      </c>
      <c r="CY5" s="1653"/>
      <c r="CZ5" s="1652" t="s">
        <v>234</v>
      </c>
      <c r="DA5" s="1653"/>
      <c r="DB5" s="1652" t="s">
        <v>235</v>
      </c>
      <c r="DC5" s="1653"/>
      <c r="DD5" s="1652" t="s">
        <v>236</v>
      </c>
      <c r="DE5" s="1653"/>
      <c r="DF5" s="1652" t="s">
        <v>1616</v>
      </c>
      <c r="DG5" s="1653"/>
      <c r="DH5" s="1652" t="s">
        <v>1617</v>
      </c>
      <c r="DI5" s="1653"/>
      <c r="DJ5" s="1652" t="s">
        <v>1618</v>
      </c>
      <c r="DK5" s="1653"/>
      <c r="DL5" s="1652" t="s">
        <v>237</v>
      </c>
      <c r="DM5" s="1653"/>
      <c r="DN5" s="1652" t="s">
        <v>238</v>
      </c>
      <c r="DO5" s="1653"/>
      <c r="DP5" s="1652" t="s">
        <v>239</v>
      </c>
      <c r="DQ5" s="1653"/>
      <c r="DR5" s="1652" t="s">
        <v>240</v>
      </c>
      <c r="DS5" s="1653"/>
      <c r="DT5" s="1652" t="s">
        <v>241</v>
      </c>
      <c r="DU5" s="1653"/>
      <c r="DV5" s="1652" t="s">
        <v>242</v>
      </c>
      <c r="DW5" s="1653"/>
      <c r="DX5" s="1652" t="s">
        <v>243</v>
      </c>
      <c r="DY5" s="1653"/>
      <c r="DZ5" s="1652" t="s">
        <v>244</v>
      </c>
      <c r="EA5" s="1653"/>
      <c r="EB5" s="1652" t="s">
        <v>245</v>
      </c>
      <c r="EC5" s="1653"/>
      <c r="ED5" s="1652" t="s">
        <v>246</v>
      </c>
      <c r="EE5" s="1653"/>
      <c r="EF5" s="1652" t="s">
        <v>247</v>
      </c>
      <c r="EG5" s="1653"/>
      <c r="EH5" s="1652" t="s">
        <v>248</v>
      </c>
      <c r="EI5" s="1653"/>
      <c r="EJ5" s="1652" t="s">
        <v>249</v>
      </c>
      <c r="EK5" s="1653"/>
      <c r="EL5" s="1652" t="s">
        <v>250</v>
      </c>
      <c r="EM5" s="1653"/>
      <c r="EN5" s="1652" t="s">
        <v>251</v>
      </c>
      <c r="EO5" s="1653"/>
      <c r="EP5" s="1652" t="s">
        <v>252</v>
      </c>
      <c r="EQ5" s="1653"/>
      <c r="ER5" s="1652" t="s">
        <v>253</v>
      </c>
      <c r="ES5" s="1653"/>
      <c r="ET5" s="1652" t="s">
        <v>254</v>
      </c>
      <c r="EU5" s="1653"/>
      <c r="EV5" s="1652" t="s">
        <v>255</v>
      </c>
      <c r="EW5" s="1653"/>
      <c r="EX5" s="1652" t="s">
        <v>256</v>
      </c>
      <c r="EY5" s="1653"/>
      <c r="EZ5" s="1652" t="s">
        <v>257</v>
      </c>
      <c r="FA5" s="1653"/>
      <c r="FB5" s="1652" t="s">
        <v>258</v>
      </c>
      <c r="FC5" s="1653"/>
      <c r="FD5" s="1652" t="s">
        <v>259</v>
      </c>
      <c r="FE5" s="1653"/>
      <c r="FF5" s="1652" t="s">
        <v>260</v>
      </c>
      <c r="FG5" s="1653"/>
      <c r="FH5" s="1652" t="s">
        <v>261</v>
      </c>
      <c r="FI5" s="1653"/>
      <c r="FJ5" s="1652" t="s">
        <v>262</v>
      </c>
      <c r="FK5" s="1653"/>
      <c r="FL5" s="1652" t="s">
        <v>263</v>
      </c>
      <c r="FM5" s="1653"/>
      <c r="FN5" s="1652" t="s">
        <v>264</v>
      </c>
      <c r="FO5" s="1653"/>
      <c r="FP5" s="1652" t="s">
        <v>265</v>
      </c>
      <c r="FQ5" s="1653"/>
      <c r="FR5" s="1652" t="s">
        <v>266</v>
      </c>
      <c r="FS5" s="1653"/>
      <c r="FT5" s="1652" t="s">
        <v>267</v>
      </c>
      <c r="FU5" s="1653"/>
      <c r="FV5" s="1652" t="s">
        <v>268</v>
      </c>
      <c r="FW5" s="1653"/>
      <c r="FX5" s="1652" t="s">
        <v>269</v>
      </c>
      <c r="FY5" s="1653"/>
      <c r="FZ5" s="1652" t="s">
        <v>270</v>
      </c>
      <c r="GA5" s="1653"/>
      <c r="GB5" s="1652" t="s">
        <v>271</v>
      </c>
      <c r="GC5" s="1653"/>
      <c r="GD5" s="1652" t="s">
        <v>272</v>
      </c>
      <c r="GE5" s="1653"/>
      <c r="GF5" s="1652" t="s">
        <v>272</v>
      </c>
      <c r="GG5" s="1653"/>
      <c r="GH5" s="1652" t="s">
        <v>273</v>
      </c>
      <c r="GI5" s="1653"/>
      <c r="GJ5" s="1652" t="s">
        <v>274</v>
      </c>
      <c r="GK5" s="1653"/>
      <c r="GL5" s="1652" t="s">
        <v>275</v>
      </c>
      <c r="GM5" s="1653"/>
    </row>
    <row r="6" spans="1:195" s="964" customFormat="1" ht="15" customHeight="1">
      <c r="A6" s="1678"/>
      <c r="B6" s="224" t="s">
        <v>276</v>
      </c>
      <c r="C6" s="224" t="s">
        <v>1619</v>
      </c>
      <c r="D6" s="224" t="s">
        <v>276</v>
      </c>
      <c r="E6" s="224" t="s">
        <v>1619</v>
      </c>
      <c r="F6" s="224" t="s">
        <v>276</v>
      </c>
      <c r="G6" s="224" t="s">
        <v>1619</v>
      </c>
      <c r="H6" s="224" t="s">
        <v>276</v>
      </c>
      <c r="I6" s="224" t="s">
        <v>1619</v>
      </c>
      <c r="J6" s="224" t="s">
        <v>276</v>
      </c>
      <c r="K6" s="224" t="s">
        <v>1619</v>
      </c>
      <c r="L6" s="224" t="s">
        <v>276</v>
      </c>
      <c r="M6" s="224" t="s">
        <v>1619</v>
      </c>
      <c r="N6" s="224" t="s">
        <v>276</v>
      </c>
      <c r="O6" s="224" t="s">
        <v>1619</v>
      </c>
      <c r="P6" s="224" t="s">
        <v>276</v>
      </c>
      <c r="Q6" s="224" t="s">
        <v>1619</v>
      </c>
      <c r="R6" s="224" t="s">
        <v>276</v>
      </c>
      <c r="S6" s="224" t="s">
        <v>1619</v>
      </c>
      <c r="T6" s="224" t="s">
        <v>276</v>
      </c>
      <c r="U6" s="224" t="s">
        <v>1619</v>
      </c>
      <c r="V6" s="224" t="s">
        <v>276</v>
      </c>
      <c r="W6" s="224" t="s">
        <v>1619</v>
      </c>
      <c r="X6" s="224" t="s">
        <v>276</v>
      </c>
      <c r="Y6" s="224" t="s">
        <v>1619</v>
      </c>
      <c r="Z6" s="224" t="s">
        <v>276</v>
      </c>
      <c r="AA6" s="224" t="s">
        <v>1619</v>
      </c>
      <c r="AB6" s="224" t="s">
        <v>276</v>
      </c>
      <c r="AC6" s="224" t="s">
        <v>1619</v>
      </c>
      <c r="AD6" s="224" t="s">
        <v>276</v>
      </c>
      <c r="AE6" s="224" t="s">
        <v>1619</v>
      </c>
      <c r="AF6" s="224" t="s">
        <v>276</v>
      </c>
      <c r="AG6" s="224" t="s">
        <v>1619</v>
      </c>
      <c r="AH6" s="224" t="s">
        <v>276</v>
      </c>
      <c r="AI6" s="224" t="s">
        <v>1619</v>
      </c>
      <c r="AJ6" s="224" t="s">
        <v>276</v>
      </c>
      <c r="AK6" s="224" t="s">
        <v>1619</v>
      </c>
      <c r="AL6" s="224" t="s">
        <v>276</v>
      </c>
      <c r="AM6" s="224" t="s">
        <v>1619</v>
      </c>
      <c r="AN6" s="224" t="s">
        <v>276</v>
      </c>
      <c r="AO6" s="224" t="s">
        <v>1619</v>
      </c>
      <c r="AP6" s="224" t="s">
        <v>276</v>
      </c>
      <c r="AQ6" s="224" t="s">
        <v>1619</v>
      </c>
      <c r="AR6" s="224" t="s">
        <v>276</v>
      </c>
      <c r="AS6" s="224" t="s">
        <v>1619</v>
      </c>
      <c r="AT6" s="224" t="s">
        <v>276</v>
      </c>
      <c r="AU6" s="224" t="s">
        <v>1619</v>
      </c>
      <c r="AV6" s="224" t="s">
        <v>276</v>
      </c>
      <c r="AW6" s="224" t="s">
        <v>1619</v>
      </c>
      <c r="AX6" s="224" t="s">
        <v>276</v>
      </c>
      <c r="AY6" s="224" t="s">
        <v>1619</v>
      </c>
      <c r="AZ6" s="224" t="s">
        <v>276</v>
      </c>
      <c r="BA6" s="224" t="s">
        <v>1619</v>
      </c>
      <c r="BB6" s="224" t="s">
        <v>276</v>
      </c>
      <c r="BC6" s="224" t="s">
        <v>1619</v>
      </c>
      <c r="BD6" s="224" t="s">
        <v>276</v>
      </c>
      <c r="BE6" s="224" t="s">
        <v>1619</v>
      </c>
      <c r="BF6" s="224" t="s">
        <v>276</v>
      </c>
      <c r="BG6" s="224" t="s">
        <v>1619</v>
      </c>
      <c r="BH6" s="224" t="s">
        <v>276</v>
      </c>
      <c r="BI6" s="224" t="s">
        <v>1619</v>
      </c>
      <c r="BJ6" s="224" t="s">
        <v>276</v>
      </c>
      <c r="BK6" s="224" t="s">
        <v>1619</v>
      </c>
      <c r="BL6" s="224" t="s">
        <v>276</v>
      </c>
      <c r="BM6" s="224" t="s">
        <v>1619</v>
      </c>
      <c r="BN6" s="224" t="s">
        <v>276</v>
      </c>
      <c r="BO6" s="224" t="s">
        <v>1619</v>
      </c>
      <c r="BP6" s="224" t="s">
        <v>276</v>
      </c>
      <c r="BQ6" s="224" t="s">
        <v>1619</v>
      </c>
      <c r="BR6" s="224" t="s">
        <v>276</v>
      </c>
      <c r="BS6" s="224" t="s">
        <v>1619</v>
      </c>
      <c r="BT6" s="224" t="s">
        <v>276</v>
      </c>
      <c r="BU6" s="224" t="s">
        <v>1619</v>
      </c>
      <c r="BV6" s="224" t="s">
        <v>276</v>
      </c>
      <c r="BW6" s="224" t="s">
        <v>1619</v>
      </c>
      <c r="BX6" s="224" t="s">
        <v>276</v>
      </c>
      <c r="BY6" s="224" t="s">
        <v>1619</v>
      </c>
      <c r="BZ6" s="224" t="s">
        <v>276</v>
      </c>
      <c r="CA6" s="224" t="s">
        <v>1619</v>
      </c>
      <c r="CB6" s="224" t="s">
        <v>276</v>
      </c>
      <c r="CC6" s="224" t="s">
        <v>1619</v>
      </c>
      <c r="CD6" s="224" t="s">
        <v>276</v>
      </c>
      <c r="CE6" s="224" t="s">
        <v>1619</v>
      </c>
      <c r="CF6" s="224" t="s">
        <v>276</v>
      </c>
      <c r="CG6" s="224" t="s">
        <v>1619</v>
      </c>
      <c r="CH6" s="224" t="s">
        <v>276</v>
      </c>
      <c r="CI6" s="224" t="s">
        <v>1619</v>
      </c>
      <c r="CJ6" s="224" t="s">
        <v>276</v>
      </c>
      <c r="CK6" s="224" t="s">
        <v>1619</v>
      </c>
      <c r="CL6" s="224" t="s">
        <v>276</v>
      </c>
      <c r="CM6" s="224" t="s">
        <v>1619</v>
      </c>
      <c r="CN6" s="224" t="s">
        <v>276</v>
      </c>
      <c r="CO6" s="224" t="s">
        <v>1619</v>
      </c>
      <c r="CP6" s="224" t="s">
        <v>276</v>
      </c>
      <c r="CQ6" s="224" t="s">
        <v>1619</v>
      </c>
      <c r="CR6" s="224" t="s">
        <v>276</v>
      </c>
      <c r="CS6" s="224" t="s">
        <v>1619</v>
      </c>
      <c r="CT6" s="224" t="s">
        <v>276</v>
      </c>
      <c r="CU6" s="224" t="s">
        <v>1619</v>
      </c>
      <c r="CV6" s="224" t="s">
        <v>276</v>
      </c>
      <c r="CW6" s="224" t="s">
        <v>1619</v>
      </c>
      <c r="CX6" s="224" t="s">
        <v>276</v>
      </c>
      <c r="CY6" s="224" t="s">
        <v>1619</v>
      </c>
      <c r="CZ6" s="224" t="s">
        <v>276</v>
      </c>
      <c r="DA6" s="224" t="s">
        <v>1619</v>
      </c>
      <c r="DB6" s="224" t="s">
        <v>276</v>
      </c>
      <c r="DC6" s="224" t="s">
        <v>1619</v>
      </c>
      <c r="DD6" s="224" t="s">
        <v>276</v>
      </c>
      <c r="DE6" s="224" t="s">
        <v>1619</v>
      </c>
      <c r="DF6" s="224" t="s">
        <v>276</v>
      </c>
      <c r="DG6" s="224" t="s">
        <v>1619</v>
      </c>
      <c r="DH6" s="224" t="s">
        <v>276</v>
      </c>
      <c r="DI6" s="224" t="s">
        <v>1619</v>
      </c>
      <c r="DJ6" s="224" t="s">
        <v>276</v>
      </c>
      <c r="DK6" s="224" t="s">
        <v>1619</v>
      </c>
      <c r="DL6" s="224" t="s">
        <v>276</v>
      </c>
      <c r="DM6" s="224" t="s">
        <v>1619</v>
      </c>
      <c r="DN6" s="224" t="s">
        <v>276</v>
      </c>
      <c r="DO6" s="224" t="s">
        <v>1619</v>
      </c>
      <c r="DP6" s="224" t="s">
        <v>276</v>
      </c>
      <c r="DQ6" s="224" t="s">
        <v>1619</v>
      </c>
      <c r="DR6" s="224" t="s">
        <v>276</v>
      </c>
      <c r="DS6" s="224" t="s">
        <v>1619</v>
      </c>
      <c r="DT6" s="224" t="s">
        <v>276</v>
      </c>
      <c r="DU6" s="224" t="s">
        <v>1619</v>
      </c>
      <c r="DV6" s="224" t="s">
        <v>276</v>
      </c>
      <c r="DW6" s="224" t="s">
        <v>1619</v>
      </c>
      <c r="DX6" s="224" t="s">
        <v>276</v>
      </c>
      <c r="DY6" s="224" t="s">
        <v>1619</v>
      </c>
      <c r="DZ6" s="224" t="s">
        <v>276</v>
      </c>
      <c r="EA6" s="224" t="s">
        <v>1619</v>
      </c>
      <c r="EB6" s="224" t="s">
        <v>276</v>
      </c>
      <c r="EC6" s="224" t="s">
        <v>1619</v>
      </c>
      <c r="ED6" s="224" t="s">
        <v>276</v>
      </c>
      <c r="EE6" s="224" t="s">
        <v>1619</v>
      </c>
      <c r="EF6" s="224" t="s">
        <v>276</v>
      </c>
      <c r="EG6" s="224" t="s">
        <v>1619</v>
      </c>
      <c r="EH6" s="224" t="s">
        <v>276</v>
      </c>
      <c r="EI6" s="224" t="s">
        <v>1619</v>
      </c>
      <c r="EJ6" s="224" t="s">
        <v>276</v>
      </c>
      <c r="EK6" s="224" t="s">
        <v>1619</v>
      </c>
      <c r="EL6" s="224" t="s">
        <v>276</v>
      </c>
      <c r="EM6" s="224" t="s">
        <v>1619</v>
      </c>
      <c r="EN6" s="224" t="s">
        <v>276</v>
      </c>
      <c r="EO6" s="224" t="s">
        <v>1619</v>
      </c>
      <c r="EP6" s="224" t="s">
        <v>276</v>
      </c>
      <c r="EQ6" s="224" t="s">
        <v>1619</v>
      </c>
      <c r="ER6" s="224" t="s">
        <v>276</v>
      </c>
      <c r="ES6" s="224" t="s">
        <v>1619</v>
      </c>
      <c r="ET6" s="224" t="s">
        <v>276</v>
      </c>
      <c r="EU6" s="224" t="s">
        <v>1619</v>
      </c>
      <c r="EV6" s="224" t="s">
        <v>276</v>
      </c>
      <c r="EW6" s="224" t="s">
        <v>1619</v>
      </c>
      <c r="EX6" s="224" t="s">
        <v>276</v>
      </c>
      <c r="EY6" s="224" t="s">
        <v>1619</v>
      </c>
      <c r="EZ6" s="224" t="s">
        <v>276</v>
      </c>
      <c r="FA6" s="224" t="s">
        <v>1619</v>
      </c>
      <c r="FB6" s="224" t="s">
        <v>276</v>
      </c>
      <c r="FC6" s="224" t="s">
        <v>1619</v>
      </c>
      <c r="FD6" s="224" t="s">
        <v>276</v>
      </c>
      <c r="FE6" s="224" t="s">
        <v>1619</v>
      </c>
      <c r="FF6" s="224" t="s">
        <v>276</v>
      </c>
      <c r="FG6" s="224" t="s">
        <v>1619</v>
      </c>
      <c r="FH6" s="224" t="s">
        <v>276</v>
      </c>
      <c r="FI6" s="224" t="s">
        <v>1619</v>
      </c>
      <c r="FJ6" s="224" t="s">
        <v>276</v>
      </c>
      <c r="FK6" s="224" t="s">
        <v>1619</v>
      </c>
      <c r="FL6" s="224" t="s">
        <v>276</v>
      </c>
      <c r="FM6" s="224" t="s">
        <v>1619</v>
      </c>
      <c r="FN6" s="224" t="s">
        <v>276</v>
      </c>
      <c r="FO6" s="224" t="s">
        <v>1619</v>
      </c>
      <c r="FP6" s="224" t="s">
        <v>276</v>
      </c>
      <c r="FQ6" s="224" t="s">
        <v>1619</v>
      </c>
      <c r="FR6" s="224" t="s">
        <v>276</v>
      </c>
      <c r="FS6" s="224" t="s">
        <v>1619</v>
      </c>
      <c r="FT6" s="224" t="s">
        <v>276</v>
      </c>
      <c r="FU6" s="224" t="s">
        <v>1619</v>
      </c>
      <c r="FV6" s="224" t="s">
        <v>276</v>
      </c>
      <c r="FW6" s="224" t="s">
        <v>1619</v>
      </c>
      <c r="FX6" s="224" t="s">
        <v>276</v>
      </c>
      <c r="FY6" s="224" t="s">
        <v>1619</v>
      </c>
      <c r="FZ6" s="224" t="s">
        <v>276</v>
      </c>
      <c r="GA6" s="224" t="s">
        <v>1619</v>
      </c>
      <c r="GB6" s="224" t="s">
        <v>276</v>
      </c>
      <c r="GC6" s="224" t="s">
        <v>1619</v>
      </c>
      <c r="GD6" s="224" t="s">
        <v>276</v>
      </c>
      <c r="GE6" s="224" t="s">
        <v>1619</v>
      </c>
      <c r="GF6" s="224" t="s">
        <v>276</v>
      </c>
      <c r="GG6" s="224" t="s">
        <v>1619</v>
      </c>
      <c r="GH6" s="224" t="s">
        <v>276</v>
      </c>
      <c r="GI6" s="224" t="s">
        <v>1619</v>
      </c>
      <c r="GJ6" s="224" t="s">
        <v>276</v>
      </c>
      <c r="GK6" s="224" t="s">
        <v>1619</v>
      </c>
      <c r="GL6" s="224" t="s">
        <v>276</v>
      </c>
      <c r="GM6" s="224" t="s">
        <v>1619</v>
      </c>
    </row>
    <row r="7" spans="1:195" ht="15" customHeight="1">
      <c r="A7" s="965" t="s">
        <v>2386</v>
      </c>
      <c r="B7" s="966">
        <v>4</v>
      </c>
      <c r="C7" s="966">
        <v>46</v>
      </c>
      <c r="D7" s="966">
        <v>1</v>
      </c>
      <c r="E7" s="966">
        <v>10</v>
      </c>
      <c r="F7" s="966">
        <v>0</v>
      </c>
      <c r="G7" s="966">
        <v>0</v>
      </c>
      <c r="H7" s="966">
        <v>0</v>
      </c>
      <c r="I7" s="966">
        <v>0</v>
      </c>
      <c r="J7" s="966">
        <v>0</v>
      </c>
      <c r="K7" s="966">
        <v>0</v>
      </c>
      <c r="L7" s="966">
        <v>0</v>
      </c>
      <c r="M7" s="966">
        <v>0</v>
      </c>
      <c r="N7" s="966">
        <v>0</v>
      </c>
      <c r="O7" s="966">
        <v>0</v>
      </c>
      <c r="P7" s="966">
        <v>1</v>
      </c>
      <c r="Q7" s="966">
        <v>8</v>
      </c>
      <c r="R7" s="966">
        <v>0</v>
      </c>
      <c r="S7" s="966">
        <v>0</v>
      </c>
      <c r="T7" s="966">
        <v>1</v>
      </c>
      <c r="U7" s="966">
        <v>2</v>
      </c>
      <c r="V7" s="966">
        <v>1</v>
      </c>
      <c r="W7" s="966">
        <v>8</v>
      </c>
      <c r="X7" s="966">
        <v>0</v>
      </c>
      <c r="Y7" s="966">
        <v>0</v>
      </c>
      <c r="Z7" s="966">
        <v>1</v>
      </c>
      <c r="AA7" s="966">
        <v>8</v>
      </c>
      <c r="AB7" s="966">
        <v>0</v>
      </c>
      <c r="AC7" s="966">
        <v>0</v>
      </c>
      <c r="AD7" s="966">
        <v>2</v>
      </c>
      <c r="AE7" s="966">
        <v>5</v>
      </c>
      <c r="AF7" s="966">
        <v>0</v>
      </c>
      <c r="AG7" s="966">
        <v>0</v>
      </c>
      <c r="AH7" s="966">
        <v>0</v>
      </c>
      <c r="AI7" s="966">
        <v>0</v>
      </c>
      <c r="AJ7" s="966">
        <v>0</v>
      </c>
      <c r="AK7" s="966">
        <v>0</v>
      </c>
      <c r="AL7" s="966">
        <v>0</v>
      </c>
      <c r="AM7" s="966">
        <v>0</v>
      </c>
      <c r="AN7" s="966">
        <v>0</v>
      </c>
      <c r="AO7" s="966">
        <v>0</v>
      </c>
      <c r="AP7" s="966">
        <v>0</v>
      </c>
      <c r="AQ7" s="966">
        <v>0</v>
      </c>
      <c r="AR7" s="966">
        <v>2</v>
      </c>
      <c r="AS7" s="966">
        <v>7</v>
      </c>
      <c r="AT7" s="966">
        <v>0</v>
      </c>
      <c r="AU7" s="966">
        <v>0</v>
      </c>
      <c r="AV7" s="966">
        <v>0</v>
      </c>
      <c r="AW7" s="966">
        <v>0</v>
      </c>
      <c r="AX7" s="966">
        <v>0</v>
      </c>
      <c r="AY7" s="966">
        <v>0</v>
      </c>
      <c r="AZ7" s="966">
        <v>0</v>
      </c>
      <c r="BA7" s="966">
        <v>0</v>
      </c>
      <c r="BB7" s="966">
        <v>0</v>
      </c>
      <c r="BC7" s="966">
        <v>0</v>
      </c>
      <c r="BD7" s="966">
        <v>0</v>
      </c>
      <c r="BE7" s="966">
        <v>0</v>
      </c>
      <c r="BF7" s="966">
        <v>0</v>
      </c>
      <c r="BG7" s="966">
        <v>0</v>
      </c>
      <c r="BH7" s="966">
        <v>0</v>
      </c>
      <c r="BI7" s="966">
        <v>0</v>
      </c>
      <c r="BJ7" s="966">
        <v>0</v>
      </c>
      <c r="BK7" s="966">
        <v>0</v>
      </c>
      <c r="BL7" s="966">
        <v>0</v>
      </c>
      <c r="BM7" s="966">
        <v>0</v>
      </c>
      <c r="BN7" s="966">
        <v>0</v>
      </c>
      <c r="BO7" s="966">
        <v>0</v>
      </c>
      <c r="BP7" s="966">
        <v>0</v>
      </c>
      <c r="BQ7" s="966">
        <v>0</v>
      </c>
      <c r="BR7" s="966">
        <v>0</v>
      </c>
      <c r="BS7" s="966">
        <v>0</v>
      </c>
      <c r="BT7" s="966">
        <v>0</v>
      </c>
      <c r="BU7" s="966">
        <v>0</v>
      </c>
      <c r="BV7" s="966">
        <v>0</v>
      </c>
      <c r="BW7" s="966">
        <v>0</v>
      </c>
      <c r="BX7" s="966">
        <v>1</v>
      </c>
      <c r="BY7" s="966">
        <v>19</v>
      </c>
      <c r="BZ7" s="966">
        <v>0</v>
      </c>
      <c r="CA7" s="966">
        <v>0</v>
      </c>
      <c r="CB7" s="966">
        <v>0</v>
      </c>
      <c r="CC7" s="966">
        <v>0</v>
      </c>
      <c r="CD7" s="966">
        <v>0</v>
      </c>
      <c r="CE7" s="966">
        <v>0</v>
      </c>
      <c r="CF7" s="966">
        <v>0</v>
      </c>
      <c r="CG7" s="966">
        <v>0</v>
      </c>
      <c r="CH7" s="966">
        <v>2</v>
      </c>
      <c r="CI7" s="966">
        <v>9</v>
      </c>
      <c r="CJ7" s="966">
        <v>9</v>
      </c>
      <c r="CK7" s="966">
        <v>38</v>
      </c>
      <c r="CL7" s="966">
        <v>4</v>
      </c>
      <c r="CM7" s="966">
        <v>22</v>
      </c>
      <c r="CN7" s="966">
        <v>29</v>
      </c>
      <c r="CO7" s="966">
        <v>108</v>
      </c>
      <c r="CP7" s="966">
        <v>14</v>
      </c>
      <c r="CQ7" s="966">
        <v>57</v>
      </c>
      <c r="CR7" s="966">
        <v>26</v>
      </c>
      <c r="CS7" s="966">
        <v>121</v>
      </c>
      <c r="CT7" s="966">
        <v>11</v>
      </c>
      <c r="CU7" s="966">
        <v>33</v>
      </c>
      <c r="CV7" s="966">
        <v>0</v>
      </c>
      <c r="CW7" s="966">
        <v>0</v>
      </c>
      <c r="CX7" s="966">
        <v>0</v>
      </c>
      <c r="CY7" s="966">
        <v>0</v>
      </c>
      <c r="CZ7" s="966">
        <v>0</v>
      </c>
      <c r="DA7" s="966">
        <v>0</v>
      </c>
      <c r="DB7" s="966">
        <v>4</v>
      </c>
      <c r="DC7" s="966">
        <v>17</v>
      </c>
      <c r="DD7" s="966">
        <v>0</v>
      </c>
      <c r="DE7" s="966">
        <v>0</v>
      </c>
      <c r="DF7" s="966">
        <v>0</v>
      </c>
      <c r="DG7" s="966">
        <v>0</v>
      </c>
      <c r="DH7" s="966">
        <v>0</v>
      </c>
      <c r="DI7" s="966">
        <v>0</v>
      </c>
      <c r="DJ7" s="966">
        <v>1</v>
      </c>
      <c r="DK7" s="966">
        <v>8</v>
      </c>
      <c r="DL7" s="966">
        <v>0</v>
      </c>
      <c r="DM7" s="966">
        <v>0</v>
      </c>
      <c r="DN7" s="966">
        <v>0</v>
      </c>
      <c r="DO7" s="966">
        <v>0</v>
      </c>
      <c r="DP7" s="966">
        <v>6</v>
      </c>
      <c r="DQ7" s="966">
        <v>111</v>
      </c>
      <c r="DR7" s="966">
        <v>4</v>
      </c>
      <c r="DS7" s="966">
        <v>12</v>
      </c>
      <c r="DT7" s="966">
        <v>0</v>
      </c>
      <c r="DU7" s="966">
        <v>0</v>
      </c>
      <c r="DV7" s="966">
        <v>0</v>
      </c>
      <c r="DW7" s="966">
        <v>0</v>
      </c>
      <c r="DX7" s="966">
        <v>0</v>
      </c>
      <c r="DY7" s="966">
        <v>0</v>
      </c>
      <c r="DZ7" s="966">
        <v>0</v>
      </c>
      <c r="EA7" s="966">
        <v>0</v>
      </c>
      <c r="EB7" s="966">
        <v>0</v>
      </c>
      <c r="EC7" s="966">
        <v>0</v>
      </c>
      <c r="ED7" s="966">
        <v>0</v>
      </c>
      <c r="EE7" s="966">
        <v>0</v>
      </c>
      <c r="EF7" s="966">
        <v>0</v>
      </c>
      <c r="EG7" s="966">
        <v>0</v>
      </c>
      <c r="EH7" s="966">
        <v>0</v>
      </c>
      <c r="EI7" s="966">
        <v>0</v>
      </c>
      <c r="EJ7" s="966">
        <v>35</v>
      </c>
      <c r="EK7" s="966">
        <v>149</v>
      </c>
      <c r="EL7" s="966">
        <v>35</v>
      </c>
      <c r="EM7" s="966">
        <v>149</v>
      </c>
      <c r="EN7" s="966">
        <v>6</v>
      </c>
      <c r="EO7" s="966">
        <v>25</v>
      </c>
      <c r="EP7" s="966">
        <v>7</v>
      </c>
      <c r="EQ7" s="966">
        <v>85</v>
      </c>
      <c r="ER7" s="966">
        <v>10</v>
      </c>
      <c r="ES7" s="966">
        <v>92</v>
      </c>
      <c r="ET7" s="966">
        <v>0</v>
      </c>
      <c r="EU7" s="966">
        <v>0</v>
      </c>
      <c r="EV7" s="966">
        <v>0</v>
      </c>
      <c r="EW7" s="966">
        <v>0</v>
      </c>
      <c r="EX7" s="966">
        <v>1</v>
      </c>
      <c r="EY7" s="966">
        <v>2</v>
      </c>
      <c r="EZ7" s="966">
        <v>3</v>
      </c>
      <c r="FA7" s="966">
        <v>26</v>
      </c>
      <c r="FB7" s="966">
        <v>1</v>
      </c>
      <c r="FC7" s="966">
        <v>2</v>
      </c>
      <c r="FD7" s="966">
        <v>2</v>
      </c>
      <c r="FE7" s="966">
        <v>256</v>
      </c>
      <c r="FF7" s="966">
        <v>3</v>
      </c>
      <c r="FG7" s="966">
        <v>498</v>
      </c>
      <c r="FH7" s="966">
        <v>1</v>
      </c>
      <c r="FI7" s="966">
        <v>2</v>
      </c>
      <c r="FJ7" s="966">
        <v>5</v>
      </c>
      <c r="FK7" s="966">
        <v>64</v>
      </c>
      <c r="FL7" s="966">
        <v>2</v>
      </c>
      <c r="FM7" s="966">
        <v>17</v>
      </c>
      <c r="FN7" s="966">
        <v>0</v>
      </c>
      <c r="FO7" s="966">
        <v>0</v>
      </c>
      <c r="FP7" s="966">
        <v>0</v>
      </c>
      <c r="FQ7" s="966">
        <v>0</v>
      </c>
      <c r="FR7" s="966">
        <v>0</v>
      </c>
      <c r="FS7" s="966">
        <v>0</v>
      </c>
      <c r="FT7" s="966">
        <v>1</v>
      </c>
      <c r="FU7" s="966">
        <v>179</v>
      </c>
      <c r="FV7" s="966">
        <v>0</v>
      </c>
      <c r="FW7" s="966">
        <v>0</v>
      </c>
      <c r="FX7" s="966">
        <v>0</v>
      </c>
      <c r="FY7" s="966">
        <v>0</v>
      </c>
      <c r="FZ7" s="966">
        <v>0</v>
      </c>
      <c r="GA7" s="966">
        <v>0</v>
      </c>
      <c r="GB7" s="966">
        <v>0</v>
      </c>
      <c r="GC7" s="966">
        <v>0</v>
      </c>
      <c r="GD7" s="966">
        <v>1</v>
      </c>
      <c r="GE7" s="966">
        <v>8</v>
      </c>
      <c r="GF7" s="966">
        <v>0</v>
      </c>
      <c r="GG7" s="966">
        <v>0</v>
      </c>
      <c r="GH7" s="966">
        <v>1</v>
      </c>
      <c r="GI7" s="966">
        <v>3</v>
      </c>
      <c r="GJ7" s="966">
        <v>0</v>
      </c>
      <c r="GK7" s="966">
        <v>0</v>
      </c>
      <c r="GL7" s="966">
        <v>1</v>
      </c>
      <c r="GM7" s="966">
        <v>10</v>
      </c>
    </row>
    <row r="8" spans="1:195" ht="15" customHeight="1">
      <c r="A8" s="965" t="s">
        <v>1622</v>
      </c>
      <c r="B8" s="966">
        <v>2</v>
      </c>
      <c r="C8" s="966">
        <v>13</v>
      </c>
      <c r="D8" s="966">
        <v>0</v>
      </c>
      <c r="E8" s="966">
        <v>0</v>
      </c>
      <c r="F8" s="966">
        <v>0</v>
      </c>
      <c r="G8" s="966">
        <v>0</v>
      </c>
      <c r="H8" s="966">
        <v>0</v>
      </c>
      <c r="I8" s="966">
        <v>0</v>
      </c>
      <c r="J8" s="966">
        <v>0</v>
      </c>
      <c r="K8" s="966">
        <v>0</v>
      </c>
      <c r="L8" s="966">
        <v>0</v>
      </c>
      <c r="M8" s="966">
        <v>0</v>
      </c>
      <c r="N8" s="966">
        <v>0</v>
      </c>
      <c r="O8" s="966">
        <v>0</v>
      </c>
      <c r="P8" s="966">
        <v>3</v>
      </c>
      <c r="Q8" s="966">
        <v>11</v>
      </c>
      <c r="R8" s="966">
        <v>0</v>
      </c>
      <c r="S8" s="966">
        <v>0</v>
      </c>
      <c r="T8" s="966">
        <v>0</v>
      </c>
      <c r="U8" s="966">
        <v>0</v>
      </c>
      <c r="V8" s="966">
        <v>0</v>
      </c>
      <c r="W8" s="966">
        <v>0</v>
      </c>
      <c r="X8" s="966">
        <v>1</v>
      </c>
      <c r="Y8" s="966">
        <v>5</v>
      </c>
      <c r="Z8" s="966">
        <v>0</v>
      </c>
      <c r="AA8" s="966">
        <v>0</v>
      </c>
      <c r="AB8" s="966">
        <v>0</v>
      </c>
      <c r="AC8" s="966">
        <v>0</v>
      </c>
      <c r="AD8" s="966">
        <v>0</v>
      </c>
      <c r="AE8" s="966">
        <v>0</v>
      </c>
      <c r="AF8" s="966">
        <v>0</v>
      </c>
      <c r="AG8" s="966">
        <v>0</v>
      </c>
      <c r="AH8" s="966">
        <v>0</v>
      </c>
      <c r="AI8" s="966">
        <v>0</v>
      </c>
      <c r="AJ8" s="966">
        <v>0</v>
      </c>
      <c r="AK8" s="966">
        <v>0</v>
      </c>
      <c r="AL8" s="966">
        <v>0</v>
      </c>
      <c r="AM8" s="966">
        <v>0</v>
      </c>
      <c r="AN8" s="966">
        <v>0</v>
      </c>
      <c r="AO8" s="966">
        <v>0</v>
      </c>
      <c r="AP8" s="966">
        <v>0</v>
      </c>
      <c r="AQ8" s="966">
        <v>0</v>
      </c>
      <c r="AR8" s="966">
        <v>3</v>
      </c>
      <c r="AS8" s="966">
        <v>10</v>
      </c>
      <c r="AT8" s="966">
        <v>1</v>
      </c>
      <c r="AU8" s="966">
        <v>5</v>
      </c>
      <c r="AV8" s="966">
        <v>0</v>
      </c>
      <c r="AW8" s="966">
        <v>0</v>
      </c>
      <c r="AX8" s="966">
        <v>0</v>
      </c>
      <c r="AY8" s="966">
        <v>0</v>
      </c>
      <c r="AZ8" s="966">
        <v>0</v>
      </c>
      <c r="BA8" s="966">
        <v>0</v>
      </c>
      <c r="BB8" s="966">
        <v>4</v>
      </c>
      <c r="BC8" s="966">
        <v>27</v>
      </c>
      <c r="BD8" s="966">
        <v>3</v>
      </c>
      <c r="BE8" s="966">
        <v>21</v>
      </c>
      <c r="BF8" s="966">
        <v>0</v>
      </c>
      <c r="BG8" s="966">
        <v>0</v>
      </c>
      <c r="BH8" s="966">
        <v>0</v>
      </c>
      <c r="BI8" s="966">
        <v>0</v>
      </c>
      <c r="BJ8" s="966">
        <v>0</v>
      </c>
      <c r="BK8" s="966">
        <v>0</v>
      </c>
      <c r="BL8" s="966">
        <v>1</v>
      </c>
      <c r="BM8" s="966">
        <v>3</v>
      </c>
      <c r="BN8" s="966">
        <v>0</v>
      </c>
      <c r="BO8" s="966">
        <v>0</v>
      </c>
      <c r="BP8" s="966">
        <v>1</v>
      </c>
      <c r="BQ8" s="966">
        <v>8</v>
      </c>
      <c r="BR8" s="966">
        <v>3</v>
      </c>
      <c r="BS8" s="966">
        <v>20</v>
      </c>
      <c r="BT8" s="966">
        <v>2</v>
      </c>
      <c r="BU8" s="966">
        <v>14</v>
      </c>
      <c r="BV8" s="966">
        <v>4</v>
      </c>
      <c r="BW8" s="966">
        <v>29</v>
      </c>
      <c r="BX8" s="966">
        <v>0</v>
      </c>
      <c r="BY8" s="966">
        <v>0</v>
      </c>
      <c r="BZ8" s="966">
        <v>0</v>
      </c>
      <c r="CA8" s="966">
        <v>0</v>
      </c>
      <c r="CB8" s="966">
        <v>0</v>
      </c>
      <c r="CC8" s="966">
        <v>0</v>
      </c>
      <c r="CD8" s="966">
        <v>0</v>
      </c>
      <c r="CE8" s="966">
        <v>0</v>
      </c>
      <c r="CF8" s="966">
        <v>0</v>
      </c>
      <c r="CG8" s="966">
        <v>0</v>
      </c>
      <c r="CH8" s="966">
        <v>0</v>
      </c>
      <c r="CI8" s="966">
        <v>0</v>
      </c>
      <c r="CJ8" s="966">
        <v>3</v>
      </c>
      <c r="CK8" s="966">
        <v>19</v>
      </c>
      <c r="CL8" s="966">
        <v>1</v>
      </c>
      <c r="CM8" s="966">
        <v>2</v>
      </c>
      <c r="CN8" s="966">
        <v>11</v>
      </c>
      <c r="CO8" s="966">
        <v>43</v>
      </c>
      <c r="CP8" s="966">
        <v>4</v>
      </c>
      <c r="CQ8" s="966">
        <v>14</v>
      </c>
      <c r="CR8" s="966">
        <v>8</v>
      </c>
      <c r="CS8" s="966">
        <v>33</v>
      </c>
      <c r="CT8" s="966">
        <v>5</v>
      </c>
      <c r="CU8" s="966">
        <v>14</v>
      </c>
      <c r="CV8" s="966">
        <v>0</v>
      </c>
      <c r="CW8" s="966">
        <v>0</v>
      </c>
      <c r="CX8" s="966">
        <v>1</v>
      </c>
      <c r="CY8" s="966">
        <v>4</v>
      </c>
      <c r="CZ8" s="966">
        <v>0</v>
      </c>
      <c r="DA8" s="966">
        <v>0</v>
      </c>
      <c r="DB8" s="966">
        <v>1</v>
      </c>
      <c r="DC8" s="966">
        <v>2</v>
      </c>
      <c r="DD8" s="966">
        <v>1</v>
      </c>
      <c r="DE8" s="966">
        <v>2</v>
      </c>
      <c r="DF8" s="966">
        <v>1</v>
      </c>
      <c r="DG8" s="966">
        <v>2</v>
      </c>
      <c r="DH8" s="966">
        <v>0</v>
      </c>
      <c r="DI8" s="966">
        <v>0</v>
      </c>
      <c r="DJ8" s="966">
        <v>0</v>
      </c>
      <c r="DK8" s="966">
        <v>0</v>
      </c>
      <c r="DL8" s="966">
        <v>1</v>
      </c>
      <c r="DM8" s="966">
        <v>9</v>
      </c>
      <c r="DN8" s="966">
        <v>1</v>
      </c>
      <c r="DO8" s="966">
        <v>9</v>
      </c>
      <c r="DP8" s="966">
        <v>1</v>
      </c>
      <c r="DQ8" s="966">
        <v>2</v>
      </c>
      <c r="DR8" s="966">
        <v>2</v>
      </c>
      <c r="DS8" s="966">
        <v>4</v>
      </c>
      <c r="DT8" s="966">
        <v>0</v>
      </c>
      <c r="DU8" s="966">
        <v>0</v>
      </c>
      <c r="DV8" s="966">
        <v>0</v>
      </c>
      <c r="DW8" s="966">
        <v>0</v>
      </c>
      <c r="DX8" s="966">
        <v>0</v>
      </c>
      <c r="DY8" s="966">
        <v>0</v>
      </c>
      <c r="DZ8" s="966">
        <v>0</v>
      </c>
      <c r="EA8" s="966">
        <v>0</v>
      </c>
      <c r="EB8" s="966">
        <v>0</v>
      </c>
      <c r="EC8" s="966">
        <v>0</v>
      </c>
      <c r="ED8" s="966">
        <v>0</v>
      </c>
      <c r="EE8" s="966">
        <v>0</v>
      </c>
      <c r="EF8" s="966">
        <v>0</v>
      </c>
      <c r="EG8" s="966">
        <v>0</v>
      </c>
      <c r="EH8" s="966">
        <v>0</v>
      </c>
      <c r="EI8" s="966">
        <v>0</v>
      </c>
      <c r="EJ8" s="966">
        <v>9</v>
      </c>
      <c r="EK8" s="966">
        <v>38</v>
      </c>
      <c r="EL8" s="966">
        <v>9</v>
      </c>
      <c r="EM8" s="966">
        <v>38</v>
      </c>
      <c r="EN8" s="966">
        <v>0</v>
      </c>
      <c r="EO8" s="966">
        <v>0</v>
      </c>
      <c r="EP8" s="966">
        <v>1</v>
      </c>
      <c r="EQ8" s="966">
        <v>44</v>
      </c>
      <c r="ER8" s="966">
        <v>1</v>
      </c>
      <c r="ES8" s="966">
        <v>44</v>
      </c>
      <c r="ET8" s="966">
        <v>9</v>
      </c>
      <c r="EU8" s="966">
        <v>38</v>
      </c>
      <c r="EV8" s="966">
        <v>0</v>
      </c>
      <c r="EW8" s="966">
        <v>0</v>
      </c>
      <c r="EX8" s="966">
        <v>0</v>
      </c>
      <c r="EY8" s="966">
        <v>0</v>
      </c>
      <c r="EZ8" s="966">
        <v>0</v>
      </c>
      <c r="FA8" s="966">
        <v>0</v>
      </c>
      <c r="FB8" s="966">
        <v>0</v>
      </c>
      <c r="FC8" s="966">
        <v>0</v>
      </c>
      <c r="FD8" s="966">
        <v>1</v>
      </c>
      <c r="FE8" s="966">
        <v>62</v>
      </c>
      <c r="FF8" s="966">
        <v>1</v>
      </c>
      <c r="FG8" s="966">
        <v>67</v>
      </c>
      <c r="FH8" s="966">
        <v>0</v>
      </c>
      <c r="FI8" s="966">
        <v>0</v>
      </c>
      <c r="FJ8" s="966">
        <v>1</v>
      </c>
      <c r="FK8" s="966">
        <v>37</v>
      </c>
      <c r="FL8" s="966">
        <v>1</v>
      </c>
      <c r="FM8" s="966">
        <v>40</v>
      </c>
      <c r="FN8" s="966">
        <v>0</v>
      </c>
      <c r="FO8" s="966">
        <v>0</v>
      </c>
      <c r="FP8" s="966">
        <v>0</v>
      </c>
      <c r="FQ8" s="966">
        <v>0</v>
      </c>
      <c r="FR8" s="966">
        <v>0</v>
      </c>
      <c r="FS8" s="966">
        <v>0</v>
      </c>
      <c r="FT8" s="966">
        <v>3</v>
      </c>
      <c r="FU8" s="966">
        <v>45</v>
      </c>
      <c r="FV8" s="966">
        <v>0</v>
      </c>
      <c r="FW8" s="966">
        <v>0</v>
      </c>
      <c r="FX8" s="966">
        <v>0</v>
      </c>
      <c r="FY8" s="966">
        <v>0</v>
      </c>
      <c r="FZ8" s="966">
        <v>0</v>
      </c>
      <c r="GA8" s="966">
        <v>0</v>
      </c>
      <c r="GB8" s="966">
        <v>0</v>
      </c>
      <c r="GC8" s="966">
        <v>0</v>
      </c>
      <c r="GD8" s="966">
        <v>0</v>
      </c>
      <c r="GE8" s="966">
        <v>0</v>
      </c>
      <c r="GF8" s="966">
        <v>0</v>
      </c>
      <c r="GG8" s="966">
        <v>0</v>
      </c>
      <c r="GH8" s="966">
        <v>0</v>
      </c>
      <c r="GI8" s="966">
        <v>0</v>
      </c>
      <c r="GJ8" s="966">
        <v>0</v>
      </c>
      <c r="GK8" s="966">
        <v>0</v>
      </c>
      <c r="GL8" s="966">
        <v>0</v>
      </c>
      <c r="GM8" s="966">
        <v>0</v>
      </c>
    </row>
    <row r="9" spans="1:195" ht="15" customHeight="1">
      <c r="A9" s="965" t="s">
        <v>1623</v>
      </c>
      <c r="B9" s="966">
        <v>0</v>
      </c>
      <c r="C9" s="966">
        <v>0</v>
      </c>
      <c r="D9" s="966">
        <v>0</v>
      </c>
      <c r="E9" s="966">
        <v>0</v>
      </c>
      <c r="F9" s="966">
        <v>0</v>
      </c>
      <c r="G9" s="966">
        <v>0</v>
      </c>
      <c r="H9" s="966">
        <v>0</v>
      </c>
      <c r="I9" s="966">
        <v>0</v>
      </c>
      <c r="J9" s="966">
        <v>0</v>
      </c>
      <c r="K9" s="966">
        <v>0</v>
      </c>
      <c r="L9" s="966">
        <v>2</v>
      </c>
      <c r="M9" s="966">
        <v>6</v>
      </c>
      <c r="N9" s="966">
        <v>0</v>
      </c>
      <c r="O9" s="966">
        <v>0</v>
      </c>
      <c r="P9" s="966">
        <v>0</v>
      </c>
      <c r="Q9" s="966">
        <v>0</v>
      </c>
      <c r="R9" s="966">
        <v>0</v>
      </c>
      <c r="S9" s="966">
        <v>0</v>
      </c>
      <c r="T9" s="966">
        <v>0</v>
      </c>
      <c r="U9" s="966">
        <v>0</v>
      </c>
      <c r="V9" s="966">
        <v>0</v>
      </c>
      <c r="W9" s="966">
        <v>0</v>
      </c>
      <c r="X9" s="966">
        <v>0</v>
      </c>
      <c r="Y9" s="966">
        <v>0</v>
      </c>
      <c r="Z9" s="966">
        <v>0</v>
      </c>
      <c r="AA9" s="966">
        <v>0</v>
      </c>
      <c r="AB9" s="966">
        <v>0</v>
      </c>
      <c r="AC9" s="966">
        <v>0</v>
      </c>
      <c r="AD9" s="966">
        <v>0</v>
      </c>
      <c r="AE9" s="966">
        <v>0</v>
      </c>
      <c r="AF9" s="966">
        <v>0</v>
      </c>
      <c r="AG9" s="966">
        <v>0</v>
      </c>
      <c r="AH9" s="966">
        <v>0</v>
      </c>
      <c r="AI9" s="966">
        <v>0</v>
      </c>
      <c r="AJ9" s="966">
        <v>0</v>
      </c>
      <c r="AK9" s="966">
        <v>0</v>
      </c>
      <c r="AL9" s="966">
        <v>0</v>
      </c>
      <c r="AM9" s="966">
        <v>0</v>
      </c>
      <c r="AN9" s="966">
        <v>0</v>
      </c>
      <c r="AO9" s="966">
        <v>0</v>
      </c>
      <c r="AP9" s="966">
        <v>0</v>
      </c>
      <c r="AQ9" s="966">
        <v>0</v>
      </c>
      <c r="AR9" s="966">
        <v>0</v>
      </c>
      <c r="AS9" s="966">
        <v>0</v>
      </c>
      <c r="AT9" s="966">
        <v>1</v>
      </c>
      <c r="AU9" s="966">
        <v>2</v>
      </c>
      <c r="AV9" s="966">
        <v>0</v>
      </c>
      <c r="AW9" s="966">
        <v>0</v>
      </c>
      <c r="AX9" s="966">
        <v>0</v>
      </c>
      <c r="AY9" s="966">
        <v>0</v>
      </c>
      <c r="AZ9" s="966">
        <v>0</v>
      </c>
      <c r="BA9" s="966">
        <v>0</v>
      </c>
      <c r="BB9" s="966">
        <v>1</v>
      </c>
      <c r="BC9" s="966">
        <v>7</v>
      </c>
      <c r="BD9" s="966">
        <v>4</v>
      </c>
      <c r="BE9" s="966">
        <v>11</v>
      </c>
      <c r="BF9" s="966">
        <v>1</v>
      </c>
      <c r="BG9" s="966">
        <v>2</v>
      </c>
      <c r="BH9" s="966">
        <v>1</v>
      </c>
      <c r="BI9" s="966">
        <v>2</v>
      </c>
      <c r="BJ9" s="966">
        <v>1</v>
      </c>
      <c r="BK9" s="966">
        <v>2</v>
      </c>
      <c r="BL9" s="966">
        <v>0</v>
      </c>
      <c r="BM9" s="966">
        <v>0</v>
      </c>
      <c r="BN9" s="966">
        <v>0</v>
      </c>
      <c r="BO9" s="966">
        <v>0</v>
      </c>
      <c r="BP9" s="966">
        <v>0</v>
      </c>
      <c r="BQ9" s="966">
        <v>0</v>
      </c>
      <c r="BR9" s="966">
        <v>0</v>
      </c>
      <c r="BS9" s="966">
        <v>0</v>
      </c>
      <c r="BT9" s="966">
        <v>0</v>
      </c>
      <c r="BU9" s="966">
        <v>0</v>
      </c>
      <c r="BV9" s="966">
        <v>0</v>
      </c>
      <c r="BW9" s="966">
        <v>0</v>
      </c>
      <c r="BX9" s="966">
        <v>0</v>
      </c>
      <c r="BY9" s="966">
        <v>0</v>
      </c>
      <c r="BZ9" s="966">
        <v>0</v>
      </c>
      <c r="CA9" s="966">
        <v>0</v>
      </c>
      <c r="CB9" s="966">
        <v>0</v>
      </c>
      <c r="CC9" s="966">
        <v>0</v>
      </c>
      <c r="CD9" s="966">
        <v>1</v>
      </c>
      <c r="CE9" s="966">
        <v>2</v>
      </c>
      <c r="CF9" s="966">
        <v>0</v>
      </c>
      <c r="CG9" s="966">
        <v>0</v>
      </c>
      <c r="CH9" s="966">
        <v>0</v>
      </c>
      <c r="CI9" s="966">
        <v>0</v>
      </c>
      <c r="CJ9" s="966">
        <v>3</v>
      </c>
      <c r="CK9" s="966">
        <v>7</v>
      </c>
      <c r="CL9" s="966">
        <v>1</v>
      </c>
      <c r="CM9" s="966">
        <v>2</v>
      </c>
      <c r="CN9" s="966">
        <v>10</v>
      </c>
      <c r="CO9" s="966">
        <v>30</v>
      </c>
      <c r="CP9" s="966">
        <v>4</v>
      </c>
      <c r="CQ9" s="966">
        <v>10</v>
      </c>
      <c r="CR9" s="966">
        <v>9</v>
      </c>
      <c r="CS9" s="966">
        <v>28</v>
      </c>
      <c r="CT9" s="966">
        <v>4</v>
      </c>
      <c r="CU9" s="966">
        <v>8</v>
      </c>
      <c r="CV9" s="966">
        <v>0</v>
      </c>
      <c r="CW9" s="966">
        <v>0</v>
      </c>
      <c r="CX9" s="966">
        <v>0</v>
      </c>
      <c r="CY9" s="966">
        <v>0</v>
      </c>
      <c r="CZ9" s="966">
        <v>0</v>
      </c>
      <c r="DA9" s="966">
        <v>0</v>
      </c>
      <c r="DB9" s="966">
        <v>0</v>
      </c>
      <c r="DC9" s="966">
        <v>0</v>
      </c>
      <c r="DD9" s="966">
        <v>0</v>
      </c>
      <c r="DE9" s="966">
        <v>0</v>
      </c>
      <c r="DF9" s="966">
        <v>0</v>
      </c>
      <c r="DG9" s="966">
        <v>0</v>
      </c>
      <c r="DH9" s="966">
        <v>0</v>
      </c>
      <c r="DI9" s="966">
        <v>0</v>
      </c>
      <c r="DJ9" s="966">
        <v>0</v>
      </c>
      <c r="DK9" s="966">
        <v>0</v>
      </c>
      <c r="DL9" s="966">
        <v>0</v>
      </c>
      <c r="DM9" s="966">
        <v>0</v>
      </c>
      <c r="DN9" s="966">
        <v>0</v>
      </c>
      <c r="DO9" s="966">
        <v>0</v>
      </c>
      <c r="DP9" s="966">
        <v>0</v>
      </c>
      <c r="DQ9" s="966">
        <v>0</v>
      </c>
      <c r="DR9" s="966">
        <v>0</v>
      </c>
      <c r="DS9" s="966">
        <v>0</v>
      </c>
      <c r="DT9" s="966">
        <v>0</v>
      </c>
      <c r="DU9" s="966">
        <v>0</v>
      </c>
      <c r="DV9" s="966">
        <v>0</v>
      </c>
      <c r="DW9" s="966">
        <v>0</v>
      </c>
      <c r="DX9" s="966">
        <v>0</v>
      </c>
      <c r="DY9" s="966">
        <v>0</v>
      </c>
      <c r="DZ9" s="966">
        <v>0</v>
      </c>
      <c r="EA9" s="966">
        <v>0</v>
      </c>
      <c r="EB9" s="966">
        <v>0</v>
      </c>
      <c r="EC9" s="966">
        <v>0</v>
      </c>
      <c r="ED9" s="966">
        <v>0</v>
      </c>
      <c r="EE9" s="966">
        <v>0</v>
      </c>
      <c r="EF9" s="966">
        <v>0</v>
      </c>
      <c r="EG9" s="966">
        <v>0</v>
      </c>
      <c r="EH9" s="966">
        <v>1</v>
      </c>
      <c r="EI9" s="966">
        <v>2</v>
      </c>
      <c r="EJ9" s="966">
        <v>7</v>
      </c>
      <c r="EK9" s="966">
        <v>24</v>
      </c>
      <c r="EL9" s="966">
        <v>7</v>
      </c>
      <c r="EM9" s="966">
        <v>24</v>
      </c>
      <c r="EN9" s="966">
        <v>0</v>
      </c>
      <c r="EO9" s="966">
        <v>0</v>
      </c>
      <c r="EP9" s="966">
        <v>1</v>
      </c>
      <c r="EQ9" s="966">
        <v>41</v>
      </c>
      <c r="ER9" s="966">
        <v>1</v>
      </c>
      <c r="ES9" s="966">
        <v>41</v>
      </c>
      <c r="ET9" s="966">
        <v>0</v>
      </c>
      <c r="EU9" s="966">
        <v>0</v>
      </c>
      <c r="EV9" s="966">
        <v>0</v>
      </c>
      <c r="EW9" s="966">
        <v>0</v>
      </c>
      <c r="EX9" s="966">
        <v>0</v>
      </c>
      <c r="EY9" s="966">
        <v>0</v>
      </c>
      <c r="EZ9" s="966">
        <v>0</v>
      </c>
      <c r="FA9" s="966">
        <v>0</v>
      </c>
      <c r="FB9" s="966">
        <v>0</v>
      </c>
      <c r="FC9" s="966">
        <v>0</v>
      </c>
      <c r="FD9" s="966">
        <v>1</v>
      </c>
      <c r="FE9" s="966">
        <v>55</v>
      </c>
      <c r="FF9" s="966">
        <v>1</v>
      </c>
      <c r="FG9" s="966">
        <v>60</v>
      </c>
      <c r="FH9" s="966">
        <v>0</v>
      </c>
      <c r="FI9" s="966">
        <v>0</v>
      </c>
      <c r="FJ9" s="966">
        <v>0</v>
      </c>
      <c r="FK9" s="966">
        <v>0</v>
      </c>
      <c r="FL9" s="966">
        <v>1</v>
      </c>
      <c r="FM9" s="966">
        <v>33</v>
      </c>
      <c r="FN9" s="966">
        <v>0</v>
      </c>
      <c r="FO9" s="966">
        <v>0</v>
      </c>
      <c r="FP9" s="966">
        <v>1</v>
      </c>
      <c r="FQ9" s="966">
        <v>3</v>
      </c>
      <c r="FR9" s="966">
        <v>0</v>
      </c>
      <c r="FS9" s="966">
        <v>0</v>
      </c>
      <c r="FT9" s="966">
        <v>2</v>
      </c>
      <c r="FU9" s="966">
        <v>21</v>
      </c>
      <c r="FV9" s="966">
        <v>0</v>
      </c>
      <c r="FW9" s="966">
        <v>0</v>
      </c>
      <c r="FX9" s="966">
        <v>0</v>
      </c>
      <c r="FY9" s="966">
        <v>0</v>
      </c>
      <c r="FZ9" s="966">
        <v>0</v>
      </c>
      <c r="GA9" s="966">
        <v>0</v>
      </c>
      <c r="GB9" s="966">
        <v>0</v>
      </c>
      <c r="GC9" s="966">
        <v>0</v>
      </c>
      <c r="GD9" s="966">
        <v>0</v>
      </c>
      <c r="GE9" s="966">
        <v>0</v>
      </c>
      <c r="GF9" s="966">
        <v>0</v>
      </c>
      <c r="GG9" s="966">
        <v>0</v>
      </c>
      <c r="GH9" s="966">
        <v>0</v>
      </c>
      <c r="GI9" s="966">
        <v>0</v>
      </c>
      <c r="GJ9" s="966">
        <v>0</v>
      </c>
      <c r="GK9" s="966">
        <v>0</v>
      </c>
      <c r="GL9" s="966">
        <v>0</v>
      </c>
      <c r="GM9" s="966">
        <v>0</v>
      </c>
    </row>
    <row r="10" spans="1:195" ht="15" customHeight="1">
      <c r="A10" s="965" t="s">
        <v>2388</v>
      </c>
      <c r="B10" s="966">
        <v>1</v>
      </c>
      <c r="C10" s="966">
        <v>5</v>
      </c>
      <c r="D10" s="966">
        <v>2</v>
      </c>
      <c r="E10" s="966">
        <v>7</v>
      </c>
      <c r="F10" s="966">
        <v>0</v>
      </c>
      <c r="G10" s="966">
        <v>0</v>
      </c>
      <c r="H10" s="966">
        <v>3</v>
      </c>
      <c r="I10" s="966">
        <v>12</v>
      </c>
      <c r="J10" s="966">
        <v>0</v>
      </c>
      <c r="K10" s="966">
        <v>0</v>
      </c>
      <c r="L10" s="966">
        <v>0</v>
      </c>
      <c r="M10" s="966">
        <v>0</v>
      </c>
      <c r="N10" s="966">
        <v>0</v>
      </c>
      <c r="O10" s="966">
        <v>0</v>
      </c>
      <c r="P10" s="966">
        <v>0</v>
      </c>
      <c r="Q10" s="966">
        <v>0</v>
      </c>
      <c r="R10" s="966">
        <v>0</v>
      </c>
      <c r="S10" s="966">
        <v>0</v>
      </c>
      <c r="T10" s="966">
        <v>0</v>
      </c>
      <c r="U10" s="966">
        <v>0</v>
      </c>
      <c r="V10" s="966">
        <v>0</v>
      </c>
      <c r="W10" s="966">
        <v>0</v>
      </c>
      <c r="X10" s="966">
        <v>0</v>
      </c>
      <c r="Y10" s="966">
        <v>0</v>
      </c>
      <c r="Z10" s="966">
        <v>0</v>
      </c>
      <c r="AA10" s="966">
        <v>0</v>
      </c>
      <c r="AB10" s="966">
        <v>0</v>
      </c>
      <c r="AC10" s="966">
        <v>0</v>
      </c>
      <c r="AD10" s="966">
        <v>0</v>
      </c>
      <c r="AE10" s="966">
        <v>0</v>
      </c>
      <c r="AF10" s="966">
        <v>0</v>
      </c>
      <c r="AG10" s="966">
        <v>0</v>
      </c>
      <c r="AH10" s="966">
        <v>0</v>
      </c>
      <c r="AI10" s="966">
        <v>0</v>
      </c>
      <c r="AJ10" s="966">
        <v>0</v>
      </c>
      <c r="AK10" s="966">
        <v>0</v>
      </c>
      <c r="AL10" s="966">
        <v>0</v>
      </c>
      <c r="AM10" s="966">
        <v>0</v>
      </c>
      <c r="AN10" s="966">
        <v>0</v>
      </c>
      <c r="AO10" s="966">
        <v>0</v>
      </c>
      <c r="AP10" s="966">
        <v>0</v>
      </c>
      <c r="AQ10" s="966">
        <v>0</v>
      </c>
      <c r="AR10" s="966">
        <v>4</v>
      </c>
      <c r="AS10" s="966">
        <v>13</v>
      </c>
      <c r="AT10" s="966">
        <v>1</v>
      </c>
      <c r="AU10" s="966">
        <v>3</v>
      </c>
      <c r="AV10" s="966">
        <v>1</v>
      </c>
      <c r="AW10" s="966">
        <v>4</v>
      </c>
      <c r="AX10" s="966">
        <v>0</v>
      </c>
      <c r="AY10" s="966">
        <v>0</v>
      </c>
      <c r="AZ10" s="966">
        <v>0</v>
      </c>
      <c r="BA10" s="966">
        <v>0</v>
      </c>
      <c r="BB10" s="966">
        <v>1</v>
      </c>
      <c r="BC10" s="966">
        <v>5</v>
      </c>
      <c r="BD10" s="966">
        <v>4</v>
      </c>
      <c r="BE10" s="966">
        <v>21</v>
      </c>
      <c r="BF10" s="966">
        <v>1</v>
      </c>
      <c r="BG10" s="966">
        <v>2</v>
      </c>
      <c r="BH10" s="966">
        <v>1</v>
      </c>
      <c r="BI10" s="966">
        <v>2</v>
      </c>
      <c r="BJ10" s="966">
        <v>0</v>
      </c>
      <c r="BK10" s="966">
        <v>0</v>
      </c>
      <c r="BL10" s="966">
        <v>0</v>
      </c>
      <c r="BM10" s="966">
        <v>0</v>
      </c>
      <c r="BN10" s="966">
        <v>1</v>
      </c>
      <c r="BO10" s="966">
        <v>4</v>
      </c>
      <c r="BP10" s="966">
        <v>3</v>
      </c>
      <c r="BQ10" s="966">
        <v>18</v>
      </c>
      <c r="BR10" s="966">
        <v>0</v>
      </c>
      <c r="BS10" s="966">
        <v>0</v>
      </c>
      <c r="BT10" s="966">
        <v>0</v>
      </c>
      <c r="BU10" s="966">
        <v>0</v>
      </c>
      <c r="BV10" s="966">
        <v>0</v>
      </c>
      <c r="BW10" s="966">
        <v>0</v>
      </c>
      <c r="BX10" s="966">
        <v>0</v>
      </c>
      <c r="BY10" s="966">
        <v>0</v>
      </c>
      <c r="BZ10" s="966">
        <v>0</v>
      </c>
      <c r="CA10" s="966">
        <v>0</v>
      </c>
      <c r="CB10" s="966">
        <v>0</v>
      </c>
      <c r="CC10" s="966">
        <v>0</v>
      </c>
      <c r="CD10" s="966">
        <v>1</v>
      </c>
      <c r="CE10" s="966">
        <v>3</v>
      </c>
      <c r="CF10" s="966">
        <v>0</v>
      </c>
      <c r="CG10" s="966">
        <v>0</v>
      </c>
      <c r="CH10" s="966">
        <v>2</v>
      </c>
      <c r="CI10" s="966">
        <v>7</v>
      </c>
      <c r="CJ10" s="966">
        <v>1</v>
      </c>
      <c r="CK10" s="966">
        <v>2</v>
      </c>
      <c r="CL10" s="966">
        <v>0</v>
      </c>
      <c r="CM10" s="966">
        <v>0</v>
      </c>
      <c r="CN10" s="966">
        <v>6</v>
      </c>
      <c r="CO10" s="966">
        <v>28</v>
      </c>
      <c r="CP10" s="966">
        <v>4</v>
      </c>
      <c r="CQ10" s="966">
        <v>21</v>
      </c>
      <c r="CR10" s="966">
        <v>6</v>
      </c>
      <c r="CS10" s="966">
        <v>30</v>
      </c>
      <c r="CT10" s="966">
        <v>5</v>
      </c>
      <c r="CU10" s="966">
        <v>25</v>
      </c>
      <c r="CV10" s="966">
        <v>0</v>
      </c>
      <c r="CW10" s="966">
        <v>0</v>
      </c>
      <c r="CX10" s="966">
        <v>0</v>
      </c>
      <c r="CY10" s="966">
        <v>0</v>
      </c>
      <c r="CZ10" s="966">
        <v>0</v>
      </c>
      <c r="DA10" s="966">
        <v>0</v>
      </c>
      <c r="DB10" s="966">
        <v>0</v>
      </c>
      <c r="DC10" s="966">
        <v>0</v>
      </c>
      <c r="DD10" s="966">
        <v>0</v>
      </c>
      <c r="DE10" s="966">
        <v>0</v>
      </c>
      <c r="DF10" s="966">
        <v>0</v>
      </c>
      <c r="DG10" s="966">
        <v>0</v>
      </c>
      <c r="DH10" s="966">
        <v>0</v>
      </c>
      <c r="DI10" s="966">
        <v>0</v>
      </c>
      <c r="DJ10" s="966">
        <v>0</v>
      </c>
      <c r="DK10" s="966">
        <v>0</v>
      </c>
      <c r="DL10" s="966">
        <v>2</v>
      </c>
      <c r="DM10" s="966">
        <v>7</v>
      </c>
      <c r="DN10" s="966">
        <v>3</v>
      </c>
      <c r="DO10" s="966">
        <v>18</v>
      </c>
      <c r="DP10" s="966">
        <v>0</v>
      </c>
      <c r="DQ10" s="966">
        <v>0</v>
      </c>
      <c r="DR10" s="966">
        <v>0</v>
      </c>
      <c r="DS10" s="966">
        <v>0</v>
      </c>
      <c r="DT10" s="966">
        <v>1</v>
      </c>
      <c r="DU10" s="966">
        <v>4</v>
      </c>
      <c r="DV10" s="966">
        <v>0</v>
      </c>
      <c r="DW10" s="966">
        <v>0</v>
      </c>
      <c r="DX10" s="966">
        <v>0</v>
      </c>
      <c r="DY10" s="966">
        <v>0</v>
      </c>
      <c r="DZ10" s="966">
        <v>0</v>
      </c>
      <c r="EA10" s="966">
        <v>0</v>
      </c>
      <c r="EB10" s="966">
        <v>0</v>
      </c>
      <c r="EC10" s="966">
        <v>0</v>
      </c>
      <c r="ED10" s="966">
        <v>0</v>
      </c>
      <c r="EE10" s="966">
        <v>0</v>
      </c>
      <c r="EF10" s="966">
        <v>0</v>
      </c>
      <c r="EG10" s="966">
        <v>0</v>
      </c>
      <c r="EH10" s="966">
        <v>0</v>
      </c>
      <c r="EI10" s="966">
        <v>0</v>
      </c>
      <c r="EJ10" s="966">
        <v>7</v>
      </c>
      <c r="EK10" s="966">
        <v>30</v>
      </c>
      <c r="EL10" s="966">
        <v>7</v>
      </c>
      <c r="EM10" s="966">
        <v>30</v>
      </c>
      <c r="EN10" s="966">
        <v>0</v>
      </c>
      <c r="EO10" s="966">
        <v>0</v>
      </c>
      <c r="EP10" s="966">
        <v>1</v>
      </c>
      <c r="EQ10" s="966">
        <v>32</v>
      </c>
      <c r="ER10" s="966">
        <v>1</v>
      </c>
      <c r="ES10" s="966">
        <v>32</v>
      </c>
      <c r="ET10" s="966">
        <v>7</v>
      </c>
      <c r="EU10" s="966">
        <v>30</v>
      </c>
      <c r="EV10" s="966">
        <v>1</v>
      </c>
      <c r="EW10" s="966">
        <v>2</v>
      </c>
      <c r="EX10" s="966">
        <v>0</v>
      </c>
      <c r="EY10" s="966">
        <v>0</v>
      </c>
      <c r="EZ10" s="966">
        <v>1</v>
      </c>
      <c r="FA10" s="966">
        <v>34</v>
      </c>
      <c r="FB10" s="966">
        <v>0</v>
      </c>
      <c r="FC10" s="966">
        <v>0</v>
      </c>
      <c r="FD10" s="966">
        <v>1</v>
      </c>
      <c r="FE10" s="966">
        <v>49</v>
      </c>
      <c r="FF10" s="966">
        <v>0</v>
      </c>
      <c r="FG10" s="966">
        <v>0</v>
      </c>
      <c r="FH10" s="966">
        <v>0</v>
      </c>
      <c r="FI10" s="966">
        <v>0</v>
      </c>
      <c r="FJ10" s="966">
        <v>1</v>
      </c>
      <c r="FK10" s="966">
        <v>9</v>
      </c>
      <c r="FL10" s="966">
        <v>0</v>
      </c>
      <c r="FM10" s="966">
        <v>0</v>
      </c>
      <c r="FN10" s="966">
        <v>0</v>
      </c>
      <c r="FO10" s="966">
        <v>0</v>
      </c>
      <c r="FP10" s="966">
        <v>0</v>
      </c>
      <c r="FQ10" s="966">
        <v>0</v>
      </c>
      <c r="FR10" s="966">
        <v>0</v>
      </c>
      <c r="FS10" s="966">
        <v>0</v>
      </c>
      <c r="FT10" s="966">
        <v>0</v>
      </c>
      <c r="FU10" s="966">
        <v>0</v>
      </c>
      <c r="FV10" s="966">
        <v>0</v>
      </c>
      <c r="FW10" s="966">
        <v>0</v>
      </c>
      <c r="FX10" s="966">
        <v>0</v>
      </c>
      <c r="FY10" s="966">
        <v>0</v>
      </c>
      <c r="FZ10" s="966">
        <v>0</v>
      </c>
      <c r="GA10" s="966">
        <v>0</v>
      </c>
      <c r="GB10" s="966">
        <v>0</v>
      </c>
      <c r="GC10" s="966">
        <v>0</v>
      </c>
      <c r="GD10" s="966">
        <v>0</v>
      </c>
      <c r="GE10" s="966">
        <v>0</v>
      </c>
      <c r="GF10" s="966">
        <v>0</v>
      </c>
      <c r="GG10" s="966">
        <v>0</v>
      </c>
      <c r="GH10" s="966">
        <v>0</v>
      </c>
      <c r="GI10" s="966">
        <v>0</v>
      </c>
      <c r="GJ10" s="966">
        <v>0</v>
      </c>
      <c r="GK10" s="966">
        <v>0</v>
      </c>
      <c r="GL10" s="966">
        <v>0</v>
      </c>
      <c r="GM10" s="966">
        <v>0</v>
      </c>
    </row>
    <row r="11" spans="1:195" ht="15" customHeight="1">
      <c r="A11" s="965" t="s">
        <v>2389</v>
      </c>
      <c r="B11" s="966">
        <v>0</v>
      </c>
      <c r="C11" s="966">
        <v>0</v>
      </c>
      <c r="D11" s="966">
        <v>0</v>
      </c>
      <c r="E11" s="966">
        <v>0</v>
      </c>
      <c r="F11" s="966">
        <v>0</v>
      </c>
      <c r="G11" s="966">
        <v>0</v>
      </c>
      <c r="H11" s="966">
        <v>0</v>
      </c>
      <c r="I11" s="966">
        <v>0</v>
      </c>
      <c r="J11" s="966">
        <v>0</v>
      </c>
      <c r="K11" s="966">
        <v>0</v>
      </c>
      <c r="L11" s="966">
        <v>0</v>
      </c>
      <c r="M11" s="966">
        <v>0</v>
      </c>
      <c r="N11" s="966">
        <v>0</v>
      </c>
      <c r="O11" s="966">
        <v>0</v>
      </c>
      <c r="P11" s="966">
        <v>0</v>
      </c>
      <c r="Q11" s="966">
        <v>0</v>
      </c>
      <c r="R11" s="966">
        <v>0</v>
      </c>
      <c r="S11" s="966">
        <v>0</v>
      </c>
      <c r="T11" s="966">
        <v>0</v>
      </c>
      <c r="U11" s="966">
        <v>0</v>
      </c>
      <c r="V11" s="966">
        <v>0</v>
      </c>
      <c r="W11" s="966">
        <v>0</v>
      </c>
      <c r="X11" s="966">
        <v>0</v>
      </c>
      <c r="Y11" s="966">
        <v>0</v>
      </c>
      <c r="Z11" s="966">
        <v>0</v>
      </c>
      <c r="AA11" s="966">
        <v>0</v>
      </c>
      <c r="AB11" s="966">
        <v>0</v>
      </c>
      <c r="AC11" s="966">
        <v>0</v>
      </c>
      <c r="AD11" s="966">
        <v>0</v>
      </c>
      <c r="AE11" s="966">
        <v>0</v>
      </c>
      <c r="AF11" s="966">
        <v>0</v>
      </c>
      <c r="AG11" s="966">
        <v>0</v>
      </c>
      <c r="AH11" s="966">
        <v>0</v>
      </c>
      <c r="AI11" s="966">
        <v>0</v>
      </c>
      <c r="AJ11" s="966">
        <v>0</v>
      </c>
      <c r="AK11" s="966">
        <v>0</v>
      </c>
      <c r="AL11" s="966">
        <v>0</v>
      </c>
      <c r="AM11" s="966">
        <v>0</v>
      </c>
      <c r="AN11" s="966">
        <v>0</v>
      </c>
      <c r="AO11" s="966">
        <v>0</v>
      </c>
      <c r="AP11" s="966">
        <v>0</v>
      </c>
      <c r="AQ11" s="966">
        <v>0</v>
      </c>
      <c r="AR11" s="966">
        <v>0</v>
      </c>
      <c r="AS11" s="966">
        <v>0</v>
      </c>
      <c r="AT11" s="966">
        <v>1</v>
      </c>
      <c r="AU11" s="966">
        <v>2</v>
      </c>
      <c r="AV11" s="966">
        <v>0</v>
      </c>
      <c r="AW11" s="966">
        <v>0</v>
      </c>
      <c r="AX11" s="966">
        <v>0</v>
      </c>
      <c r="AY11" s="966">
        <v>0</v>
      </c>
      <c r="AZ11" s="966">
        <v>0</v>
      </c>
      <c r="BA11" s="966">
        <v>0</v>
      </c>
      <c r="BB11" s="966">
        <v>0</v>
      </c>
      <c r="BC11" s="966">
        <v>0</v>
      </c>
      <c r="BD11" s="966">
        <v>3</v>
      </c>
      <c r="BE11" s="966">
        <v>10</v>
      </c>
      <c r="BF11" s="966">
        <v>3</v>
      </c>
      <c r="BG11" s="966">
        <v>8</v>
      </c>
      <c r="BH11" s="966">
        <v>2</v>
      </c>
      <c r="BI11" s="966">
        <v>5</v>
      </c>
      <c r="BJ11" s="966">
        <v>0</v>
      </c>
      <c r="BK11" s="966">
        <v>0</v>
      </c>
      <c r="BL11" s="966">
        <v>3</v>
      </c>
      <c r="BM11" s="966">
        <v>9</v>
      </c>
      <c r="BN11" s="966">
        <v>1</v>
      </c>
      <c r="BO11" s="966">
        <v>4</v>
      </c>
      <c r="BP11" s="966">
        <v>1</v>
      </c>
      <c r="BQ11" s="966">
        <v>3</v>
      </c>
      <c r="BR11" s="966">
        <v>1</v>
      </c>
      <c r="BS11" s="966">
        <v>3</v>
      </c>
      <c r="BT11" s="966">
        <v>1</v>
      </c>
      <c r="BU11" s="966">
        <v>3</v>
      </c>
      <c r="BV11" s="966">
        <v>1</v>
      </c>
      <c r="BW11" s="966">
        <v>2</v>
      </c>
      <c r="BX11" s="966">
        <v>0</v>
      </c>
      <c r="BY11" s="966">
        <v>0</v>
      </c>
      <c r="BZ11" s="966">
        <v>0</v>
      </c>
      <c r="CA11" s="966">
        <v>0</v>
      </c>
      <c r="CB11" s="966">
        <v>0</v>
      </c>
      <c r="CC11" s="966">
        <v>0</v>
      </c>
      <c r="CD11" s="966">
        <v>2</v>
      </c>
      <c r="CE11" s="966">
        <v>7</v>
      </c>
      <c r="CF11" s="966">
        <v>0</v>
      </c>
      <c r="CG11" s="966">
        <v>0</v>
      </c>
      <c r="CH11" s="966">
        <v>1</v>
      </c>
      <c r="CI11" s="966">
        <v>3</v>
      </c>
      <c r="CJ11" s="966">
        <v>0</v>
      </c>
      <c r="CK11" s="966">
        <v>0</v>
      </c>
      <c r="CL11" s="966">
        <v>0</v>
      </c>
      <c r="CM11" s="966">
        <v>0</v>
      </c>
      <c r="CN11" s="966">
        <v>6</v>
      </c>
      <c r="CO11" s="966">
        <v>18</v>
      </c>
      <c r="CP11" s="966">
        <v>4</v>
      </c>
      <c r="CQ11" s="966">
        <v>12</v>
      </c>
      <c r="CR11" s="966">
        <v>8</v>
      </c>
      <c r="CS11" s="966">
        <v>20</v>
      </c>
      <c r="CT11" s="966">
        <v>5</v>
      </c>
      <c r="CU11" s="966">
        <v>13</v>
      </c>
      <c r="CV11" s="966">
        <v>0</v>
      </c>
      <c r="CW11" s="966">
        <v>0</v>
      </c>
      <c r="CX11" s="966">
        <v>0</v>
      </c>
      <c r="CY11" s="966">
        <v>0</v>
      </c>
      <c r="CZ11" s="966">
        <v>0</v>
      </c>
      <c r="DA11" s="966">
        <v>0</v>
      </c>
      <c r="DB11" s="966">
        <v>3</v>
      </c>
      <c r="DC11" s="966">
        <v>8</v>
      </c>
      <c r="DD11" s="966">
        <v>0</v>
      </c>
      <c r="DE11" s="966">
        <v>0</v>
      </c>
      <c r="DF11" s="966">
        <v>0</v>
      </c>
      <c r="DG11" s="966">
        <v>0</v>
      </c>
      <c r="DH11" s="966">
        <v>0</v>
      </c>
      <c r="DI11" s="966">
        <v>0</v>
      </c>
      <c r="DJ11" s="966">
        <v>0</v>
      </c>
      <c r="DK11" s="966">
        <v>0</v>
      </c>
      <c r="DL11" s="966">
        <v>1</v>
      </c>
      <c r="DM11" s="966">
        <v>4</v>
      </c>
      <c r="DN11" s="966">
        <v>1</v>
      </c>
      <c r="DO11" s="966">
        <v>3</v>
      </c>
      <c r="DP11" s="966">
        <v>0</v>
      </c>
      <c r="DQ11" s="966">
        <v>0</v>
      </c>
      <c r="DR11" s="966">
        <v>0</v>
      </c>
      <c r="DS11" s="966">
        <v>0</v>
      </c>
      <c r="DT11" s="966">
        <v>2</v>
      </c>
      <c r="DU11" s="966">
        <v>29</v>
      </c>
      <c r="DV11" s="966">
        <v>0</v>
      </c>
      <c r="DW11" s="966">
        <v>0</v>
      </c>
      <c r="DX11" s="966">
        <v>0</v>
      </c>
      <c r="DY11" s="966">
        <v>0</v>
      </c>
      <c r="DZ11" s="966">
        <v>0</v>
      </c>
      <c r="EA11" s="966">
        <v>0</v>
      </c>
      <c r="EB11" s="966">
        <v>0</v>
      </c>
      <c r="EC11" s="966">
        <v>0</v>
      </c>
      <c r="ED11" s="966">
        <v>0</v>
      </c>
      <c r="EE11" s="966">
        <v>0</v>
      </c>
      <c r="EF11" s="966">
        <v>0</v>
      </c>
      <c r="EG11" s="966">
        <v>0</v>
      </c>
      <c r="EH11" s="966">
        <v>0</v>
      </c>
      <c r="EI11" s="966">
        <v>0</v>
      </c>
      <c r="EJ11" s="966">
        <v>6</v>
      </c>
      <c r="EK11" s="966">
        <v>18</v>
      </c>
      <c r="EL11" s="966">
        <v>6</v>
      </c>
      <c r="EM11" s="966">
        <v>18</v>
      </c>
      <c r="EN11" s="966">
        <v>0</v>
      </c>
      <c r="EO11" s="966">
        <v>0</v>
      </c>
      <c r="EP11" s="966">
        <v>1</v>
      </c>
      <c r="EQ11" s="966">
        <v>31</v>
      </c>
      <c r="ER11" s="966">
        <v>1</v>
      </c>
      <c r="ES11" s="966">
        <v>31</v>
      </c>
      <c r="ET11" s="966">
        <v>0</v>
      </c>
      <c r="EU11" s="966">
        <v>0</v>
      </c>
      <c r="EV11" s="966">
        <v>0</v>
      </c>
      <c r="EW11" s="966">
        <v>0</v>
      </c>
      <c r="EX11" s="966">
        <v>0</v>
      </c>
      <c r="EY11" s="966">
        <v>0</v>
      </c>
      <c r="EZ11" s="966">
        <v>1</v>
      </c>
      <c r="FA11" s="966">
        <v>4</v>
      </c>
      <c r="FB11" s="966">
        <v>1</v>
      </c>
      <c r="FC11" s="966">
        <v>2</v>
      </c>
      <c r="FD11" s="966">
        <v>1</v>
      </c>
      <c r="FE11" s="966">
        <v>39</v>
      </c>
      <c r="FF11" s="966">
        <v>1</v>
      </c>
      <c r="FG11" s="966">
        <v>42</v>
      </c>
      <c r="FH11" s="966">
        <v>0</v>
      </c>
      <c r="FI11" s="966">
        <v>0</v>
      </c>
      <c r="FJ11" s="966">
        <v>0</v>
      </c>
      <c r="FK11" s="966">
        <v>0</v>
      </c>
      <c r="FL11" s="966">
        <v>1</v>
      </c>
      <c r="FM11" s="966">
        <v>24</v>
      </c>
      <c r="FN11" s="966">
        <v>0</v>
      </c>
      <c r="FO11" s="966">
        <v>0</v>
      </c>
      <c r="FP11" s="966">
        <v>0</v>
      </c>
      <c r="FQ11" s="966">
        <v>0</v>
      </c>
      <c r="FR11" s="966">
        <v>0</v>
      </c>
      <c r="FS11" s="966">
        <v>0</v>
      </c>
      <c r="FT11" s="966">
        <v>4</v>
      </c>
      <c r="FU11" s="966">
        <v>32</v>
      </c>
      <c r="FV11" s="966">
        <v>0</v>
      </c>
      <c r="FW11" s="966">
        <v>0</v>
      </c>
      <c r="FX11" s="966">
        <v>0</v>
      </c>
      <c r="FY11" s="966">
        <v>0</v>
      </c>
      <c r="FZ11" s="966">
        <v>1</v>
      </c>
      <c r="GA11" s="966">
        <v>12</v>
      </c>
      <c r="GB11" s="966">
        <v>1</v>
      </c>
      <c r="GC11" s="966">
        <v>2</v>
      </c>
      <c r="GD11" s="966">
        <v>0</v>
      </c>
      <c r="GE11" s="966">
        <v>0</v>
      </c>
      <c r="GF11" s="966">
        <v>0</v>
      </c>
      <c r="GG11" s="966">
        <v>0</v>
      </c>
      <c r="GH11" s="966">
        <v>0</v>
      </c>
      <c r="GI11" s="966">
        <v>0</v>
      </c>
      <c r="GJ11" s="966">
        <v>0</v>
      </c>
      <c r="GK11" s="966">
        <v>0</v>
      </c>
      <c r="GL11" s="966">
        <v>0</v>
      </c>
      <c r="GM11" s="966">
        <v>0</v>
      </c>
    </row>
    <row r="12" spans="1:195" ht="15" customHeight="1">
      <c r="A12" s="965" t="s">
        <v>1624</v>
      </c>
      <c r="B12" s="966">
        <v>4</v>
      </c>
      <c r="C12" s="966">
        <v>25</v>
      </c>
      <c r="D12" s="966">
        <v>1</v>
      </c>
      <c r="E12" s="966">
        <v>5</v>
      </c>
      <c r="F12" s="966">
        <v>0</v>
      </c>
      <c r="G12" s="966">
        <v>0</v>
      </c>
      <c r="H12" s="966">
        <v>0</v>
      </c>
      <c r="I12" s="966">
        <v>0</v>
      </c>
      <c r="J12" s="966">
        <v>1</v>
      </c>
      <c r="K12" s="966">
        <v>5</v>
      </c>
      <c r="L12" s="966">
        <v>0</v>
      </c>
      <c r="M12" s="966">
        <v>0</v>
      </c>
      <c r="N12" s="966">
        <v>0</v>
      </c>
      <c r="O12" s="966">
        <v>0</v>
      </c>
      <c r="P12" s="966">
        <v>0</v>
      </c>
      <c r="Q12" s="966">
        <v>0</v>
      </c>
      <c r="R12" s="966">
        <v>0</v>
      </c>
      <c r="S12" s="966">
        <v>0</v>
      </c>
      <c r="T12" s="966">
        <v>0</v>
      </c>
      <c r="U12" s="966">
        <v>0</v>
      </c>
      <c r="V12" s="966">
        <v>1</v>
      </c>
      <c r="W12" s="966">
        <v>4</v>
      </c>
      <c r="X12" s="966">
        <v>0</v>
      </c>
      <c r="Y12" s="966">
        <v>0</v>
      </c>
      <c r="Z12" s="966">
        <v>0</v>
      </c>
      <c r="AA12" s="966">
        <v>0</v>
      </c>
      <c r="AB12" s="966">
        <v>0</v>
      </c>
      <c r="AC12" s="966">
        <v>0</v>
      </c>
      <c r="AD12" s="966">
        <v>0</v>
      </c>
      <c r="AE12" s="966">
        <v>0</v>
      </c>
      <c r="AF12" s="966">
        <v>0</v>
      </c>
      <c r="AG12" s="966">
        <v>0</v>
      </c>
      <c r="AH12" s="966">
        <v>0</v>
      </c>
      <c r="AI12" s="966">
        <v>0</v>
      </c>
      <c r="AJ12" s="966">
        <v>0</v>
      </c>
      <c r="AK12" s="966">
        <v>0</v>
      </c>
      <c r="AL12" s="966">
        <v>0</v>
      </c>
      <c r="AM12" s="966">
        <v>0</v>
      </c>
      <c r="AN12" s="966">
        <v>0</v>
      </c>
      <c r="AO12" s="966">
        <v>0</v>
      </c>
      <c r="AP12" s="966">
        <v>0</v>
      </c>
      <c r="AQ12" s="966">
        <v>0</v>
      </c>
      <c r="AR12" s="966">
        <v>2</v>
      </c>
      <c r="AS12" s="966">
        <v>9</v>
      </c>
      <c r="AT12" s="966">
        <v>1</v>
      </c>
      <c r="AU12" s="966">
        <v>5</v>
      </c>
      <c r="AV12" s="966">
        <v>0</v>
      </c>
      <c r="AW12" s="966">
        <v>0</v>
      </c>
      <c r="AX12" s="966">
        <v>0</v>
      </c>
      <c r="AY12" s="966">
        <v>0</v>
      </c>
      <c r="AZ12" s="966">
        <v>0</v>
      </c>
      <c r="BA12" s="966">
        <v>0</v>
      </c>
      <c r="BB12" s="966">
        <v>0</v>
      </c>
      <c r="BC12" s="966">
        <v>0</v>
      </c>
      <c r="BD12" s="966">
        <v>0</v>
      </c>
      <c r="BE12" s="966">
        <v>0</v>
      </c>
      <c r="BF12" s="966">
        <v>0</v>
      </c>
      <c r="BG12" s="966">
        <v>0</v>
      </c>
      <c r="BH12" s="966">
        <v>0</v>
      </c>
      <c r="BI12" s="966">
        <v>0</v>
      </c>
      <c r="BJ12" s="966">
        <v>0</v>
      </c>
      <c r="BK12" s="966">
        <v>0</v>
      </c>
      <c r="BL12" s="966">
        <v>3</v>
      </c>
      <c r="BM12" s="966">
        <v>13</v>
      </c>
      <c r="BN12" s="966">
        <v>0</v>
      </c>
      <c r="BO12" s="966">
        <v>0</v>
      </c>
      <c r="BP12" s="966">
        <v>0</v>
      </c>
      <c r="BQ12" s="966">
        <v>0</v>
      </c>
      <c r="BR12" s="966">
        <v>0</v>
      </c>
      <c r="BS12" s="966">
        <v>0</v>
      </c>
      <c r="BT12" s="966">
        <v>0</v>
      </c>
      <c r="BU12" s="966">
        <v>0</v>
      </c>
      <c r="BV12" s="966">
        <v>1</v>
      </c>
      <c r="BW12" s="966">
        <v>4</v>
      </c>
      <c r="BX12" s="966">
        <v>0</v>
      </c>
      <c r="BY12" s="966">
        <v>0</v>
      </c>
      <c r="BZ12" s="966">
        <v>0</v>
      </c>
      <c r="CA12" s="966">
        <v>0</v>
      </c>
      <c r="CB12" s="966">
        <v>0</v>
      </c>
      <c r="CC12" s="966">
        <v>0</v>
      </c>
      <c r="CD12" s="966">
        <v>0</v>
      </c>
      <c r="CE12" s="966">
        <v>0</v>
      </c>
      <c r="CF12" s="966">
        <v>0</v>
      </c>
      <c r="CG12" s="966">
        <v>0</v>
      </c>
      <c r="CH12" s="966">
        <v>1</v>
      </c>
      <c r="CI12" s="966">
        <v>8</v>
      </c>
      <c r="CJ12" s="966">
        <v>2</v>
      </c>
      <c r="CK12" s="966">
        <v>5</v>
      </c>
      <c r="CL12" s="966">
        <v>1</v>
      </c>
      <c r="CM12" s="966">
        <v>2</v>
      </c>
      <c r="CN12" s="966">
        <v>7</v>
      </c>
      <c r="CO12" s="966">
        <v>33</v>
      </c>
      <c r="CP12" s="966">
        <v>6</v>
      </c>
      <c r="CQ12" s="966">
        <v>29</v>
      </c>
      <c r="CR12" s="966">
        <v>7</v>
      </c>
      <c r="CS12" s="966">
        <v>33</v>
      </c>
      <c r="CT12" s="966">
        <v>3</v>
      </c>
      <c r="CU12" s="966">
        <v>9</v>
      </c>
      <c r="CV12" s="966">
        <v>0</v>
      </c>
      <c r="CW12" s="966">
        <v>0</v>
      </c>
      <c r="CX12" s="966">
        <v>1</v>
      </c>
      <c r="CY12" s="966">
        <v>5</v>
      </c>
      <c r="CZ12" s="966">
        <v>1</v>
      </c>
      <c r="DA12" s="966">
        <v>4</v>
      </c>
      <c r="DB12" s="966">
        <v>3</v>
      </c>
      <c r="DC12" s="966">
        <v>19</v>
      </c>
      <c r="DD12" s="966">
        <v>0</v>
      </c>
      <c r="DE12" s="966">
        <v>0</v>
      </c>
      <c r="DF12" s="966">
        <v>0</v>
      </c>
      <c r="DG12" s="966">
        <v>0</v>
      </c>
      <c r="DH12" s="966">
        <v>0</v>
      </c>
      <c r="DI12" s="966">
        <v>0</v>
      </c>
      <c r="DJ12" s="966">
        <v>0</v>
      </c>
      <c r="DK12" s="966">
        <v>0</v>
      </c>
      <c r="DL12" s="966">
        <v>0</v>
      </c>
      <c r="DM12" s="966">
        <v>0</v>
      </c>
      <c r="DN12" s="966">
        <v>1</v>
      </c>
      <c r="DO12" s="966">
        <v>4</v>
      </c>
      <c r="DP12" s="966">
        <v>1</v>
      </c>
      <c r="DQ12" s="966">
        <v>8</v>
      </c>
      <c r="DR12" s="966">
        <v>0</v>
      </c>
      <c r="DS12" s="966">
        <v>0</v>
      </c>
      <c r="DT12" s="966">
        <v>2</v>
      </c>
      <c r="DU12" s="966">
        <v>12</v>
      </c>
      <c r="DV12" s="966">
        <v>0</v>
      </c>
      <c r="DW12" s="966">
        <v>0</v>
      </c>
      <c r="DX12" s="966">
        <v>0</v>
      </c>
      <c r="DY12" s="966">
        <v>0</v>
      </c>
      <c r="DZ12" s="966">
        <v>0</v>
      </c>
      <c r="EA12" s="966">
        <v>0</v>
      </c>
      <c r="EB12" s="966">
        <v>1</v>
      </c>
      <c r="EC12" s="966">
        <v>8</v>
      </c>
      <c r="ED12" s="966">
        <v>1</v>
      </c>
      <c r="EE12" s="966">
        <v>7</v>
      </c>
      <c r="EF12" s="966">
        <v>0</v>
      </c>
      <c r="EG12" s="966">
        <v>0</v>
      </c>
      <c r="EH12" s="966">
        <v>0</v>
      </c>
      <c r="EI12" s="966">
        <v>0</v>
      </c>
      <c r="EJ12" s="966">
        <v>5</v>
      </c>
      <c r="EK12" s="966">
        <v>24</v>
      </c>
      <c r="EL12" s="966">
        <v>6</v>
      </c>
      <c r="EM12" s="966">
        <v>28</v>
      </c>
      <c r="EN12" s="966">
        <v>0</v>
      </c>
      <c r="EO12" s="966">
        <v>0</v>
      </c>
      <c r="EP12" s="966">
        <v>1</v>
      </c>
      <c r="EQ12" s="966">
        <v>35</v>
      </c>
      <c r="ER12" s="966">
        <v>1</v>
      </c>
      <c r="ES12" s="966">
        <v>35</v>
      </c>
      <c r="ET12" s="966">
        <v>0</v>
      </c>
      <c r="EU12" s="966">
        <v>0</v>
      </c>
      <c r="EV12" s="966">
        <v>0</v>
      </c>
      <c r="EW12" s="966">
        <v>0</v>
      </c>
      <c r="EX12" s="966">
        <v>0</v>
      </c>
      <c r="EY12" s="966">
        <v>0</v>
      </c>
      <c r="EZ12" s="966">
        <v>1</v>
      </c>
      <c r="FA12" s="966">
        <v>5</v>
      </c>
      <c r="FB12" s="966">
        <v>1</v>
      </c>
      <c r="FC12" s="966">
        <v>8</v>
      </c>
      <c r="FD12" s="966">
        <v>1</v>
      </c>
      <c r="FE12" s="966">
        <v>44</v>
      </c>
      <c r="FF12" s="966">
        <v>0</v>
      </c>
      <c r="FG12" s="966">
        <v>0</v>
      </c>
      <c r="FH12" s="966">
        <v>0</v>
      </c>
      <c r="FI12" s="966">
        <v>0</v>
      </c>
      <c r="FJ12" s="966">
        <v>0</v>
      </c>
      <c r="FK12" s="966">
        <v>0</v>
      </c>
      <c r="FL12" s="966">
        <v>2</v>
      </c>
      <c r="FM12" s="966">
        <v>21</v>
      </c>
      <c r="FN12" s="966">
        <v>0</v>
      </c>
      <c r="FO12" s="966">
        <v>0</v>
      </c>
      <c r="FP12" s="966">
        <v>0</v>
      </c>
      <c r="FQ12" s="966">
        <v>0</v>
      </c>
      <c r="FR12" s="966">
        <v>0</v>
      </c>
      <c r="FS12" s="966">
        <v>0</v>
      </c>
      <c r="FT12" s="966">
        <v>2</v>
      </c>
      <c r="FU12" s="966">
        <v>43</v>
      </c>
      <c r="FV12" s="966">
        <v>0</v>
      </c>
      <c r="FW12" s="966">
        <v>0</v>
      </c>
      <c r="FX12" s="966">
        <v>0</v>
      </c>
      <c r="FY12" s="966">
        <v>0</v>
      </c>
      <c r="FZ12" s="966">
        <v>0</v>
      </c>
      <c r="GA12" s="966">
        <v>0</v>
      </c>
      <c r="GB12" s="966">
        <v>0</v>
      </c>
      <c r="GC12" s="966">
        <v>0</v>
      </c>
      <c r="GD12" s="966">
        <v>0</v>
      </c>
      <c r="GE12" s="966">
        <v>0</v>
      </c>
      <c r="GF12" s="966">
        <v>0</v>
      </c>
      <c r="GG12" s="966">
        <v>0</v>
      </c>
      <c r="GH12" s="966">
        <v>0</v>
      </c>
      <c r="GI12" s="966">
        <v>0</v>
      </c>
      <c r="GJ12" s="966">
        <v>0</v>
      </c>
      <c r="GK12" s="966">
        <v>0</v>
      </c>
      <c r="GL12" s="966">
        <v>1</v>
      </c>
      <c r="GM12" s="966">
        <v>44</v>
      </c>
    </row>
    <row r="13" spans="1:195" ht="15" customHeight="1">
      <c r="A13" s="965" t="s">
        <v>2390</v>
      </c>
      <c r="B13" s="966">
        <v>1</v>
      </c>
      <c r="C13" s="966">
        <v>3</v>
      </c>
      <c r="D13" s="966">
        <v>2</v>
      </c>
      <c r="E13" s="966">
        <v>14</v>
      </c>
      <c r="F13" s="966">
        <v>0</v>
      </c>
      <c r="G13" s="966">
        <v>0</v>
      </c>
      <c r="H13" s="966">
        <v>0</v>
      </c>
      <c r="I13" s="966">
        <v>0</v>
      </c>
      <c r="J13" s="966">
        <v>0</v>
      </c>
      <c r="K13" s="966">
        <v>0</v>
      </c>
      <c r="L13" s="966">
        <v>2</v>
      </c>
      <c r="M13" s="966">
        <v>6</v>
      </c>
      <c r="N13" s="966">
        <v>0</v>
      </c>
      <c r="O13" s="966">
        <v>0</v>
      </c>
      <c r="P13" s="966">
        <v>0</v>
      </c>
      <c r="Q13" s="966">
        <v>0</v>
      </c>
      <c r="R13" s="966">
        <v>0</v>
      </c>
      <c r="S13" s="966">
        <v>0</v>
      </c>
      <c r="T13" s="966">
        <v>1</v>
      </c>
      <c r="U13" s="966">
        <v>5</v>
      </c>
      <c r="V13" s="966">
        <v>0</v>
      </c>
      <c r="W13" s="966">
        <v>0</v>
      </c>
      <c r="X13" s="966">
        <v>1</v>
      </c>
      <c r="Y13" s="966">
        <v>4</v>
      </c>
      <c r="Z13" s="966">
        <v>2</v>
      </c>
      <c r="AA13" s="966">
        <v>12</v>
      </c>
      <c r="AB13" s="966">
        <v>0</v>
      </c>
      <c r="AC13" s="966">
        <v>0</v>
      </c>
      <c r="AD13" s="966">
        <v>0</v>
      </c>
      <c r="AE13" s="966">
        <v>0</v>
      </c>
      <c r="AF13" s="966">
        <v>0</v>
      </c>
      <c r="AG13" s="966">
        <v>0</v>
      </c>
      <c r="AH13" s="966">
        <v>0</v>
      </c>
      <c r="AI13" s="966">
        <v>0</v>
      </c>
      <c r="AJ13" s="966">
        <v>0</v>
      </c>
      <c r="AK13" s="966">
        <v>0</v>
      </c>
      <c r="AL13" s="966">
        <v>0</v>
      </c>
      <c r="AM13" s="966">
        <v>0</v>
      </c>
      <c r="AN13" s="966">
        <v>0</v>
      </c>
      <c r="AO13" s="966">
        <v>0</v>
      </c>
      <c r="AP13" s="966">
        <v>0</v>
      </c>
      <c r="AQ13" s="966">
        <v>0</v>
      </c>
      <c r="AR13" s="966">
        <v>4</v>
      </c>
      <c r="AS13" s="966">
        <v>14</v>
      </c>
      <c r="AT13" s="966">
        <v>2</v>
      </c>
      <c r="AU13" s="966">
        <v>12</v>
      </c>
      <c r="AV13" s="966">
        <v>0</v>
      </c>
      <c r="AW13" s="966">
        <v>0</v>
      </c>
      <c r="AX13" s="966">
        <v>0</v>
      </c>
      <c r="AY13" s="966">
        <v>0</v>
      </c>
      <c r="AZ13" s="966">
        <v>0</v>
      </c>
      <c r="BA13" s="966">
        <v>0</v>
      </c>
      <c r="BB13" s="966">
        <v>0</v>
      </c>
      <c r="BC13" s="966">
        <v>0</v>
      </c>
      <c r="BD13" s="966">
        <v>5</v>
      </c>
      <c r="BE13" s="966">
        <v>34</v>
      </c>
      <c r="BF13" s="966">
        <v>0</v>
      </c>
      <c r="BG13" s="966">
        <v>0</v>
      </c>
      <c r="BH13" s="966">
        <v>0</v>
      </c>
      <c r="BI13" s="966">
        <v>0</v>
      </c>
      <c r="BJ13" s="966">
        <v>0</v>
      </c>
      <c r="BK13" s="966">
        <v>0</v>
      </c>
      <c r="BL13" s="966">
        <v>1</v>
      </c>
      <c r="BM13" s="966">
        <v>4</v>
      </c>
      <c r="BN13" s="966">
        <v>1</v>
      </c>
      <c r="BO13" s="966">
        <v>4</v>
      </c>
      <c r="BP13" s="966">
        <v>3</v>
      </c>
      <c r="BQ13" s="966">
        <v>20</v>
      </c>
      <c r="BR13" s="966">
        <v>0</v>
      </c>
      <c r="BS13" s="966">
        <v>0</v>
      </c>
      <c r="BT13" s="966">
        <v>0</v>
      </c>
      <c r="BU13" s="966">
        <v>0</v>
      </c>
      <c r="BV13" s="966">
        <v>0</v>
      </c>
      <c r="BW13" s="966">
        <v>0</v>
      </c>
      <c r="BX13" s="966">
        <v>3</v>
      </c>
      <c r="BY13" s="966">
        <v>16</v>
      </c>
      <c r="BZ13" s="966">
        <v>0</v>
      </c>
      <c r="CA13" s="966">
        <v>0</v>
      </c>
      <c r="CB13" s="966">
        <v>0</v>
      </c>
      <c r="CC13" s="966">
        <v>0</v>
      </c>
      <c r="CD13" s="966">
        <v>6</v>
      </c>
      <c r="CE13" s="966">
        <v>26</v>
      </c>
      <c r="CF13" s="966">
        <v>0</v>
      </c>
      <c r="CG13" s="966">
        <v>0</v>
      </c>
      <c r="CH13" s="966">
        <v>2</v>
      </c>
      <c r="CI13" s="966">
        <v>10</v>
      </c>
      <c r="CJ13" s="966">
        <v>5</v>
      </c>
      <c r="CK13" s="966">
        <v>23</v>
      </c>
      <c r="CL13" s="966">
        <v>1</v>
      </c>
      <c r="CM13" s="966">
        <v>6</v>
      </c>
      <c r="CN13" s="966">
        <v>12</v>
      </c>
      <c r="CO13" s="966">
        <v>53</v>
      </c>
      <c r="CP13" s="966">
        <v>6</v>
      </c>
      <c r="CQ13" s="966">
        <v>33</v>
      </c>
      <c r="CR13" s="966">
        <v>13</v>
      </c>
      <c r="CS13" s="966">
        <v>55</v>
      </c>
      <c r="CT13" s="966">
        <v>8</v>
      </c>
      <c r="CU13" s="966">
        <v>31</v>
      </c>
      <c r="CV13" s="966">
        <v>1</v>
      </c>
      <c r="CW13" s="966">
        <v>5</v>
      </c>
      <c r="CX13" s="966">
        <v>0</v>
      </c>
      <c r="CY13" s="966">
        <v>0</v>
      </c>
      <c r="CZ13" s="966">
        <v>0</v>
      </c>
      <c r="DA13" s="966">
        <v>0</v>
      </c>
      <c r="DB13" s="966">
        <v>3</v>
      </c>
      <c r="DC13" s="966">
        <v>14</v>
      </c>
      <c r="DD13" s="966">
        <v>0</v>
      </c>
      <c r="DE13" s="966">
        <v>0</v>
      </c>
      <c r="DF13" s="966">
        <v>0</v>
      </c>
      <c r="DG13" s="966">
        <v>0</v>
      </c>
      <c r="DH13" s="966">
        <v>0</v>
      </c>
      <c r="DI13" s="966">
        <v>0</v>
      </c>
      <c r="DJ13" s="966">
        <v>0</v>
      </c>
      <c r="DK13" s="966">
        <v>0</v>
      </c>
      <c r="DL13" s="966">
        <v>1</v>
      </c>
      <c r="DM13" s="966">
        <v>1</v>
      </c>
      <c r="DN13" s="966">
        <v>1</v>
      </c>
      <c r="DO13" s="966">
        <v>4</v>
      </c>
      <c r="DP13" s="966">
        <v>0</v>
      </c>
      <c r="DQ13" s="966">
        <v>0</v>
      </c>
      <c r="DR13" s="966">
        <v>0</v>
      </c>
      <c r="DS13" s="966">
        <v>0</v>
      </c>
      <c r="DT13" s="966">
        <v>1</v>
      </c>
      <c r="DU13" s="966">
        <v>4</v>
      </c>
      <c r="DV13" s="966">
        <v>0</v>
      </c>
      <c r="DW13" s="966">
        <v>0</v>
      </c>
      <c r="DX13" s="966">
        <v>0</v>
      </c>
      <c r="DY13" s="966">
        <v>0</v>
      </c>
      <c r="DZ13" s="966">
        <v>0</v>
      </c>
      <c r="EA13" s="966">
        <v>0</v>
      </c>
      <c r="EB13" s="966">
        <v>0</v>
      </c>
      <c r="EC13" s="966">
        <v>0</v>
      </c>
      <c r="ED13" s="966">
        <v>0</v>
      </c>
      <c r="EE13" s="966">
        <v>0</v>
      </c>
      <c r="EF13" s="966">
        <v>0</v>
      </c>
      <c r="EG13" s="966">
        <v>0</v>
      </c>
      <c r="EH13" s="966">
        <v>0</v>
      </c>
      <c r="EI13" s="966">
        <v>0</v>
      </c>
      <c r="EJ13" s="966">
        <v>10</v>
      </c>
      <c r="EK13" s="966">
        <v>57</v>
      </c>
      <c r="EL13" s="966">
        <v>10</v>
      </c>
      <c r="EM13" s="966">
        <v>57</v>
      </c>
      <c r="EN13" s="966">
        <v>1</v>
      </c>
      <c r="EO13" s="966">
        <v>4</v>
      </c>
      <c r="EP13" s="966">
        <v>1</v>
      </c>
      <c r="EQ13" s="966">
        <v>59</v>
      </c>
      <c r="ER13" s="966">
        <v>1</v>
      </c>
      <c r="ES13" s="966">
        <v>66</v>
      </c>
      <c r="ET13" s="966">
        <v>1</v>
      </c>
      <c r="EU13" s="966">
        <v>4</v>
      </c>
      <c r="EV13" s="966">
        <v>0</v>
      </c>
      <c r="EW13" s="966">
        <v>0</v>
      </c>
      <c r="EX13" s="966">
        <v>0</v>
      </c>
      <c r="EY13" s="966">
        <v>0</v>
      </c>
      <c r="EZ13" s="966">
        <v>3</v>
      </c>
      <c r="FA13" s="966">
        <v>21</v>
      </c>
      <c r="FB13" s="966">
        <v>0</v>
      </c>
      <c r="FC13" s="966">
        <v>0</v>
      </c>
      <c r="FD13" s="966">
        <v>1</v>
      </c>
      <c r="FE13" s="966">
        <v>71</v>
      </c>
      <c r="FF13" s="966">
        <v>1</v>
      </c>
      <c r="FG13" s="966">
        <v>85</v>
      </c>
      <c r="FH13" s="966">
        <v>0</v>
      </c>
      <c r="FI13" s="966">
        <v>0</v>
      </c>
      <c r="FJ13" s="966">
        <v>1</v>
      </c>
      <c r="FK13" s="966">
        <v>9</v>
      </c>
      <c r="FL13" s="966">
        <v>1</v>
      </c>
      <c r="FM13" s="966">
        <v>13</v>
      </c>
      <c r="FN13" s="966">
        <v>0</v>
      </c>
      <c r="FO13" s="966">
        <v>0</v>
      </c>
      <c r="FP13" s="966">
        <v>0</v>
      </c>
      <c r="FQ13" s="966">
        <v>0</v>
      </c>
      <c r="FR13" s="966">
        <v>0</v>
      </c>
      <c r="FS13" s="966">
        <v>0</v>
      </c>
      <c r="FT13" s="966">
        <v>1</v>
      </c>
      <c r="FU13" s="966">
        <v>59</v>
      </c>
      <c r="FV13" s="966">
        <v>0</v>
      </c>
      <c r="FW13" s="966">
        <v>0</v>
      </c>
      <c r="FX13" s="966">
        <v>0</v>
      </c>
      <c r="FY13" s="966">
        <v>0</v>
      </c>
      <c r="FZ13" s="966">
        <v>3</v>
      </c>
      <c r="GA13" s="966">
        <v>13</v>
      </c>
      <c r="GB13" s="966">
        <v>0</v>
      </c>
      <c r="GC13" s="966">
        <v>0</v>
      </c>
      <c r="GD13" s="966">
        <v>0</v>
      </c>
      <c r="GE13" s="966">
        <v>0</v>
      </c>
      <c r="GF13" s="966">
        <v>0</v>
      </c>
      <c r="GG13" s="966">
        <v>0</v>
      </c>
      <c r="GH13" s="966">
        <v>0</v>
      </c>
      <c r="GI13" s="966">
        <v>0</v>
      </c>
      <c r="GJ13" s="966">
        <v>0</v>
      </c>
      <c r="GK13" s="966">
        <v>0</v>
      </c>
      <c r="GL13" s="966">
        <v>0</v>
      </c>
      <c r="GM13" s="966">
        <v>0</v>
      </c>
    </row>
    <row r="14" spans="1:195" ht="15" customHeight="1">
      <c r="A14" s="965" t="s">
        <v>2391</v>
      </c>
      <c r="B14" s="966">
        <v>3</v>
      </c>
      <c r="C14" s="966">
        <v>14</v>
      </c>
      <c r="D14" s="966">
        <v>0</v>
      </c>
      <c r="E14" s="966">
        <v>0</v>
      </c>
      <c r="F14" s="966">
        <v>0</v>
      </c>
      <c r="G14" s="966">
        <v>0</v>
      </c>
      <c r="H14" s="966">
        <v>1</v>
      </c>
      <c r="I14" s="966">
        <v>5</v>
      </c>
      <c r="J14" s="966">
        <v>1</v>
      </c>
      <c r="K14" s="966">
        <v>2</v>
      </c>
      <c r="L14" s="966">
        <v>0</v>
      </c>
      <c r="M14" s="966">
        <v>0</v>
      </c>
      <c r="N14" s="966">
        <v>2</v>
      </c>
      <c r="O14" s="966">
        <v>13</v>
      </c>
      <c r="P14" s="966">
        <v>0</v>
      </c>
      <c r="Q14" s="966">
        <v>0</v>
      </c>
      <c r="R14" s="966">
        <v>0</v>
      </c>
      <c r="S14" s="966">
        <v>0</v>
      </c>
      <c r="T14" s="966">
        <v>1</v>
      </c>
      <c r="U14" s="966">
        <v>2</v>
      </c>
      <c r="V14" s="966">
        <v>0</v>
      </c>
      <c r="W14" s="966">
        <v>0</v>
      </c>
      <c r="X14" s="966">
        <v>2</v>
      </c>
      <c r="Y14" s="966">
        <v>10</v>
      </c>
      <c r="Z14" s="966">
        <v>0</v>
      </c>
      <c r="AA14" s="966">
        <v>0</v>
      </c>
      <c r="AB14" s="966">
        <v>0</v>
      </c>
      <c r="AC14" s="966">
        <v>0</v>
      </c>
      <c r="AD14" s="966">
        <v>0</v>
      </c>
      <c r="AE14" s="966">
        <v>0</v>
      </c>
      <c r="AF14" s="966">
        <v>0</v>
      </c>
      <c r="AG14" s="966">
        <v>0</v>
      </c>
      <c r="AH14" s="966">
        <v>0</v>
      </c>
      <c r="AI14" s="966">
        <v>0</v>
      </c>
      <c r="AJ14" s="966">
        <v>0</v>
      </c>
      <c r="AK14" s="966">
        <v>0</v>
      </c>
      <c r="AL14" s="966">
        <v>0</v>
      </c>
      <c r="AM14" s="966">
        <v>0</v>
      </c>
      <c r="AN14" s="966">
        <v>0</v>
      </c>
      <c r="AO14" s="966">
        <v>0</v>
      </c>
      <c r="AP14" s="966">
        <v>0</v>
      </c>
      <c r="AQ14" s="966">
        <v>0</v>
      </c>
      <c r="AR14" s="966">
        <v>1</v>
      </c>
      <c r="AS14" s="966">
        <v>2</v>
      </c>
      <c r="AT14" s="966">
        <v>1</v>
      </c>
      <c r="AU14" s="966">
        <v>2</v>
      </c>
      <c r="AV14" s="966">
        <v>0</v>
      </c>
      <c r="AW14" s="966">
        <v>0</v>
      </c>
      <c r="AX14" s="966">
        <v>0</v>
      </c>
      <c r="AY14" s="966">
        <v>0</v>
      </c>
      <c r="AZ14" s="966">
        <v>0</v>
      </c>
      <c r="BA14" s="966">
        <v>0</v>
      </c>
      <c r="BB14" s="966">
        <v>0</v>
      </c>
      <c r="BC14" s="966">
        <v>0</v>
      </c>
      <c r="BD14" s="966">
        <v>1</v>
      </c>
      <c r="BE14" s="966">
        <v>3</v>
      </c>
      <c r="BF14" s="966">
        <v>0</v>
      </c>
      <c r="BG14" s="966">
        <v>0</v>
      </c>
      <c r="BH14" s="966">
        <v>0</v>
      </c>
      <c r="BI14" s="966">
        <v>0</v>
      </c>
      <c r="BJ14" s="966">
        <v>0</v>
      </c>
      <c r="BK14" s="966">
        <v>0</v>
      </c>
      <c r="BL14" s="966">
        <v>5</v>
      </c>
      <c r="BM14" s="966">
        <v>24</v>
      </c>
      <c r="BN14" s="966">
        <v>1</v>
      </c>
      <c r="BO14" s="966">
        <v>2</v>
      </c>
      <c r="BP14" s="966">
        <v>1</v>
      </c>
      <c r="BQ14" s="966">
        <v>3</v>
      </c>
      <c r="BR14" s="966">
        <v>0</v>
      </c>
      <c r="BS14" s="966">
        <v>0</v>
      </c>
      <c r="BT14" s="966">
        <v>0</v>
      </c>
      <c r="BU14" s="966">
        <v>0</v>
      </c>
      <c r="BV14" s="966">
        <v>1</v>
      </c>
      <c r="BW14" s="966">
        <v>4</v>
      </c>
      <c r="BX14" s="966">
        <v>0</v>
      </c>
      <c r="BY14" s="966">
        <v>0</v>
      </c>
      <c r="BZ14" s="966">
        <v>0</v>
      </c>
      <c r="CA14" s="966">
        <v>0</v>
      </c>
      <c r="CB14" s="966">
        <v>0</v>
      </c>
      <c r="CC14" s="966">
        <v>0</v>
      </c>
      <c r="CD14" s="966">
        <v>2</v>
      </c>
      <c r="CE14" s="966">
        <v>5</v>
      </c>
      <c r="CF14" s="966">
        <v>0</v>
      </c>
      <c r="CG14" s="966">
        <v>0</v>
      </c>
      <c r="CH14" s="966">
        <v>0</v>
      </c>
      <c r="CI14" s="966">
        <v>0</v>
      </c>
      <c r="CJ14" s="966">
        <v>2</v>
      </c>
      <c r="CK14" s="966">
        <v>6</v>
      </c>
      <c r="CL14" s="966">
        <v>5</v>
      </c>
      <c r="CM14" s="966">
        <v>12</v>
      </c>
      <c r="CN14" s="966">
        <v>15</v>
      </c>
      <c r="CO14" s="966">
        <v>40</v>
      </c>
      <c r="CP14" s="966">
        <v>6</v>
      </c>
      <c r="CQ14" s="966">
        <v>18</v>
      </c>
      <c r="CR14" s="966">
        <v>10</v>
      </c>
      <c r="CS14" s="966">
        <v>36</v>
      </c>
      <c r="CT14" s="966">
        <v>10</v>
      </c>
      <c r="CU14" s="966">
        <v>28</v>
      </c>
      <c r="CV14" s="966">
        <v>1</v>
      </c>
      <c r="CW14" s="966">
        <v>4</v>
      </c>
      <c r="CX14" s="966">
        <v>0</v>
      </c>
      <c r="CY14" s="966">
        <v>0</v>
      </c>
      <c r="CZ14" s="966">
        <v>0</v>
      </c>
      <c r="DA14" s="966">
        <v>0</v>
      </c>
      <c r="DB14" s="966">
        <v>1</v>
      </c>
      <c r="DC14" s="966">
        <v>4</v>
      </c>
      <c r="DD14" s="966">
        <v>0</v>
      </c>
      <c r="DE14" s="966">
        <v>0</v>
      </c>
      <c r="DF14" s="966">
        <v>0</v>
      </c>
      <c r="DG14" s="966">
        <v>0</v>
      </c>
      <c r="DH14" s="966">
        <v>0</v>
      </c>
      <c r="DI14" s="966">
        <v>0</v>
      </c>
      <c r="DJ14" s="966">
        <v>0</v>
      </c>
      <c r="DK14" s="966">
        <v>0</v>
      </c>
      <c r="DL14" s="966">
        <v>6</v>
      </c>
      <c r="DM14" s="966">
        <v>21</v>
      </c>
      <c r="DN14" s="966">
        <v>0</v>
      </c>
      <c r="DO14" s="966">
        <v>0</v>
      </c>
      <c r="DP14" s="966">
        <v>0</v>
      </c>
      <c r="DQ14" s="966">
        <v>0</v>
      </c>
      <c r="DR14" s="966">
        <v>0</v>
      </c>
      <c r="DS14" s="966">
        <v>0</v>
      </c>
      <c r="DT14" s="966">
        <v>0</v>
      </c>
      <c r="DU14" s="966">
        <v>0</v>
      </c>
      <c r="DV14" s="966">
        <v>0</v>
      </c>
      <c r="DW14" s="966">
        <v>0</v>
      </c>
      <c r="DX14" s="966">
        <v>0</v>
      </c>
      <c r="DY14" s="966">
        <v>0</v>
      </c>
      <c r="DZ14" s="966">
        <v>0</v>
      </c>
      <c r="EA14" s="966">
        <v>0</v>
      </c>
      <c r="EB14" s="966">
        <v>3</v>
      </c>
      <c r="EC14" s="966">
        <v>11</v>
      </c>
      <c r="ED14" s="966">
        <v>0</v>
      </c>
      <c r="EE14" s="966">
        <v>0</v>
      </c>
      <c r="EF14" s="966">
        <v>1</v>
      </c>
      <c r="EG14" s="966">
        <v>2</v>
      </c>
      <c r="EH14" s="966">
        <v>0</v>
      </c>
      <c r="EI14" s="966">
        <v>0</v>
      </c>
      <c r="EJ14" s="966">
        <v>7</v>
      </c>
      <c r="EK14" s="966">
        <v>27</v>
      </c>
      <c r="EL14" s="966">
        <v>7</v>
      </c>
      <c r="EM14" s="966">
        <v>27</v>
      </c>
      <c r="EN14" s="966">
        <v>2</v>
      </c>
      <c r="EO14" s="966">
        <v>9</v>
      </c>
      <c r="EP14" s="966">
        <v>1</v>
      </c>
      <c r="EQ14" s="966">
        <v>42</v>
      </c>
      <c r="ER14" s="966">
        <v>1</v>
      </c>
      <c r="ES14" s="966">
        <v>44</v>
      </c>
      <c r="ET14" s="966">
        <v>0</v>
      </c>
      <c r="EU14" s="966">
        <v>0</v>
      </c>
      <c r="EV14" s="966">
        <v>1</v>
      </c>
      <c r="EW14" s="966">
        <v>4</v>
      </c>
      <c r="EX14" s="966">
        <v>0</v>
      </c>
      <c r="EY14" s="966">
        <v>0</v>
      </c>
      <c r="EZ14" s="966">
        <v>4</v>
      </c>
      <c r="FA14" s="966">
        <v>60</v>
      </c>
      <c r="FB14" s="966">
        <v>0</v>
      </c>
      <c r="FC14" s="966">
        <v>0</v>
      </c>
      <c r="FD14" s="966">
        <v>1</v>
      </c>
      <c r="FE14" s="966">
        <v>44</v>
      </c>
      <c r="FF14" s="966">
        <v>1</v>
      </c>
      <c r="FG14" s="966">
        <v>43</v>
      </c>
      <c r="FH14" s="966">
        <v>0</v>
      </c>
      <c r="FI14" s="966">
        <v>0</v>
      </c>
      <c r="FJ14" s="966">
        <v>1</v>
      </c>
      <c r="FK14" s="966">
        <v>44</v>
      </c>
      <c r="FL14" s="966">
        <v>1</v>
      </c>
      <c r="FM14" s="966">
        <v>44</v>
      </c>
      <c r="FN14" s="966">
        <v>0</v>
      </c>
      <c r="FO14" s="966">
        <v>0</v>
      </c>
      <c r="FP14" s="966">
        <v>0</v>
      </c>
      <c r="FQ14" s="966">
        <v>0</v>
      </c>
      <c r="FR14" s="966">
        <v>0</v>
      </c>
      <c r="FS14" s="966">
        <v>0</v>
      </c>
      <c r="FT14" s="966">
        <v>2</v>
      </c>
      <c r="FU14" s="966">
        <v>48</v>
      </c>
      <c r="FV14" s="966">
        <v>0</v>
      </c>
      <c r="FW14" s="966">
        <v>0</v>
      </c>
      <c r="FX14" s="966">
        <v>0</v>
      </c>
      <c r="FY14" s="966">
        <v>0</v>
      </c>
      <c r="FZ14" s="966">
        <v>0</v>
      </c>
      <c r="GA14" s="966">
        <v>0</v>
      </c>
      <c r="GB14" s="966">
        <v>0</v>
      </c>
      <c r="GC14" s="966">
        <v>0</v>
      </c>
      <c r="GD14" s="966">
        <v>0</v>
      </c>
      <c r="GE14" s="966">
        <v>0</v>
      </c>
      <c r="GF14" s="966">
        <v>0</v>
      </c>
      <c r="GG14" s="966">
        <v>0</v>
      </c>
      <c r="GH14" s="966">
        <v>0</v>
      </c>
      <c r="GI14" s="966">
        <v>0</v>
      </c>
      <c r="GJ14" s="966">
        <v>0</v>
      </c>
      <c r="GK14" s="966">
        <v>0</v>
      </c>
      <c r="GL14" s="966">
        <v>1</v>
      </c>
      <c r="GM14" s="966">
        <v>2</v>
      </c>
    </row>
    <row r="15" spans="1:195" ht="15" customHeight="1">
      <c r="A15" s="965" t="s">
        <v>2392</v>
      </c>
      <c r="B15" s="966">
        <v>3</v>
      </c>
      <c r="C15" s="966">
        <v>11</v>
      </c>
      <c r="D15" s="966">
        <v>0</v>
      </c>
      <c r="E15" s="966">
        <v>0</v>
      </c>
      <c r="F15" s="966">
        <v>0</v>
      </c>
      <c r="G15" s="966">
        <v>0</v>
      </c>
      <c r="H15" s="966">
        <v>0</v>
      </c>
      <c r="I15" s="966">
        <v>0</v>
      </c>
      <c r="J15" s="966">
        <v>3</v>
      </c>
      <c r="K15" s="966">
        <v>12</v>
      </c>
      <c r="L15" s="966">
        <v>0</v>
      </c>
      <c r="M15" s="966">
        <v>0</v>
      </c>
      <c r="N15" s="966">
        <v>0</v>
      </c>
      <c r="O15" s="966">
        <v>0</v>
      </c>
      <c r="P15" s="966">
        <v>0</v>
      </c>
      <c r="Q15" s="966">
        <v>0</v>
      </c>
      <c r="R15" s="966">
        <v>2</v>
      </c>
      <c r="S15" s="966">
        <v>4</v>
      </c>
      <c r="T15" s="966">
        <v>1</v>
      </c>
      <c r="U15" s="966">
        <v>2</v>
      </c>
      <c r="V15" s="966">
        <v>0</v>
      </c>
      <c r="W15" s="966">
        <v>0</v>
      </c>
      <c r="X15" s="966">
        <v>0</v>
      </c>
      <c r="Y15" s="966">
        <v>0</v>
      </c>
      <c r="Z15" s="966">
        <v>0</v>
      </c>
      <c r="AA15" s="966">
        <v>0</v>
      </c>
      <c r="AB15" s="966">
        <v>0</v>
      </c>
      <c r="AC15" s="966">
        <v>0</v>
      </c>
      <c r="AD15" s="966">
        <v>0</v>
      </c>
      <c r="AE15" s="966">
        <v>0</v>
      </c>
      <c r="AF15" s="966">
        <v>0</v>
      </c>
      <c r="AG15" s="966">
        <v>0</v>
      </c>
      <c r="AH15" s="966">
        <v>0</v>
      </c>
      <c r="AI15" s="966">
        <v>0</v>
      </c>
      <c r="AJ15" s="966">
        <v>0</v>
      </c>
      <c r="AK15" s="966">
        <v>0</v>
      </c>
      <c r="AL15" s="966">
        <v>0</v>
      </c>
      <c r="AM15" s="966">
        <v>0</v>
      </c>
      <c r="AN15" s="966">
        <v>0</v>
      </c>
      <c r="AO15" s="966">
        <v>0</v>
      </c>
      <c r="AP15" s="966">
        <v>0</v>
      </c>
      <c r="AQ15" s="966">
        <v>0</v>
      </c>
      <c r="AR15" s="966">
        <v>1</v>
      </c>
      <c r="AS15" s="966">
        <v>2</v>
      </c>
      <c r="AT15" s="966">
        <v>0</v>
      </c>
      <c r="AU15" s="966">
        <v>0</v>
      </c>
      <c r="AV15" s="966">
        <v>1</v>
      </c>
      <c r="AW15" s="966">
        <v>3</v>
      </c>
      <c r="AX15" s="966">
        <v>0</v>
      </c>
      <c r="AY15" s="966">
        <v>0</v>
      </c>
      <c r="AZ15" s="966">
        <v>0</v>
      </c>
      <c r="BA15" s="966">
        <v>0</v>
      </c>
      <c r="BB15" s="966">
        <v>2</v>
      </c>
      <c r="BC15" s="966">
        <v>7</v>
      </c>
      <c r="BD15" s="966">
        <v>0</v>
      </c>
      <c r="BE15" s="966">
        <v>0</v>
      </c>
      <c r="BF15" s="966">
        <v>0</v>
      </c>
      <c r="BG15" s="966">
        <v>0</v>
      </c>
      <c r="BH15" s="966">
        <v>0</v>
      </c>
      <c r="BI15" s="966">
        <v>0</v>
      </c>
      <c r="BJ15" s="966">
        <v>0</v>
      </c>
      <c r="BK15" s="966">
        <v>0</v>
      </c>
      <c r="BL15" s="966">
        <v>0</v>
      </c>
      <c r="BM15" s="966">
        <v>0</v>
      </c>
      <c r="BN15" s="966">
        <v>0</v>
      </c>
      <c r="BO15" s="966">
        <v>0</v>
      </c>
      <c r="BP15" s="966">
        <v>0</v>
      </c>
      <c r="BQ15" s="966">
        <v>0</v>
      </c>
      <c r="BR15" s="966">
        <v>0</v>
      </c>
      <c r="BS15" s="966">
        <v>0</v>
      </c>
      <c r="BT15" s="966">
        <v>0</v>
      </c>
      <c r="BU15" s="966">
        <v>0</v>
      </c>
      <c r="BV15" s="966">
        <v>0</v>
      </c>
      <c r="BW15" s="966">
        <v>0</v>
      </c>
      <c r="BX15" s="966">
        <v>0</v>
      </c>
      <c r="BY15" s="966">
        <v>0</v>
      </c>
      <c r="BZ15" s="966">
        <v>0</v>
      </c>
      <c r="CA15" s="966">
        <v>0</v>
      </c>
      <c r="CB15" s="966">
        <v>0</v>
      </c>
      <c r="CC15" s="966">
        <v>0</v>
      </c>
      <c r="CD15" s="966">
        <v>5</v>
      </c>
      <c r="CE15" s="966">
        <v>18</v>
      </c>
      <c r="CF15" s="966">
        <v>0</v>
      </c>
      <c r="CG15" s="966">
        <v>0</v>
      </c>
      <c r="CH15" s="966">
        <v>1</v>
      </c>
      <c r="CI15" s="966">
        <v>2</v>
      </c>
      <c r="CJ15" s="966">
        <v>2</v>
      </c>
      <c r="CK15" s="966">
        <v>5</v>
      </c>
      <c r="CL15" s="966">
        <v>1</v>
      </c>
      <c r="CM15" s="966">
        <v>2</v>
      </c>
      <c r="CN15" s="966">
        <v>6</v>
      </c>
      <c r="CO15" s="966">
        <v>20</v>
      </c>
      <c r="CP15" s="966">
        <v>1</v>
      </c>
      <c r="CQ15" s="966">
        <v>2</v>
      </c>
      <c r="CR15" s="966">
        <v>6</v>
      </c>
      <c r="CS15" s="966">
        <v>20</v>
      </c>
      <c r="CT15" s="966">
        <v>6</v>
      </c>
      <c r="CU15" s="966">
        <v>18</v>
      </c>
      <c r="CV15" s="966">
        <v>0</v>
      </c>
      <c r="CW15" s="966">
        <v>0</v>
      </c>
      <c r="CX15" s="966">
        <v>1</v>
      </c>
      <c r="CY15" s="966">
        <v>3</v>
      </c>
      <c r="CZ15" s="966">
        <v>0</v>
      </c>
      <c r="DA15" s="966">
        <v>0</v>
      </c>
      <c r="DB15" s="966">
        <v>2</v>
      </c>
      <c r="DC15" s="966">
        <v>5</v>
      </c>
      <c r="DD15" s="966">
        <v>0</v>
      </c>
      <c r="DE15" s="966">
        <v>0</v>
      </c>
      <c r="DF15" s="966">
        <v>0</v>
      </c>
      <c r="DG15" s="966">
        <v>0</v>
      </c>
      <c r="DH15" s="966">
        <v>0</v>
      </c>
      <c r="DI15" s="966">
        <v>0</v>
      </c>
      <c r="DJ15" s="966">
        <v>0</v>
      </c>
      <c r="DK15" s="966">
        <v>0</v>
      </c>
      <c r="DL15" s="966">
        <v>0</v>
      </c>
      <c r="DM15" s="966">
        <v>0</v>
      </c>
      <c r="DN15" s="966">
        <v>0</v>
      </c>
      <c r="DO15" s="966">
        <v>0</v>
      </c>
      <c r="DP15" s="966">
        <v>0</v>
      </c>
      <c r="DQ15" s="966">
        <v>0</v>
      </c>
      <c r="DR15" s="966">
        <v>0</v>
      </c>
      <c r="DS15" s="966">
        <v>0</v>
      </c>
      <c r="DT15" s="966">
        <v>0</v>
      </c>
      <c r="DU15" s="966">
        <v>0</v>
      </c>
      <c r="DV15" s="966">
        <v>1</v>
      </c>
      <c r="DW15" s="966">
        <v>2</v>
      </c>
      <c r="DX15" s="966">
        <v>0</v>
      </c>
      <c r="DY15" s="966">
        <v>0</v>
      </c>
      <c r="DZ15" s="966">
        <v>0</v>
      </c>
      <c r="EA15" s="966">
        <v>0</v>
      </c>
      <c r="EB15" s="966">
        <v>0</v>
      </c>
      <c r="EC15" s="966">
        <v>0</v>
      </c>
      <c r="ED15" s="966">
        <v>0</v>
      </c>
      <c r="EE15" s="966">
        <v>0</v>
      </c>
      <c r="EF15" s="966">
        <v>0</v>
      </c>
      <c r="EG15" s="966">
        <v>0</v>
      </c>
      <c r="EH15" s="966">
        <v>0</v>
      </c>
      <c r="EI15" s="966">
        <v>0</v>
      </c>
      <c r="EJ15" s="966">
        <v>5</v>
      </c>
      <c r="EK15" s="966">
        <v>17</v>
      </c>
      <c r="EL15" s="966">
        <v>5</v>
      </c>
      <c r="EM15" s="966">
        <v>17</v>
      </c>
      <c r="EN15" s="966">
        <v>0</v>
      </c>
      <c r="EO15" s="966">
        <v>0</v>
      </c>
      <c r="EP15" s="966">
        <v>1</v>
      </c>
      <c r="EQ15" s="966">
        <v>25</v>
      </c>
      <c r="ER15" s="966">
        <v>1</v>
      </c>
      <c r="ES15" s="966">
        <v>25</v>
      </c>
      <c r="ET15" s="966">
        <v>5</v>
      </c>
      <c r="EU15" s="966">
        <v>17</v>
      </c>
      <c r="EV15" s="966">
        <v>2</v>
      </c>
      <c r="EW15" s="966">
        <v>17</v>
      </c>
      <c r="EX15" s="966">
        <v>1</v>
      </c>
      <c r="EY15" s="966">
        <v>5</v>
      </c>
      <c r="EZ15" s="966">
        <v>2</v>
      </c>
      <c r="FA15" s="966">
        <v>8</v>
      </c>
      <c r="FB15" s="966">
        <v>0</v>
      </c>
      <c r="FC15" s="966">
        <v>0</v>
      </c>
      <c r="FD15" s="966">
        <v>1</v>
      </c>
      <c r="FE15" s="966">
        <v>35</v>
      </c>
      <c r="FF15" s="966">
        <v>1</v>
      </c>
      <c r="FG15" s="966">
        <v>33</v>
      </c>
      <c r="FH15" s="966">
        <v>0</v>
      </c>
      <c r="FI15" s="966">
        <v>0</v>
      </c>
      <c r="FJ15" s="966">
        <v>0</v>
      </c>
      <c r="FK15" s="966">
        <v>0</v>
      </c>
      <c r="FL15" s="966">
        <v>0</v>
      </c>
      <c r="FM15" s="966">
        <v>0</v>
      </c>
      <c r="FN15" s="966">
        <v>0</v>
      </c>
      <c r="FO15" s="966">
        <v>0</v>
      </c>
      <c r="FP15" s="966">
        <v>0</v>
      </c>
      <c r="FQ15" s="966">
        <v>0</v>
      </c>
      <c r="FR15" s="966">
        <v>0</v>
      </c>
      <c r="FS15" s="966">
        <v>0</v>
      </c>
      <c r="FT15" s="966">
        <v>2</v>
      </c>
      <c r="FU15" s="966">
        <v>28</v>
      </c>
      <c r="FV15" s="966">
        <v>0</v>
      </c>
      <c r="FW15" s="966">
        <v>0</v>
      </c>
      <c r="FX15" s="966">
        <v>0</v>
      </c>
      <c r="FY15" s="966">
        <v>0</v>
      </c>
      <c r="FZ15" s="966">
        <v>0</v>
      </c>
      <c r="GA15" s="966">
        <v>0</v>
      </c>
      <c r="GB15" s="966">
        <v>0</v>
      </c>
      <c r="GC15" s="966">
        <v>0</v>
      </c>
      <c r="GD15" s="966">
        <v>0</v>
      </c>
      <c r="GE15" s="966">
        <v>0</v>
      </c>
      <c r="GF15" s="966">
        <v>0</v>
      </c>
      <c r="GG15" s="966">
        <v>0</v>
      </c>
      <c r="GH15" s="966">
        <v>0</v>
      </c>
      <c r="GI15" s="966">
        <v>0</v>
      </c>
      <c r="GJ15" s="966">
        <v>0</v>
      </c>
      <c r="GK15" s="966">
        <v>0</v>
      </c>
      <c r="GL15" s="966">
        <v>0</v>
      </c>
      <c r="GM15" s="966">
        <v>0</v>
      </c>
    </row>
    <row r="16" spans="1:195" ht="15" customHeight="1">
      <c r="A16" s="965" t="s">
        <v>1625</v>
      </c>
      <c r="B16" s="966">
        <v>3</v>
      </c>
      <c r="C16" s="966">
        <v>12</v>
      </c>
      <c r="D16" s="966">
        <v>0</v>
      </c>
      <c r="E16" s="966">
        <v>0</v>
      </c>
      <c r="F16" s="966">
        <v>0</v>
      </c>
      <c r="G16" s="966">
        <v>0</v>
      </c>
      <c r="H16" s="966">
        <v>0</v>
      </c>
      <c r="I16" s="966">
        <v>0</v>
      </c>
      <c r="J16" s="966">
        <v>0</v>
      </c>
      <c r="K16" s="966">
        <v>0</v>
      </c>
      <c r="L16" s="966">
        <v>2</v>
      </c>
      <c r="M16" s="966">
        <v>9</v>
      </c>
      <c r="N16" s="966">
        <v>0</v>
      </c>
      <c r="O16" s="966">
        <v>0</v>
      </c>
      <c r="P16" s="966">
        <v>0</v>
      </c>
      <c r="Q16" s="966">
        <v>0</v>
      </c>
      <c r="R16" s="966">
        <v>1</v>
      </c>
      <c r="S16" s="966">
        <v>2</v>
      </c>
      <c r="T16" s="966">
        <v>0</v>
      </c>
      <c r="U16" s="966">
        <v>0</v>
      </c>
      <c r="V16" s="966">
        <v>0</v>
      </c>
      <c r="W16" s="966">
        <v>0</v>
      </c>
      <c r="X16" s="966">
        <v>1</v>
      </c>
      <c r="Y16" s="966">
        <v>4</v>
      </c>
      <c r="Z16" s="966">
        <v>0</v>
      </c>
      <c r="AA16" s="966">
        <v>0</v>
      </c>
      <c r="AB16" s="966">
        <v>0</v>
      </c>
      <c r="AC16" s="966">
        <v>0</v>
      </c>
      <c r="AD16" s="966">
        <v>0</v>
      </c>
      <c r="AE16" s="966">
        <v>0</v>
      </c>
      <c r="AF16" s="966">
        <v>0</v>
      </c>
      <c r="AG16" s="966">
        <v>0</v>
      </c>
      <c r="AH16" s="966">
        <v>0</v>
      </c>
      <c r="AI16" s="966">
        <v>0</v>
      </c>
      <c r="AJ16" s="966">
        <v>1</v>
      </c>
      <c r="AK16" s="966">
        <v>3</v>
      </c>
      <c r="AL16" s="966">
        <v>0</v>
      </c>
      <c r="AM16" s="966">
        <v>0</v>
      </c>
      <c r="AN16" s="966">
        <v>0</v>
      </c>
      <c r="AO16" s="966">
        <v>0</v>
      </c>
      <c r="AP16" s="966">
        <v>0</v>
      </c>
      <c r="AQ16" s="966">
        <v>0</v>
      </c>
      <c r="AR16" s="966">
        <v>7</v>
      </c>
      <c r="AS16" s="966">
        <v>26</v>
      </c>
      <c r="AT16" s="966">
        <v>3</v>
      </c>
      <c r="AU16" s="966">
        <v>12</v>
      </c>
      <c r="AV16" s="966">
        <v>0</v>
      </c>
      <c r="AW16" s="966">
        <v>0</v>
      </c>
      <c r="AX16" s="966">
        <v>0</v>
      </c>
      <c r="AY16" s="966">
        <v>0</v>
      </c>
      <c r="AZ16" s="966">
        <v>0</v>
      </c>
      <c r="BA16" s="966">
        <v>0</v>
      </c>
      <c r="BB16" s="966">
        <v>0</v>
      </c>
      <c r="BC16" s="966">
        <v>0</v>
      </c>
      <c r="BD16" s="966">
        <v>2</v>
      </c>
      <c r="BE16" s="966">
        <v>11</v>
      </c>
      <c r="BF16" s="966">
        <v>1</v>
      </c>
      <c r="BG16" s="966">
        <v>4</v>
      </c>
      <c r="BH16" s="966">
        <v>1</v>
      </c>
      <c r="BI16" s="966">
        <v>2</v>
      </c>
      <c r="BJ16" s="966">
        <v>0</v>
      </c>
      <c r="BK16" s="966">
        <v>0</v>
      </c>
      <c r="BL16" s="966">
        <v>2</v>
      </c>
      <c r="BM16" s="966">
        <v>11</v>
      </c>
      <c r="BN16" s="966">
        <v>1</v>
      </c>
      <c r="BO16" s="966">
        <v>2</v>
      </c>
      <c r="BP16" s="966">
        <v>2</v>
      </c>
      <c r="BQ16" s="966">
        <v>11</v>
      </c>
      <c r="BR16" s="966">
        <v>0</v>
      </c>
      <c r="BS16" s="966">
        <v>0</v>
      </c>
      <c r="BT16" s="966">
        <v>0</v>
      </c>
      <c r="BU16" s="966">
        <v>0</v>
      </c>
      <c r="BV16" s="966">
        <v>1</v>
      </c>
      <c r="BW16" s="966">
        <v>6</v>
      </c>
      <c r="BX16" s="966">
        <v>2</v>
      </c>
      <c r="BY16" s="966">
        <v>10</v>
      </c>
      <c r="BZ16" s="966">
        <v>0</v>
      </c>
      <c r="CA16" s="966">
        <v>0</v>
      </c>
      <c r="CB16" s="966">
        <v>0</v>
      </c>
      <c r="CC16" s="966">
        <v>0</v>
      </c>
      <c r="CD16" s="966">
        <v>4</v>
      </c>
      <c r="CE16" s="966">
        <v>19</v>
      </c>
      <c r="CF16" s="966">
        <v>0</v>
      </c>
      <c r="CG16" s="966">
        <v>0</v>
      </c>
      <c r="CH16" s="966">
        <v>3</v>
      </c>
      <c r="CI16" s="966">
        <v>37</v>
      </c>
      <c r="CJ16" s="966">
        <v>1</v>
      </c>
      <c r="CK16" s="966">
        <v>8</v>
      </c>
      <c r="CL16" s="966">
        <v>0</v>
      </c>
      <c r="CM16" s="966">
        <v>0</v>
      </c>
      <c r="CN16" s="966">
        <v>10</v>
      </c>
      <c r="CO16" s="966">
        <v>27</v>
      </c>
      <c r="CP16" s="966">
        <v>6</v>
      </c>
      <c r="CQ16" s="966">
        <v>17</v>
      </c>
      <c r="CR16" s="966">
        <v>8</v>
      </c>
      <c r="CS16" s="966">
        <v>23</v>
      </c>
      <c r="CT16" s="966">
        <v>5</v>
      </c>
      <c r="CU16" s="966">
        <v>19</v>
      </c>
      <c r="CV16" s="966">
        <v>0</v>
      </c>
      <c r="CW16" s="966">
        <v>0</v>
      </c>
      <c r="CX16" s="966">
        <v>0</v>
      </c>
      <c r="CY16" s="966">
        <v>0</v>
      </c>
      <c r="CZ16" s="966">
        <v>0</v>
      </c>
      <c r="DA16" s="966">
        <v>0</v>
      </c>
      <c r="DB16" s="966">
        <v>1</v>
      </c>
      <c r="DC16" s="966">
        <v>3</v>
      </c>
      <c r="DD16" s="966">
        <v>0</v>
      </c>
      <c r="DE16" s="966">
        <v>0</v>
      </c>
      <c r="DF16" s="966">
        <v>0</v>
      </c>
      <c r="DG16" s="966">
        <v>0</v>
      </c>
      <c r="DH16" s="966">
        <v>1</v>
      </c>
      <c r="DI16" s="966">
        <v>5</v>
      </c>
      <c r="DJ16" s="966">
        <v>0</v>
      </c>
      <c r="DK16" s="966">
        <v>0</v>
      </c>
      <c r="DL16" s="966">
        <v>0</v>
      </c>
      <c r="DM16" s="966">
        <v>0</v>
      </c>
      <c r="DN16" s="966">
        <v>2</v>
      </c>
      <c r="DO16" s="966">
        <v>11</v>
      </c>
      <c r="DP16" s="966">
        <v>0</v>
      </c>
      <c r="DQ16" s="966">
        <v>0</v>
      </c>
      <c r="DR16" s="966">
        <v>0</v>
      </c>
      <c r="DS16" s="966">
        <v>0</v>
      </c>
      <c r="DT16" s="966">
        <v>2</v>
      </c>
      <c r="DU16" s="966">
        <v>7</v>
      </c>
      <c r="DV16" s="966">
        <v>1</v>
      </c>
      <c r="DW16" s="966">
        <v>2</v>
      </c>
      <c r="DX16" s="966">
        <v>0</v>
      </c>
      <c r="DY16" s="966">
        <v>0</v>
      </c>
      <c r="DZ16" s="966">
        <v>0</v>
      </c>
      <c r="EA16" s="966">
        <v>0</v>
      </c>
      <c r="EB16" s="966">
        <v>1</v>
      </c>
      <c r="EC16" s="966">
        <v>3</v>
      </c>
      <c r="ED16" s="966">
        <v>0</v>
      </c>
      <c r="EE16" s="966">
        <v>0</v>
      </c>
      <c r="EF16" s="966">
        <v>0</v>
      </c>
      <c r="EG16" s="966">
        <v>0</v>
      </c>
      <c r="EH16" s="966">
        <v>0</v>
      </c>
      <c r="EI16" s="966">
        <v>0</v>
      </c>
      <c r="EJ16" s="966">
        <v>7</v>
      </c>
      <c r="EK16" s="966">
        <v>29</v>
      </c>
      <c r="EL16" s="966">
        <v>7</v>
      </c>
      <c r="EM16" s="966">
        <v>29</v>
      </c>
      <c r="EN16" s="966">
        <v>1</v>
      </c>
      <c r="EO16" s="966">
        <v>5</v>
      </c>
      <c r="EP16" s="966">
        <v>2</v>
      </c>
      <c r="EQ16" s="966">
        <v>36</v>
      </c>
      <c r="ER16" s="966">
        <v>2</v>
      </c>
      <c r="ES16" s="966">
        <v>36</v>
      </c>
      <c r="ET16" s="966">
        <v>7</v>
      </c>
      <c r="EU16" s="966">
        <v>29</v>
      </c>
      <c r="EV16" s="966">
        <v>1</v>
      </c>
      <c r="EW16" s="966">
        <v>5</v>
      </c>
      <c r="EX16" s="966">
        <v>0</v>
      </c>
      <c r="EY16" s="966">
        <v>0</v>
      </c>
      <c r="EZ16" s="966">
        <v>0</v>
      </c>
      <c r="FA16" s="966">
        <v>0</v>
      </c>
      <c r="FB16" s="966">
        <v>0</v>
      </c>
      <c r="FC16" s="966">
        <v>0</v>
      </c>
      <c r="FD16" s="966">
        <v>1</v>
      </c>
      <c r="FE16" s="966">
        <v>45</v>
      </c>
      <c r="FF16" s="966">
        <v>1</v>
      </c>
      <c r="FG16" s="966">
        <v>51</v>
      </c>
      <c r="FH16" s="966">
        <v>0</v>
      </c>
      <c r="FI16" s="966">
        <v>0</v>
      </c>
      <c r="FJ16" s="966">
        <v>0</v>
      </c>
      <c r="FK16" s="966">
        <v>0</v>
      </c>
      <c r="FL16" s="966">
        <v>0</v>
      </c>
      <c r="FM16" s="966">
        <v>0</v>
      </c>
      <c r="FN16" s="966">
        <v>0</v>
      </c>
      <c r="FO16" s="966">
        <v>0</v>
      </c>
      <c r="FP16" s="966">
        <v>0</v>
      </c>
      <c r="FQ16" s="966">
        <v>0</v>
      </c>
      <c r="FR16" s="966">
        <v>0</v>
      </c>
      <c r="FS16" s="966">
        <v>0</v>
      </c>
      <c r="FT16" s="966">
        <v>2</v>
      </c>
      <c r="FU16" s="966">
        <v>40</v>
      </c>
      <c r="FV16" s="966">
        <v>0</v>
      </c>
      <c r="FW16" s="966">
        <v>0</v>
      </c>
      <c r="FX16" s="966">
        <v>0</v>
      </c>
      <c r="FY16" s="966">
        <v>0</v>
      </c>
      <c r="FZ16" s="966">
        <v>0</v>
      </c>
      <c r="GA16" s="966">
        <v>0</v>
      </c>
      <c r="GB16" s="966">
        <v>0</v>
      </c>
      <c r="GC16" s="966">
        <v>0</v>
      </c>
      <c r="GD16" s="966">
        <v>0</v>
      </c>
      <c r="GE16" s="966">
        <v>0</v>
      </c>
      <c r="GF16" s="966">
        <v>1</v>
      </c>
      <c r="GG16" s="966">
        <v>6</v>
      </c>
      <c r="GH16" s="966">
        <v>0</v>
      </c>
      <c r="GI16" s="966">
        <v>0</v>
      </c>
      <c r="GJ16" s="966">
        <v>1</v>
      </c>
      <c r="GK16" s="966">
        <v>6</v>
      </c>
      <c r="GL16" s="966">
        <v>1</v>
      </c>
      <c r="GM16" s="966">
        <v>5</v>
      </c>
    </row>
    <row r="17" spans="1:195" ht="15" customHeight="1">
      <c r="A17" s="965" t="s">
        <v>1626</v>
      </c>
      <c r="B17" s="966">
        <v>0</v>
      </c>
      <c r="C17" s="966">
        <v>0</v>
      </c>
      <c r="D17" s="966">
        <v>0</v>
      </c>
      <c r="E17" s="966">
        <v>0</v>
      </c>
      <c r="F17" s="966">
        <v>0</v>
      </c>
      <c r="G17" s="966">
        <v>0</v>
      </c>
      <c r="H17" s="966">
        <v>0</v>
      </c>
      <c r="I17" s="966">
        <v>0</v>
      </c>
      <c r="J17" s="966">
        <v>0</v>
      </c>
      <c r="K17" s="966">
        <v>0</v>
      </c>
      <c r="L17" s="966">
        <v>0</v>
      </c>
      <c r="M17" s="966">
        <v>0</v>
      </c>
      <c r="N17" s="966">
        <v>0</v>
      </c>
      <c r="O17" s="966">
        <v>0</v>
      </c>
      <c r="P17" s="966">
        <v>0</v>
      </c>
      <c r="Q17" s="966">
        <v>0</v>
      </c>
      <c r="R17" s="966">
        <v>0</v>
      </c>
      <c r="S17" s="966">
        <v>0</v>
      </c>
      <c r="T17" s="966">
        <v>0</v>
      </c>
      <c r="U17" s="966">
        <v>0</v>
      </c>
      <c r="V17" s="966">
        <v>0</v>
      </c>
      <c r="W17" s="966">
        <v>0</v>
      </c>
      <c r="X17" s="966">
        <v>0</v>
      </c>
      <c r="Y17" s="966">
        <v>0</v>
      </c>
      <c r="Z17" s="966">
        <v>0</v>
      </c>
      <c r="AA17" s="966">
        <v>0</v>
      </c>
      <c r="AB17" s="966">
        <v>0</v>
      </c>
      <c r="AC17" s="966">
        <v>0</v>
      </c>
      <c r="AD17" s="966">
        <v>0</v>
      </c>
      <c r="AE17" s="966">
        <v>0</v>
      </c>
      <c r="AF17" s="966">
        <v>0</v>
      </c>
      <c r="AG17" s="966">
        <v>0</v>
      </c>
      <c r="AH17" s="966">
        <v>0</v>
      </c>
      <c r="AI17" s="966">
        <v>0</v>
      </c>
      <c r="AJ17" s="966">
        <v>0</v>
      </c>
      <c r="AK17" s="966">
        <v>0</v>
      </c>
      <c r="AL17" s="966">
        <v>0</v>
      </c>
      <c r="AM17" s="966">
        <v>0</v>
      </c>
      <c r="AN17" s="966">
        <v>0</v>
      </c>
      <c r="AO17" s="966">
        <v>0</v>
      </c>
      <c r="AP17" s="966">
        <v>0</v>
      </c>
      <c r="AQ17" s="966">
        <v>0</v>
      </c>
      <c r="AR17" s="966">
        <v>0</v>
      </c>
      <c r="AS17" s="966">
        <v>0</v>
      </c>
      <c r="AT17" s="966">
        <v>0</v>
      </c>
      <c r="AU17" s="966">
        <v>0</v>
      </c>
      <c r="AV17" s="966">
        <v>1</v>
      </c>
      <c r="AW17" s="966">
        <v>5</v>
      </c>
      <c r="AX17" s="966">
        <v>0</v>
      </c>
      <c r="AY17" s="966">
        <v>0</v>
      </c>
      <c r="AZ17" s="966">
        <v>0</v>
      </c>
      <c r="BA17" s="966">
        <v>0</v>
      </c>
      <c r="BB17" s="966">
        <v>0</v>
      </c>
      <c r="BC17" s="966">
        <v>0</v>
      </c>
      <c r="BD17" s="966">
        <v>3</v>
      </c>
      <c r="BE17" s="966">
        <v>16</v>
      </c>
      <c r="BF17" s="966">
        <v>0</v>
      </c>
      <c r="BG17" s="966">
        <v>0</v>
      </c>
      <c r="BH17" s="966">
        <v>1</v>
      </c>
      <c r="BI17" s="966">
        <v>3</v>
      </c>
      <c r="BJ17" s="966">
        <v>1</v>
      </c>
      <c r="BK17" s="966">
        <v>3</v>
      </c>
      <c r="BL17" s="966">
        <v>1</v>
      </c>
      <c r="BM17" s="966">
        <v>4</v>
      </c>
      <c r="BN17" s="966">
        <v>0</v>
      </c>
      <c r="BO17" s="966">
        <v>0</v>
      </c>
      <c r="BP17" s="966">
        <v>2</v>
      </c>
      <c r="BQ17" s="966">
        <v>13</v>
      </c>
      <c r="BR17" s="966">
        <v>1</v>
      </c>
      <c r="BS17" s="966">
        <v>4</v>
      </c>
      <c r="BT17" s="966">
        <v>0</v>
      </c>
      <c r="BU17" s="966">
        <v>0</v>
      </c>
      <c r="BV17" s="966">
        <v>0</v>
      </c>
      <c r="BW17" s="966">
        <v>0</v>
      </c>
      <c r="BX17" s="966">
        <v>0</v>
      </c>
      <c r="BY17" s="966">
        <v>0</v>
      </c>
      <c r="BZ17" s="966">
        <v>0</v>
      </c>
      <c r="CA17" s="966">
        <v>0</v>
      </c>
      <c r="CB17" s="966">
        <v>0</v>
      </c>
      <c r="CC17" s="966">
        <v>0</v>
      </c>
      <c r="CD17" s="966">
        <v>1</v>
      </c>
      <c r="CE17" s="966">
        <v>5</v>
      </c>
      <c r="CF17" s="966">
        <v>0</v>
      </c>
      <c r="CG17" s="966">
        <v>0</v>
      </c>
      <c r="CH17" s="966">
        <v>1</v>
      </c>
      <c r="CI17" s="966">
        <v>5</v>
      </c>
      <c r="CJ17" s="966">
        <v>4</v>
      </c>
      <c r="CK17" s="966">
        <v>11</v>
      </c>
      <c r="CL17" s="966">
        <v>5</v>
      </c>
      <c r="CM17" s="966">
        <v>11</v>
      </c>
      <c r="CN17" s="966">
        <v>13</v>
      </c>
      <c r="CO17" s="966">
        <v>51</v>
      </c>
      <c r="CP17" s="966">
        <v>6</v>
      </c>
      <c r="CQ17" s="966">
        <v>20</v>
      </c>
      <c r="CR17" s="966">
        <v>15</v>
      </c>
      <c r="CS17" s="966">
        <v>48</v>
      </c>
      <c r="CT17" s="966">
        <v>9</v>
      </c>
      <c r="CU17" s="966">
        <v>38</v>
      </c>
      <c r="CV17" s="966">
        <v>0</v>
      </c>
      <c r="CW17" s="966">
        <v>0</v>
      </c>
      <c r="CX17" s="966">
        <v>0</v>
      </c>
      <c r="CY17" s="966">
        <v>0</v>
      </c>
      <c r="CZ17" s="966">
        <v>0</v>
      </c>
      <c r="DA17" s="966">
        <v>0</v>
      </c>
      <c r="DB17" s="966">
        <v>2</v>
      </c>
      <c r="DC17" s="966">
        <v>10</v>
      </c>
      <c r="DD17" s="966">
        <v>0</v>
      </c>
      <c r="DE17" s="966">
        <v>0</v>
      </c>
      <c r="DF17" s="966">
        <v>0</v>
      </c>
      <c r="DG17" s="966">
        <v>0</v>
      </c>
      <c r="DH17" s="966">
        <v>0</v>
      </c>
      <c r="DI17" s="966">
        <v>0</v>
      </c>
      <c r="DJ17" s="966">
        <v>0</v>
      </c>
      <c r="DK17" s="966">
        <v>0</v>
      </c>
      <c r="DL17" s="966">
        <v>1</v>
      </c>
      <c r="DM17" s="966">
        <v>4</v>
      </c>
      <c r="DN17" s="966">
        <v>0</v>
      </c>
      <c r="DO17" s="966">
        <v>0</v>
      </c>
      <c r="DP17" s="966">
        <v>0</v>
      </c>
      <c r="DQ17" s="966">
        <v>0</v>
      </c>
      <c r="DR17" s="966">
        <v>1</v>
      </c>
      <c r="DS17" s="966">
        <v>2</v>
      </c>
      <c r="DT17" s="966">
        <v>0</v>
      </c>
      <c r="DU17" s="966">
        <v>0</v>
      </c>
      <c r="DV17" s="966">
        <v>0</v>
      </c>
      <c r="DW17" s="966">
        <v>0</v>
      </c>
      <c r="DX17" s="966">
        <v>0</v>
      </c>
      <c r="DY17" s="966">
        <v>0</v>
      </c>
      <c r="DZ17" s="966">
        <v>0</v>
      </c>
      <c r="EA17" s="966">
        <v>0</v>
      </c>
      <c r="EB17" s="966">
        <v>0</v>
      </c>
      <c r="EC17" s="966">
        <v>0</v>
      </c>
      <c r="ED17" s="966">
        <v>0</v>
      </c>
      <c r="EE17" s="966">
        <v>0</v>
      </c>
      <c r="EF17" s="966">
        <v>0</v>
      </c>
      <c r="EG17" s="966">
        <v>0</v>
      </c>
      <c r="EH17" s="966">
        <v>0</v>
      </c>
      <c r="EI17" s="966">
        <v>0</v>
      </c>
      <c r="EJ17" s="966">
        <v>13</v>
      </c>
      <c r="EK17" s="966">
        <v>48</v>
      </c>
      <c r="EL17" s="966">
        <v>13</v>
      </c>
      <c r="EM17" s="966">
        <v>48</v>
      </c>
      <c r="EN17" s="966">
        <v>4</v>
      </c>
      <c r="EO17" s="966">
        <v>14</v>
      </c>
      <c r="EP17" s="966">
        <v>1</v>
      </c>
      <c r="EQ17" s="966">
        <v>57</v>
      </c>
      <c r="ER17" s="966">
        <v>5</v>
      </c>
      <c r="ES17" s="966">
        <v>17</v>
      </c>
      <c r="ET17" s="966">
        <v>13</v>
      </c>
      <c r="EU17" s="966">
        <v>48</v>
      </c>
      <c r="EV17" s="966">
        <v>0</v>
      </c>
      <c r="EW17" s="966">
        <v>0</v>
      </c>
      <c r="EX17" s="966">
        <v>0</v>
      </c>
      <c r="EY17" s="966">
        <v>0</v>
      </c>
      <c r="EZ17" s="966">
        <v>1</v>
      </c>
      <c r="FA17" s="966">
        <v>4</v>
      </c>
      <c r="FB17" s="966">
        <v>0</v>
      </c>
      <c r="FC17" s="966">
        <v>0</v>
      </c>
      <c r="FD17" s="966">
        <v>1</v>
      </c>
      <c r="FE17" s="966">
        <v>94</v>
      </c>
      <c r="FF17" s="966">
        <v>0</v>
      </c>
      <c r="FG17" s="966">
        <v>0</v>
      </c>
      <c r="FH17" s="966">
        <v>0</v>
      </c>
      <c r="FI17" s="966">
        <v>0</v>
      </c>
      <c r="FJ17" s="966">
        <v>0</v>
      </c>
      <c r="FK17" s="966">
        <v>0</v>
      </c>
      <c r="FL17" s="966">
        <v>1</v>
      </c>
      <c r="FM17" s="966">
        <v>46</v>
      </c>
      <c r="FN17" s="966">
        <v>0</v>
      </c>
      <c r="FO17" s="966">
        <v>0</v>
      </c>
      <c r="FP17" s="966">
        <v>1</v>
      </c>
      <c r="FQ17" s="966">
        <v>2</v>
      </c>
      <c r="FR17" s="966">
        <v>2</v>
      </c>
      <c r="FS17" s="966">
        <v>18</v>
      </c>
      <c r="FT17" s="966">
        <v>1</v>
      </c>
      <c r="FU17" s="966">
        <v>4</v>
      </c>
      <c r="FV17" s="966">
        <v>0</v>
      </c>
      <c r="FW17" s="966">
        <v>0</v>
      </c>
      <c r="FX17" s="966">
        <v>0</v>
      </c>
      <c r="FY17" s="966">
        <v>0</v>
      </c>
      <c r="FZ17" s="966">
        <v>0</v>
      </c>
      <c r="GA17" s="966">
        <v>0</v>
      </c>
      <c r="GB17" s="966">
        <v>0</v>
      </c>
      <c r="GC17" s="966">
        <v>0</v>
      </c>
      <c r="GD17" s="966">
        <v>0</v>
      </c>
      <c r="GE17" s="966">
        <v>0</v>
      </c>
      <c r="GF17" s="966">
        <v>0</v>
      </c>
      <c r="GG17" s="966">
        <v>0</v>
      </c>
      <c r="GH17" s="966">
        <v>0</v>
      </c>
      <c r="GI17" s="966">
        <v>0</v>
      </c>
      <c r="GJ17" s="966">
        <v>0</v>
      </c>
      <c r="GK17" s="966">
        <v>0</v>
      </c>
      <c r="GL17" s="966">
        <v>0</v>
      </c>
      <c r="GM17" s="966">
        <v>0</v>
      </c>
    </row>
    <row r="18" spans="1:195" ht="15" customHeight="1">
      <c r="A18" s="965" t="s">
        <v>2393</v>
      </c>
      <c r="B18" s="966">
        <v>2</v>
      </c>
      <c r="C18" s="966">
        <v>13</v>
      </c>
      <c r="D18" s="966">
        <v>1</v>
      </c>
      <c r="E18" s="966">
        <v>4</v>
      </c>
      <c r="F18" s="966">
        <v>0</v>
      </c>
      <c r="G18" s="966">
        <v>0</v>
      </c>
      <c r="H18" s="966">
        <v>0</v>
      </c>
      <c r="I18" s="966">
        <v>0</v>
      </c>
      <c r="J18" s="966">
        <v>0</v>
      </c>
      <c r="K18" s="966">
        <v>0</v>
      </c>
      <c r="L18" s="966">
        <v>0</v>
      </c>
      <c r="M18" s="966">
        <v>0</v>
      </c>
      <c r="N18" s="966">
        <v>0</v>
      </c>
      <c r="O18" s="966">
        <v>0</v>
      </c>
      <c r="P18" s="966">
        <v>0</v>
      </c>
      <c r="Q18" s="966">
        <v>0</v>
      </c>
      <c r="R18" s="966">
        <v>0</v>
      </c>
      <c r="S18" s="966">
        <v>0</v>
      </c>
      <c r="T18" s="966">
        <v>0</v>
      </c>
      <c r="U18" s="966">
        <v>0</v>
      </c>
      <c r="V18" s="966">
        <v>0</v>
      </c>
      <c r="W18" s="966">
        <v>0</v>
      </c>
      <c r="X18" s="966">
        <v>0</v>
      </c>
      <c r="Y18" s="966">
        <v>0</v>
      </c>
      <c r="Z18" s="966">
        <v>0</v>
      </c>
      <c r="AA18" s="966">
        <v>0</v>
      </c>
      <c r="AB18" s="966">
        <v>0</v>
      </c>
      <c r="AC18" s="966">
        <v>0</v>
      </c>
      <c r="AD18" s="966">
        <v>0</v>
      </c>
      <c r="AE18" s="966">
        <v>0</v>
      </c>
      <c r="AF18" s="966">
        <v>0</v>
      </c>
      <c r="AG18" s="966">
        <v>0</v>
      </c>
      <c r="AH18" s="966">
        <v>0</v>
      </c>
      <c r="AI18" s="966">
        <v>0</v>
      </c>
      <c r="AJ18" s="966">
        <v>1</v>
      </c>
      <c r="AK18" s="966">
        <v>3</v>
      </c>
      <c r="AL18" s="966">
        <v>0</v>
      </c>
      <c r="AM18" s="966">
        <v>0</v>
      </c>
      <c r="AN18" s="966">
        <v>0</v>
      </c>
      <c r="AO18" s="966">
        <v>0</v>
      </c>
      <c r="AP18" s="966">
        <v>0</v>
      </c>
      <c r="AQ18" s="966">
        <v>0</v>
      </c>
      <c r="AR18" s="966">
        <v>4</v>
      </c>
      <c r="AS18" s="966">
        <v>16</v>
      </c>
      <c r="AT18" s="966">
        <v>4</v>
      </c>
      <c r="AU18" s="966">
        <v>21</v>
      </c>
      <c r="AV18" s="966">
        <v>0</v>
      </c>
      <c r="AW18" s="966">
        <v>0</v>
      </c>
      <c r="AX18" s="966">
        <v>0</v>
      </c>
      <c r="AY18" s="966">
        <v>0</v>
      </c>
      <c r="AZ18" s="966">
        <v>0</v>
      </c>
      <c r="BA18" s="966">
        <v>0</v>
      </c>
      <c r="BB18" s="966">
        <v>1</v>
      </c>
      <c r="BC18" s="966">
        <v>4</v>
      </c>
      <c r="BD18" s="966">
        <v>3</v>
      </c>
      <c r="BE18" s="966">
        <v>17</v>
      </c>
      <c r="BF18" s="966">
        <v>1</v>
      </c>
      <c r="BG18" s="966">
        <v>3</v>
      </c>
      <c r="BH18" s="966">
        <v>1</v>
      </c>
      <c r="BI18" s="966">
        <v>6</v>
      </c>
      <c r="BJ18" s="966">
        <v>0</v>
      </c>
      <c r="BK18" s="966">
        <v>0</v>
      </c>
      <c r="BL18" s="966">
        <v>3</v>
      </c>
      <c r="BM18" s="966">
        <v>14</v>
      </c>
      <c r="BN18" s="966">
        <v>2</v>
      </c>
      <c r="BO18" s="966">
        <v>13</v>
      </c>
      <c r="BP18" s="966">
        <v>3</v>
      </c>
      <c r="BQ18" s="966">
        <v>17</v>
      </c>
      <c r="BR18" s="966">
        <v>0</v>
      </c>
      <c r="BS18" s="966">
        <v>0</v>
      </c>
      <c r="BT18" s="966">
        <v>0</v>
      </c>
      <c r="BU18" s="966">
        <v>0</v>
      </c>
      <c r="BV18" s="966">
        <v>3</v>
      </c>
      <c r="BW18" s="966">
        <v>13</v>
      </c>
      <c r="BX18" s="966">
        <v>2</v>
      </c>
      <c r="BY18" s="966">
        <v>6</v>
      </c>
      <c r="BZ18" s="966">
        <v>0</v>
      </c>
      <c r="CA18" s="966">
        <v>0</v>
      </c>
      <c r="CB18" s="966">
        <v>0</v>
      </c>
      <c r="CC18" s="966">
        <v>0</v>
      </c>
      <c r="CD18" s="966">
        <v>6</v>
      </c>
      <c r="CE18" s="966">
        <v>34</v>
      </c>
      <c r="CF18" s="966">
        <v>0</v>
      </c>
      <c r="CG18" s="966">
        <v>0</v>
      </c>
      <c r="CH18" s="966">
        <v>2</v>
      </c>
      <c r="CI18" s="966">
        <v>58</v>
      </c>
      <c r="CJ18" s="966">
        <v>11</v>
      </c>
      <c r="CK18" s="966">
        <v>64</v>
      </c>
      <c r="CL18" s="966">
        <v>1</v>
      </c>
      <c r="CM18" s="966">
        <v>2</v>
      </c>
      <c r="CN18" s="966">
        <v>12</v>
      </c>
      <c r="CO18" s="966">
        <v>40</v>
      </c>
      <c r="CP18" s="966">
        <v>2</v>
      </c>
      <c r="CQ18" s="966">
        <v>6</v>
      </c>
      <c r="CR18" s="966">
        <v>9</v>
      </c>
      <c r="CS18" s="966">
        <v>35</v>
      </c>
      <c r="CT18" s="966">
        <v>10</v>
      </c>
      <c r="CU18" s="966">
        <v>35</v>
      </c>
      <c r="CV18" s="966">
        <v>1</v>
      </c>
      <c r="CW18" s="966">
        <v>2</v>
      </c>
      <c r="CX18" s="966">
        <v>0</v>
      </c>
      <c r="CY18" s="966">
        <v>0</v>
      </c>
      <c r="CZ18" s="966">
        <v>0</v>
      </c>
      <c r="DA18" s="966">
        <v>0</v>
      </c>
      <c r="DB18" s="966">
        <v>4</v>
      </c>
      <c r="DC18" s="966">
        <v>16</v>
      </c>
      <c r="DD18" s="966">
        <v>1</v>
      </c>
      <c r="DE18" s="966">
        <v>2</v>
      </c>
      <c r="DF18" s="966">
        <v>0</v>
      </c>
      <c r="DG18" s="966">
        <v>0</v>
      </c>
      <c r="DH18" s="966">
        <v>0</v>
      </c>
      <c r="DI18" s="966">
        <v>0</v>
      </c>
      <c r="DJ18" s="966">
        <v>0</v>
      </c>
      <c r="DK18" s="966">
        <v>0</v>
      </c>
      <c r="DL18" s="966">
        <v>2</v>
      </c>
      <c r="DM18" s="966">
        <v>6</v>
      </c>
      <c r="DN18" s="966">
        <v>3</v>
      </c>
      <c r="DO18" s="966">
        <v>17</v>
      </c>
      <c r="DP18" s="966">
        <v>0</v>
      </c>
      <c r="DQ18" s="966">
        <v>0</v>
      </c>
      <c r="DR18" s="966">
        <v>0</v>
      </c>
      <c r="DS18" s="966">
        <v>0</v>
      </c>
      <c r="DT18" s="966">
        <v>2</v>
      </c>
      <c r="DU18" s="966">
        <v>10</v>
      </c>
      <c r="DV18" s="966">
        <v>0</v>
      </c>
      <c r="DW18" s="966">
        <v>0</v>
      </c>
      <c r="DX18" s="966">
        <v>0</v>
      </c>
      <c r="DY18" s="966">
        <v>0</v>
      </c>
      <c r="DZ18" s="966">
        <v>0</v>
      </c>
      <c r="EA18" s="966">
        <v>0</v>
      </c>
      <c r="EB18" s="966">
        <v>0</v>
      </c>
      <c r="EC18" s="966">
        <v>0</v>
      </c>
      <c r="ED18" s="966">
        <v>0</v>
      </c>
      <c r="EE18" s="966">
        <v>0</v>
      </c>
      <c r="EF18" s="966">
        <v>0</v>
      </c>
      <c r="EG18" s="966">
        <v>0</v>
      </c>
      <c r="EH18" s="966">
        <v>0</v>
      </c>
      <c r="EI18" s="966">
        <v>0</v>
      </c>
      <c r="EJ18" s="966">
        <v>8</v>
      </c>
      <c r="EK18" s="966">
        <v>30</v>
      </c>
      <c r="EL18" s="966">
        <v>8</v>
      </c>
      <c r="EM18" s="966">
        <v>30</v>
      </c>
      <c r="EN18" s="966">
        <v>1</v>
      </c>
      <c r="EO18" s="966">
        <v>8</v>
      </c>
      <c r="EP18" s="966">
        <v>1</v>
      </c>
      <c r="EQ18" s="966">
        <v>41</v>
      </c>
      <c r="ER18" s="966">
        <v>1</v>
      </c>
      <c r="ES18" s="966">
        <v>47</v>
      </c>
      <c r="ET18" s="966">
        <v>0</v>
      </c>
      <c r="EU18" s="966">
        <v>0</v>
      </c>
      <c r="EV18" s="966">
        <v>1</v>
      </c>
      <c r="EW18" s="966">
        <v>31</v>
      </c>
      <c r="EX18" s="966">
        <v>6</v>
      </c>
      <c r="EY18" s="966">
        <v>79</v>
      </c>
      <c r="EZ18" s="966">
        <v>9</v>
      </c>
      <c r="FA18" s="966">
        <v>95</v>
      </c>
      <c r="FB18" s="966">
        <v>1</v>
      </c>
      <c r="FC18" s="966">
        <v>5</v>
      </c>
      <c r="FD18" s="966">
        <v>1</v>
      </c>
      <c r="FE18" s="966">
        <v>85</v>
      </c>
      <c r="FF18" s="966">
        <v>1</v>
      </c>
      <c r="FG18" s="966">
        <v>89</v>
      </c>
      <c r="FH18" s="966">
        <v>1</v>
      </c>
      <c r="FI18" s="966">
        <v>79</v>
      </c>
      <c r="FJ18" s="966">
        <v>0</v>
      </c>
      <c r="FK18" s="966">
        <v>0</v>
      </c>
      <c r="FL18" s="966">
        <v>1</v>
      </c>
      <c r="FM18" s="966">
        <v>41</v>
      </c>
      <c r="FN18" s="966">
        <v>0</v>
      </c>
      <c r="FO18" s="966">
        <v>0</v>
      </c>
      <c r="FP18" s="966">
        <v>1</v>
      </c>
      <c r="FQ18" s="966">
        <v>3</v>
      </c>
      <c r="FR18" s="966">
        <v>0</v>
      </c>
      <c r="FS18" s="966">
        <v>0</v>
      </c>
      <c r="FT18" s="966">
        <v>1</v>
      </c>
      <c r="FU18" s="966">
        <v>6</v>
      </c>
      <c r="FV18" s="966">
        <v>0</v>
      </c>
      <c r="FW18" s="966">
        <v>0</v>
      </c>
      <c r="FX18" s="966">
        <v>0</v>
      </c>
      <c r="FY18" s="966">
        <v>0</v>
      </c>
      <c r="FZ18" s="966">
        <v>0</v>
      </c>
      <c r="GA18" s="966">
        <v>0</v>
      </c>
      <c r="GB18" s="966">
        <v>0</v>
      </c>
      <c r="GC18" s="966">
        <v>0</v>
      </c>
      <c r="GD18" s="966">
        <v>0</v>
      </c>
      <c r="GE18" s="966">
        <v>0</v>
      </c>
      <c r="GF18" s="966">
        <v>0</v>
      </c>
      <c r="GG18" s="966">
        <v>0</v>
      </c>
      <c r="GH18" s="966">
        <v>0</v>
      </c>
      <c r="GI18" s="966">
        <v>0</v>
      </c>
      <c r="GJ18" s="966">
        <v>2</v>
      </c>
      <c r="GK18" s="966">
        <v>10</v>
      </c>
      <c r="GL18" s="966">
        <v>3</v>
      </c>
      <c r="GM18" s="966">
        <v>54</v>
      </c>
    </row>
    <row r="19" spans="1:195" ht="15" customHeight="1">
      <c r="A19" s="965" t="s">
        <v>2394</v>
      </c>
      <c r="B19" s="966">
        <v>0</v>
      </c>
      <c r="C19" s="966">
        <v>0</v>
      </c>
      <c r="D19" s="966">
        <v>0</v>
      </c>
      <c r="E19" s="966">
        <v>0</v>
      </c>
      <c r="F19" s="966">
        <v>0</v>
      </c>
      <c r="G19" s="966">
        <v>0</v>
      </c>
      <c r="H19" s="966">
        <v>0</v>
      </c>
      <c r="I19" s="966">
        <v>0</v>
      </c>
      <c r="J19" s="966">
        <v>0</v>
      </c>
      <c r="K19" s="966">
        <v>0</v>
      </c>
      <c r="L19" s="966">
        <v>0</v>
      </c>
      <c r="M19" s="966">
        <v>0</v>
      </c>
      <c r="N19" s="966">
        <v>0</v>
      </c>
      <c r="O19" s="966">
        <v>0</v>
      </c>
      <c r="P19" s="966">
        <v>0</v>
      </c>
      <c r="Q19" s="966">
        <v>0</v>
      </c>
      <c r="R19" s="966">
        <v>0</v>
      </c>
      <c r="S19" s="966">
        <v>0</v>
      </c>
      <c r="T19" s="966">
        <v>1</v>
      </c>
      <c r="U19" s="966">
        <v>2</v>
      </c>
      <c r="V19" s="966">
        <v>0</v>
      </c>
      <c r="W19" s="966">
        <v>0</v>
      </c>
      <c r="X19" s="966">
        <v>0</v>
      </c>
      <c r="Y19" s="966">
        <v>0</v>
      </c>
      <c r="Z19" s="966">
        <v>1</v>
      </c>
      <c r="AA19" s="966">
        <v>9</v>
      </c>
      <c r="AB19" s="966">
        <v>0</v>
      </c>
      <c r="AC19" s="966">
        <v>0</v>
      </c>
      <c r="AD19" s="966">
        <v>0</v>
      </c>
      <c r="AE19" s="966">
        <v>0</v>
      </c>
      <c r="AF19" s="966">
        <v>0</v>
      </c>
      <c r="AG19" s="966">
        <v>0</v>
      </c>
      <c r="AH19" s="966">
        <v>0</v>
      </c>
      <c r="AI19" s="966">
        <v>0</v>
      </c>
      <c r="AJ19" s="966">
        <v>0</v>
      </c>
      <c r="AK19" s="966">
        <v>0</v>
      </c>
      <c r="AL19" s="966">
        <v>0</v>
      </c>
      <c r="AM19" s="966">
        <v>0</v>
      </c>
      <c r="AN19" s="966">
        <v>0</v>
      </c>
      <c r="AO19" s="966">
        <v>0</v>
      </c>
      <c r="AP19" s="966">
        <v>0</v>
      </c>
      <c r="AQ19" s="966">
        <v>0</v>
      </c>
      <c r="AR19" s="966">
        <v>3</v>
      </c>
      <c r="AS19" s="966">
        <v>14</v>
      </c>
      <c r="AT19" s="966">
        <v>0</v>
      </c>
      <c r="AU19" s="966">
        <v>0</v>
      </c>
      <c r="AV19" s="966">
        <v>0</v>
      </c>
      <c r="AW19" s="966">
        <v>0</v>
      </c>
      <c r="AX19" s="966">
        <v>1</v>
      </c>
      <c r="AY19" s="966">
        <v>23</v>
      </c>
      <c r="AZ19" s="966">
        <v>0</v>
      </c>
      <c r="BA19" s="966">
        <v>0</v>
      </c>
      <c r="BB19" s="966">
        <v>0</v>
      </c>
      <c r="BC19" s="966">
        <v>0</v>
      </c>
      <c r="BD19" s="966">
        <v>0</v>
      </c>
      <c r="BE19" s="966">
        <v>0</v>
      </c>
      <c r="BF19" s="966">
        <v>0</v>
      </c>
      <c r="BG19" s="966">
        <v>0</v>
      </c>
      <c r="BH19" s="966">
        <v>0</v>
      </c>
      <c r="BI19" s="966">
        <v>0</v>
      </c>
      <c r="BJ19" s="966">
        <v>0</v>
      </c>
      <c r="BK19" s="966">
        <v>0</v>
      </c>
      <c r="BL19" s="966">
        <v>0</v>
      </c>
      <c r="BM19" s="966">
        <v>0</v>
      </c>
      <c r="BN19" s="966">
        <v>0</v>
      </c>
      <c r="BO19" s="966">
        <v>0</v>
      </c>
      <c r="BP19" s="966">
        <v>0</v>
      </c>
      <c r="BQ19" s="966">
        <v>0</v>
      </c>
      <c r="BR19" s="966">
        <v>0</v>
      </c>
      <c r="BS19" s="966">
        <v>0</v>
      </c>
      <c r="BT19" s="966">
        <v>0</v>
      </c>
      <c r="BU19" s="966">
        <v>0</v>
      </c>
      <c r="BV19" s="966">
        <v>0</v>
      </c>
      <c r="BW19" s="966">
        <v>0</v>
      </c>
      <c r="BX19" s="966">
        <v>0</v>
      </c>
      <c r="BY19" s="966">
        <v>0</v>
      </c>
      <c r="BZ19" s="966">
        <v>0</v>
      </c>
      <c r="CA19" s="966">
        <v>0</v>
      </c>
      <c r="CB19" s="966">
        <v>0</v>
      </c>
      <c r="CC19" s="966">
        <v>0</v>
      </c>
      <c r="CD19" s="966">
        <v>0</v>
      </c>
      <c r="CE19" s="966">
        <v>0</v>
      </c>
      <c r="CF19" s="966">
        <v>0</v>
      </c>
      <c r="CG19" s="966">
        <v>0</v>
      </c>
      <c r="CH19" s="966">
        <v>2</v>
      </c>
      <c r="CI19" s="966">
        <v>32</v>
      </c>
      <c r="CJ19" s="966">
        <v>0</v>
      </c>
      <c r="CK19" s="966">
        <v>0</v>
      </c>
      <c r="CL19" s="966">
        <v>0</v>
      </c>
      <c r="CM19" s="966">
        <v>0</v>
      </c>
      <c r="CN19" s="966">
        <v>10</v>
      </c>
      <c r="CO19" s="966">
        <v>75</v>
      </c>
      <c r="CP19" s="966">
        <v>2</v>
      </c>
      <c r="CQ19" s="966">
        <v>7</v>
      </c>
      <c r="CR19" s="966">
        <v>5</v>
      </c>
      <c r="CS19" s="966">
        <v>37</v>
      </c>
      <c r="CT19" s="966">
        <v>5</v>
      </c>
      <c r="CU19" s="966">
        <v>22</v>
      </c>
      <c r="CV19" s="966">
        <v>1</v>
      </c>
      <c r="CW19" s="966">
        <v>2</v>
      </c>
      <c r="CX19" s="966">
        <v>0</v>
      </c>
      <c r="CY19" s="966">
        <v>0</v>
      </c>
      <c r="CZ19" s="966">
        <v>0</v>
      </c>
      <c r="DA19" s="966">
        <v>0</v>
      </c>
      <c r="DB19" s="966">
        <v>2</v>
      </c>
      <c r="DC19" s="966">
        <v>13</v>
      </c>
      <c r="DD19" s="966">
        <v>0</v>
      </c>
      <c r="DE19" s="966">
        <v>0</v>
      </c>
      <c r="DF19" s="966">
        <v>0</v>
      </c>
      <c r="DG19" s="966">
        <v>0</v>
      </c>
      <c r="DH19" s="966">
        <v>0</v>
      </c>
      <c r="DI19" s="966">
        <v>0</v>
      </c>
      <c r="DJ19" s="966">
        <v>0</v>
      </c>
      <c r="DK19" s="966">
        <v>0</v>
      </c>
      <c r="DL19" s="966">
        <v>3</v>
      </c>
      <c r="DM19" s="966">
        <v>12</v>
      </c>
      <c r="DN19" s="966">
        <v>0</v>
      </c>
      <c r="DO19" s="966">
        <v>0</v>
      </c>
      <c r="DP19" s="966">
        <v>1</v>
      </c>
      <c r="DQ19" s="966">
        <v>23</v>
      </c>
      <c r="DR19" s="966">
        <v>1</v>
      </c>
      <c r="DS19" s="966">
        <v>2</v>
      </c>
      <c r="DT19" s="966">
        <v>1</v>
      </c>
      <c r="DU19" s="966">
        <v>23</v>
      </c>
      <c r="DV19" s="966">
        <v>0</v>
      </c>
      <c r="DW19" s="966">
        <v>0</v>
      </c>
      <c r="DX19" s="966">
        <v>0</v>
      </c>
      <c r="DY19" s="966">
        <v>0</v>
      </c>
      <c r="DZ19" s="966">
        <v>0</v>
      </c>
      <c r="EA19" s="966">
        <v>0</v>
      </c>
      <c r="EB19" s="966">
        <v>0</v>
      </c>
      <c r="EC19" s="966">
        <v>0</v>
      </c>
      <c r="ED19" s="966">
        <v>0</v>
      </c>
      <c r="EE19" s="966">
        <v>0</v>
      </c>
      <c r="EF19" s="966">
        <v>0</v>
      </c>
      <c r="EG19" s="966">
        <v>0</v>
      </c>
      <c r="EH19" s="966">
        <v>0</v>
      </c>
      <c r="EI19" s="966">
        <v>0</v>
      </c>
      <c r="EJ19" s="966">
        <v>0</v>
      </c>
      <c r="EK19" s="966">
        <v>0</v>
      </c>
      <c r="EL19" s="966">
        <v>0</v>
      </c>
      <c r="EM19" s="966">
        <v>0</v>
      </c>
      <c r="EN19" s="966">
        <v>0</v>
      </c>
      <c r="EO19" s="966">
        <v>0</v>
      </c>
      <c r="EP19" s="966">
        <v>1</v>
      </c>
      <c r="EQ19" s="966">
        <v>35</v>
      </c>
      <c r="ER19" s="966">
        <v>1</v>
      </c>
      <c r="ES19" s="966">
        <v>35</v>
      </c>
      <c r="ET19" s="966">
        <v>0</v>
      </c>
      <c r="EU19" s="966">
        <v>0</v>
      </c>
      <c r="EV19" s="966">
        <v>0</v>
      </c>
      <c r="EW19" s="966">
        <v>0</v>
      </c>
      <c r="EX19" s="966">
        <v>1</v>
      </c>
      <c r="EY19" s="966">
        <v>23</v>
      </c>
      <c r="EZ19" s="966">
        <v>2</v>
      </c>
      <c r="FA19" s="966">
        <v>62</v>
      </c>
      <c r="FB19" s="966">
        <v>0</v>
      </c>
      <c r="FC19" s="966">
        <v>0</v>
      </c>
      <c r="FD19" s="966">
        <v>1</v>
      </c>
      <c r="FE19" s="966">
        <v>37</v>
      </c>
      <c r="FF19" s="966">
        <v>2</v>
      </c>
      <c r="FG19" s="966">
        <v>62</v>
      </c>
      <c r="FH19" s="966">
        <v>1</v>
      </c>
      <c r="FI19" s="966">
        <v>23</v>
      </c>
      <c r="FJ19" s="966">
        <v>0</v>
      </c>
      <c r="FK19" s="966">
        <v>0</v>
      </c>
      <c r="FL19" s="966">
        <v>1</v>
      </c>
      <c r="FM19" s="966">
        <v>39</v>
      </c>
      <c r="FN19" s="966">
        <v>1</v>
      </c>
      <c r="FO19" s="966">
        <v>11</v>
      </c>
      <c r="FP19" s="966">
        <v>1</v>
      </c>
      <c r="FQ19" s="966">
        <v>23</v>
      </c>
      <c r="FR19" s="966">
        <v>3</v>
      </c>
      <c r="FS19" s="966">
        <v>13</v>
      </c>
      <c r="FT19" s="966">
        <v>2</v>
      </c>
      <c r="FU19" s="966">
        <v>48</v>
      </c>
      <c r="FV19" s="966">
        <v>0</v>
      </c>
      <c r="FW19" s="966">
        <v>0</v>
      </c>
      <c r="FX19" s="966">
        <v>0</v>
      </c>
      <c r="FY19" s="966">
        <v>0</v>
      </c>
      <c r="FZ19" s="966">
        <v>0</v>
      </c>
      <c r="GA19" s="966">
        <v>0</v>
      </c>
      <c r="GB19" s="966">
        <v>0</v>
      </c>
      <c r="GC19" s="966">
        <v>0</v>
      </c>
      <c r="GD19" s="966">
        <v>0</v>
      </c>
      <c r="GE19" s="966">
        <v>0</v>
      </c>
      <c r="GF19" s="966">
        <v>0</v>
      </c>
      <c r="GG19" s="966">
        <v>0</v>
      </c>
      <c r="GH19" s="966">
        <v>0</v>
      </c>
      <c r="GI19" s="966">
        <v>0</v>
      </c>
      <c r="GJ19" s="966">
        <v>0</v>
      </c>
      <c r="GK19" s="966">
        <v>0</v>
      </c>
      <c r="GL19" s="966">
        <v>2</v>
      </c>
      <c r="GM19" s="966">
        <v>32</v>
      </c>
    </row>
    <row r="20" spans="1:195" ht="15" customHeight="1">
      <c r="A20" s="965" t="s">
        <v>2395</v>
      </c>
      <c r="B20" s="966">
        <v>0</v>
      </c>
      <c r="C20" s="966">
        <v>0</v>
      </c>
      <c r="D20" s="966">
        <v>0</v>
      </c>
      <c r="E20" s="966">
        <v>0</v>
      </c>
      <c r="F20" s="966">
        <v>0</v>
      </c>
      <c r="G20" s="966">
        <v>0</v>
      </c>
      <c r="H20" s="966">
        <v>0</v>
      </c>
      <c r="I20" s="966">
        <v>0</v>
      </c>
      <c r="J20" s="966">
        <v>0</v>
      </c>
      <c r="K20" s="966">
        <v>0</v>
      </c>
      <c r="L20" s="966">
        <v>10</v>
      </c>
      <c r="M20" s="966">
        <v>36</v>
      </c>
      <c r="N20" s="966">
        <v>0</v>
      </c>
      <c r="O20" s="966">
        <v>0</v>
      </c>
      <c r="P20" s="966">
        <v>0</v>
      </c>
      <c r="Q20" s="966">
        <v>0</v>
      </c>
      <c r="R20" s="966">
        <v>0</v>
      </c>
      <c r="S20" s="966">
        <v>0</v>
      </c>
      <c r="T20" s="966">
        <v>0</v>
      </c>
      <c r="U20" s="966">
        <v>0</v>
      </c>
      <c r="V20" s="966">
        <v>0</v>
      </c>
      <c r="W20" s="966">
        <v>0</v>
      </c>
      <c r="X20" s="966">
        <v>0</v>
      </c>
      <c r="Y20" s="966">
        <v>0</v>
      </c>
      <c r="Z20" s="966">
        <v>0</v>
      </c>
      <c r="AA20" s="966">
        <v>0</v>
      </c>
      <c r="AB20" s="966">
        <v>0</v>
      </c>
      <c r="AC20" s="966">
        <v>0</v>
      </c>
      <c r="AD20" s="966">
        <v>0</v>
      </c>
      <c r="AE20" s="966">
        <v>0</v>
      </c>
      <c r="AF20" s="966">
        <v>0</v>
      </c>
      <c r="AG20" s="966">
        <v>0</v>
      </c>
      <c r="AH20" s="966">
        <v>0</v>
      </c>
      <c r="AI20" s="966">
        <v>0</v>
      </c>
      <c r="AJ20" s="966">
        <v>0</v>
      </c>
      <c r="AK20" s="966">
        <v>0</v>
      </c>
      <c r="AL20" s="966">
        <v>0</v>
      </c>
      <c r="AM20" s="966">
        <v>0</v>
      </c>
      <c r="AN20" s="966">
        <v>0</v>
      </c>
      <c r="AO20" s="966">
        <v>0</v>
      </c>
      <c r="AP20" s="966">
        <v>0</v>
      </c>
      <c r="AQ20" s="966">
        <v>0</v>
      </c>
      <c r="AR20" s="966">
        <v>0</v>
      </c>
      <c r="AS20" s="966">
        <v>0</v>
      </c>
      <c r="AT20" s="966">
        <v>0</v>
      </c>
      <c r="AU20" s="966">
        <v>0</v>
      </c>
      <c r="AV20" s="966">
        <v>0</v>
      </c>
      <c r="AW20" s="966">
        <v>0</v>
      </c>
      <c r="AX20" s="966">
        <v>0</v>
      </c>
      <c r="AY20" s="966">
        <v>0</v>
      </c>
      <c r="AZ20" s="966">
        <v>0</v>
      </c>
      <c r="BA20" s="966">
        <v>0</v>
      </c>
      <c r="BB20" s="966">
        <v>0</v>
      </c>
      <c r="BC20" s="966">
        <v>0</v>
      </c>
      <c r="BD20" s="966">
        <v>1</v>
      </c>
      <c r="BE20" s="966">
        <v>6</v>
      </c>
      <c r="BF20" s="966">
        <v>0</v>
      </c>
      <c r="BG20" s="966">
        <v>0</v>
      </c>
      <c r="BH20" s="966">
        <v>0</v>
      </c>
      <c r="BI20" s="966">
        <v>0</v>
      </c>
      <c r="BJ20" s="966">
        <v>0</v>
      </c>
      <c r="BK20" s="966">
        <v>0</v>
      </c>
      <c r="BL20" s="966">
        <v>1</v>
      </c>
      <c r="BM20" s="966">
        <v>3</v>
      </c>
      <c r="BN20" s="966">
        <v>0</v>
      </c>
      <c r="BO20" s="966">
        <v>0</v>
      </c>
      <c r="BP20" s="966">
        <v>0</v>
      </c>
      <c r="BQ20" s="966">
        <v>0</v>
      </c>
      <c r="BR20" s="966">
        <v>0</v>
      </c>
      <c r="BS20" s="966">
        <v>0</v>
      </c>
      <c r="BT20" s="966">
        <v>0</v>
      </c>
      <c r="BU20" s="966">
        <v>0</v>
      </c>
      <c r="BV20" s="966">
        <v>0</v>
      </c>
      <c r="BW20" s="966">
        <v>0</v>
      </c>
      <c r="BX20" s="966">
        <v>0</v>
      </c>
      <c r="BY20" s="966">
        <v>0</v>
      </c>
      <c r="BZ20" s="966">
        <v>0</v>
      </c>
      <c r="CA20" s="966">
        <v>0</v>
      </c>
      <c r="CB20" s="966">
        <v>0</v>
      </c>
      <c r="CC20" s="966">
        <v>0</v>
      </c>
      <c r="CD20" s="966">
        <v>1</v>
      </c>
      <c r="CE20" s="966">
        <v>6</v>
      </c>
      <c r="CF20" s="966">
        <v>0</v>
      </c>
      <c r="CG20" s="966">
        <v>0</v>
      </c>
      <c r="CH20" s="966">
        <v>1</v>
      </c>
      <c r="CI20" s="966">
        <v>6</v>
      </c>
      <c r="CJ20" s="966">
        <v>1</v>
      </c>
      <c r="CK20" s="966">
        <v>4</v>
      </c>
      <c r="CL20" s="966">
        <v>0</v>
      </c>
      <c r="CM20" s="966">
        <v>0</v>
      </c>
      <c r="CN20" s="966">
        <v>6</v>
      </c>
      <c r="CO20" s="966">
        <v>15</v>
      </c>
      <c r="CP20" s="966">
        <v>1</v>
      </c>
      <c r="CQ20" s="966">
        <v>3</v>
      </c>
      <c r="CR20" s="966">
        <v>2</v>
      </c>
      <c r="CS20" s="966">
        <v>9</v>
      </c>
      <c r="CT20" s="966">
        <v>2</v>
      </c>
      <c r="CU20" s="966">
        <v>6</v>
      </c>
      <c r="CV20" s="966">
        <v>0</v>
      </c>
      <c r="CW20" s="966">
        <v>0</v>
      </c>
      <c r="CX20" s="966">
        <v>0</v>
      </c>
      <c r="CY20" s="966">
        <v>0</v>
      </c>
      <c r="CZ20" s="966">
        <v>0</v>
      </c>
      <c r="DA20" s="966">
        <v>0</v>
      </c>
      <c r="DB20" s="966">
        <v>0</v>
      </c>
      <c r="DC20" s="966">
        <v>0</v>
      </c>
      <c r="DD20" s="966">
        <v>0</v>
      </c>
      <c r="DE20" s="966">
        <v>0</v>
      </c>
      <c r="DF20" s="966">
        <v>0</v>
      </c>
      <c r="DG20" s="966">
        <v>0</v>
      </c>
      <c r="DH20" s="966">
        <v>0</v>
      </c>
      <c r="DI20" s="966">
        <v>0</v>
      </c>
      <c r="DJ20" s="966">
        <v>0</v>
      </c>
      <c r="DK20" s="966">
        <v>0</v>
      </c>
      <c r="DL20" s="966">
        <v>1</v>
      </c>
      <c r="DM20" s="966">
        <v>3</v>
      </c>
      <c r="DN20" s="966">
        <v>0</v>
      </c>
      <c r="DO20" s="966">
        <v>0</v>
      </c>
      <c r="DP20" s="966">
        <v>0</v>
      </c>
      <c r="DQ20" s="966">
        <v>0</v>
      </c>
      <c r="DR20" s="966">
        <v>0</v>
      </c>
      <c r="DS20" s="966">
        <v>0</v>
      </c>
      <c r="DT20" s="966">
        <v>0</v>
      </c>
      <c r="DU20" s="966">
        <v>0</v>
      </c>
      <c r="DV20" s="966">
        <v>0</v>
      </c>
      <c r="DW20" s="966">
        <v>0</v>
      </c>
      <c r="DX20" s="966">
        <v>0</v>
      </c>
      <c r="DY20" s="966">
        <v>0</v>
      </c>
      <c r="DZ20" s="966">
        <v>0</v>
      </c>
      <c r="EA20" s="966">
        <v>0</v>
      </c>
      <c r="EB20" s="966">
        <v>0</v>
      </c>
      <c r="EC20" s="966">
        <v>0</v>
      </c>
      <c r="ED20" s="966">
        <v>0</v>
      </c>
      <c r="EE20" s="966">
        <v>0</v>
      </c>
      <c r="EF20" s="966">
        <v>0</v>
      </c>
      <c r="EG20" s="966">
        <v>0</v>
      </c>
      <c r="EH20" s="966">
        <v>0</v>
      </c>
      <c r="EI20" s="966">
        <v>0</v>
      </c>
      <c r="EJ20" s="966">
        <v>0</v>
      </c>
      <c r="EK20" s="966">
        <v>0</v>
      </c>
      <c r="EL20" s="966">
        <v>0</v>
      </c>
      <c r="EM20" s="966">
        <v>0</v>
      </c>
      <c r="EN20" s="966">
        <v>0</v>
      </c>
      <c r="EO20" s="966">
        <v>0</v>
      </c>
      <c r="EP20" s="966">
        <v>0</v>
      </c>
      <c r="EQ20" s="966">
        <v>0</v>
      </c>
      <c r="ER20" s="966">
        <v>0</v>
      </c>
      <c r="ES20" s="966">
        <v>0</v>
      </c>
      <c r="ET20" s="966">
        <v>0</v>
      </c>
      <c r="EU20" s="966">
        <v>0</v>
      </c>
      <c r="EV20" s="966">
        <v>0</v>
      </c>
      <c r="EW20" s="966">
        <v>0</v>
      </c>
      <c r="EX20" s="966">
        <v>0</v>
      </c>
      <c r="EY20" s="966">
        <v>0</v>
      </c>
      <c r="EZ20" s="966">
        <v>0</v>
      </c>
      <c r="FA20" s="966">
        <v>0</v>
      </c>
      <c r="FB20" s="966">
        <v>0</v>
      </c>
      <c r="FC20" s="966">
        <v>0</v>
      </c>
      <c r="FD20" s="966">
        <v>1</v>
      </c>
      <c r="FE20" s="966">
        <v>23</v>
      </c>
      <c r="FF20" s="966">
        <v>0</v>
      </c>
      <c r="FG20" s="966">
        <v>0</v>
      </c>
      <c r="FH20" s="966">
        <v>0</v>
      </c>
      <c r="FI20" s="966">
        <v>0</v>
      </c>
      <c r="FJ20" s="966">
        <v>0</v>
      </c>
      <c r="FK20" s="966">
        <v>0</v>
      </c>
      <c r="FL20" s="966">
        <v>0</v>
      </c>
      <c r="FM20" s="966">
        <v>0</v>
      </c>
      <c r="FN20" s="966">
        <v>0</v>
      </c>
      <c r="FO20" s="966">
        <v>0</v>
      </c>
      <c r="FP20" s="966">
        <v>1</v>
      </c>
      <c r="FQ20" s="966">
        <v>2</v>
      </c>
      <c r="FR20" s="966">
        <v>0</v>
      </c>
      <c r="FS20" s="966">
        <v>0</v>
      </c>
      <c r="FT20" s="966">
        <v>0</v>
      </c>
      <c r="FU20" s="966">
        <v>0</v>
      </c>
      <c r="FV20" s="966">
        <v>0</v>
      </c>
      <c r="FW20" s="966">
        <v>0</v>
      </c>
      <c r="FX20" s="966">
        <v>0</v>
      </c>
      <c r="FY20" s="966">
        <v>0</v>
      </c>
      <c r="FZ20" s="966">
        <v>1</v>
      </c>
      <c r="GA20" s="966">
        <v>14</v>
      </c>
      <c r="GB20" s="966">
        <v>0</v>
      </c>
      <c r="GC20" s="966">
        <v>0</v>
      </c>
      <c r="GD20" s="966">
        <v>0</v>
      </c>
      <c r="GE20" s="966">
        <v>0</v>
      </c>
      <c r="GF20" s="966">
        <v>0</v>
      </c>
      <c r="GG20" s="966">
        <v>0</v>
      </c>
      <c r="GH20" s="966">
        <v>0</v>
      </c>
      <c r="GI20" s="966">
        <v>0</v>
      </c>
      <c r="GJ20" s="966">
        <v>0</v>
      </c>
      <c r="GK20" s="966">
        <v>0</v>
      </c>
      <c r="GL20" s="966">
        <v>0</v>
      </c>
      <c r="GM20" s="966">
        <v>0</v>
      </c>
    </row>
    <row r="21" spans="1:195" ht="15" customHeight="1">
      <c r="A21" s="965" t="s">
        <v>2396</v>
      </c>
      <c r="B21" s="966">
        <v>0</v>
      </c>
      <c r="C21" s="966">
        <v>0</v>
      </c>
      <c r="D21" s="966">
        <v>1</v>
      </c>
      <c r="E21" s="966">
        <v>2</v>
      </c>
      <c r="F21" s="966">
        <v>0</v>
      </c>
      <c r="G21" s="966">
        <v>0</v>
      </c>
      <c r="H21" s="966">
        <v>0</v>
      </c>
      <c r="I21" s="966">
        <v>0</v>
      </c>
      <c r="J21" s="966">
        <v>0</v>
      </c>
      <c r="K21" s="966">
        <v>0</v>
      </c>
      <c r="L21" s="966">
        <v>0</v>
      </c>
      <c r="M21" s="966">
        <v>0</v>
      </c>
      <c r="N21" s="966">
        <v>0</v>
      </c>
      <c r="O21" s="966">
        <v>0</v>
      </c>
      <c r="P21" s="966">
        <v>1</v>
      </c>
      <c r="Q21" s="966">
        <v>2</v>
      </c>
      <c r="R21" s="966">
        <v>0</v>
      </c>
      <c r="S21" s="966">
        <v>0</v>
      </c>
      <c r="T21" s="966">
        <v>0</v>
      </c>
      <c r="U21" s="966">
        <v>0</v>
      </c>
      <c r="V21" s="966">
        <v>0</v>
      </c>
      <c r="W21" s="966">
        <v>0</v>
      </c>
      <c r="X21" s="966">
        <v>0</v>
      </c>
      <c r="Y21" s="966">
        <v>0</v>
      </c>
      <c r="Z21" s="966">
        <v>0</v>
      </c>
      <c r="AA21" s="966">
        <v>0</v>
      </c>
      <c r="AB21" s="966">
        <v>0</v>
      </c>
      <c r="AC21" s="966">
        <v>0</v>
      </c>
      <c r="AD21" s="966">
        <v>0</v>
      </c>
      <c r="AE21" s="966">
        <v>0</v>
      </c>
      <c r="AF21" s="966">
        <v>0</v>
      </c>
      <c r="AG21" s="966">
        <v>0</v>
      </c>
      <c r="AH21" s="966">
        <v>0</v>
      </c>
      <c r="AI21" s="966">
        <v>0</v>
      </c>
      <c r="AJ21" s="966">
        <v>0</v>
      </c>
      <c r="AK21" s="966">
        <v>0</v>
      </c>
      <c r="AL21" s="966">
        <v>0</v>
      </c>
      <c r="AM21" s="966">
        <v>0</v>
      </c>
      <c r="AN21" s="966">
        <v>0</v>
      </c>
      <c r="AO21" s="966">
        <v>0</v>
      </c>
      <c r="AP21" s="966">
        <v>0</v>
      </c>
      <c r="AQ21" s="966">
        <v>0</v>
      </c>
      <c r="AR21" s="966">
        <v>1</v>
      </c>
      <c r="AS21" s="966">
        <v>3</v>
      </c>
      <c r="AT21" s="966">
        <v>0</v>
      </c>
      <c r="AU21" s="966">
        <v>0</v>
      </c>
      <c r="AV21" s="966">
        <v>0</v>
      </c>
      <c r="AW21" s="966">
        <v>0</v>
      </c>
      <c r="AX21" s="966">
        <v>1</v>
      </c>
      <c r="AY21" s="966">
        <v>8</v>
      </c>
      <c r="AZ21" s="966">
        <v>0</v>
      </c>
      <c r="BA21" s="966">
        <v>0</v>
      </c>
      <c r="BB21" s="966">
        <v>4</v>
      </c>
      <c r="BC21" s="966">
        <v>23</v>
      </c>
      <c r="BD21" s="966">
        <v>1</v>
      </c>
      <c r="BE21" s="966">
        <v>3</v>
      </c>
      <c r="BF21" s="966">
        <v>2</v>
      </c>
      <c r="BG21" s="966">
        <v>8</v>
      </c>
      <c r="BH21" s="966">
        <v>1</v>
      </c>
      <c r="BI21" s="966">
        <v>4</v>
      </c>
      <c r="BJ21" s="966">
        <v>0</v>
      </c>
      <c r="BK21" s="966">
        <v>0</v>
      </c>
      <c r="BL21" s="966">
        <v>4</v>
      </c>
      <c r="BM21" s="966">
        <v>14</v>
      </c>
      <c r="BN21" s="966">
        <v>0</v>
      </c>
      <c r="BO21" s="966">
        <v>0</v>
      </c>
      <c r="BP21" s="966">
        <v>0</v>
      </c>
      <c r="BQ21" s="966">
        <v>0</v>
      </c>
      <c r="BR21" s="966">
        <v>4</v>
      </c>
      <c r="BS21" s="966">
        <v>23</v>
      </c>
      <c r="BT21" s="966">
        <v>2</v>
      </c>
      <c r="BU21" s="966">
        <v>8</v>
      </c>
      <c r="BV21" s="966">
        <v>3</v>
      </c>
      <c r="BW21" s="966">
        <v>11</v>
      </c>
      <c r="BX21" s="966">
        <v>0</v>
      </c>
      <c r="BY21" s="966">
        <v>0</v>
      </c>
      <c r="BZ21" s="966">
        <v>0</v>
      </c>
      <c r="CA21" s="966">
        <v>0</v>
      </c>
      <c r="CB21" s="966">
        <v>0</v>
      </c>
      <c r="CC21" s="966">
        <v>0</v>
      </c>
      <c r="CD21" s="966">
        <v>2</v>
      </c>
      <c r="CE21" s="966">
        <v>7</v>
      </c>
      <c r="CF21" s="966">
        <v>0</v>
      </c>
      <c r="CG21" s="966">
        <v>0</v>
      </c>
      <c r="CH21" s="966">
        <v>0</v>
      </c>
      <c r="CI21" s="966">
        <v>0</v>
      </c>
      <c r="CJ21" s="966">
        <v>2</v>
      </c>
      <c r="CK21" s="966">
        <v>6</v>
      </c>
      <c r="CL21" s="966">
        <v>0</v>
      </c>
      <c r="CM21" s="966">
        <v>0</v>
      </c>
      <c r="CN21" s="966">
        <v>7</v>
      </c>
      <c r="CO21" s="966">
        <v>16</v>
      </c>
      <c r="CP21" s="966">
        <v>0</v>
      </c>
      <c r="CQ21" s="966">
        <v>0</v>
      </c>
      <c r="CR21" s="966">
        <v>4</v>
      </c>
      <c r="CS21" s="966">
        <v>9</v>
      </c>
      <c r="CT21" s="966">
        <v>6</v>
      </c>
      <c r="CU21" s="966">
        <v>14</v>
      </c>
      <c r="CV21" s="966">
        <v>0</v>
      </c>
      <c r="CW21" s="966">
        <v>0</v>
      </c>
      <c r="CX21" s="966">
        <v>0</v>
      </c>
      <c r="CY21" s="966">
        <v>0</v>
      </c>
      <c r="CZ21" s="966">
        <v>0</v>
      </c>
      <c r="DA21" s="966">
        <v>0</v>
      </c>
      <c r="DB21" s="966">
        <v>1</v>
      </c>
      <c r="DC21" s="966">
        <v>3</v>
      </c>
      <c r="DD21" s="966">
        <v>0</v>
      </c>
      <c r="DE21" s="966">
        <v>0</v>
      </c>
      <c r="DF21" s="966">
        <v>0</v>
      </c>
      <c r="DG21" s="966">
        <v>0</v>
      </c>
      <c r="DH21" s="966">
        <v>0</v>
      </c>
      <c r="DI21" s="966">
        <v>0</v>
      </c>
      <c r="DJ21" s="966">
        <v>0</v>
      </c>
      <c r="DK21" s="966">
        <v>0</v>
      </c>
      <c r="DL21" s="966">
        <v>0</v>
      </c>
      <c r="DM21" s="966">
        <v>0</v>
      </c>
      <c r="DN21" s="966">
        <v>0</v>
      </c>
      <c r="DO21" s="966">
        <v>0</v>
      </c>
      <c r="DP21" s="966">
        <v>0</v>
      </c>
      <c r="DQ21" s="966">
        <v>0</v>
      </c>
      <c r="DR21" s="966">
        <v>0</v>
      </c>
      <c r="DS21" s="966">
        <v>0</v>
      </c>
      <c r="DT21" s="966">
        <v>0</v>
      </c>
      <c r="DU21" s="966">
        <v>0</v>
      </c>
      <c r="DV21" s="966">
        <v>0</v>
      </c>
      <c r="DW21" s="966">
        <v>0</v>
      </c>
      <c r="DX21" s="966">
        <v>0</v>
      </c>
      <c r="DY21" s="966">
        <v>0</v>
      </c>
      <c r="DZ21" s="966">
        <v>0</v>
      </c>
      <c r="EA21" s="966">
        <v>0</v>
      </c>
      <c r="EB21" s="966">
        <v>0</v>
      </c>
      <c r="EC21" s="966">
        <v>0</v>
      </c>
      <c r="ED21" s="966">
        <v>0</v>
      </c>
      <c r="EE21" s="966">
        <v>0</v>
      </c>
      <c r="EF21" s="966">
        <v>0</v>
      </c>
      <c r="EG21" s="966">
        <v>0</v>
      </c>
      <c r="EH21" s="966">
        <v>0</v>
      </c>
      <c r="EI21" s="966">
        <v>0</v>
      </c>
      <c r="EJ21" s="966">
        <v>5</v>
      </c>
      <c r="EK21" s="966">
        <v>11</v>
      </c>
      <c r="EL21" s="966">
        <v>5</v>
      </c>
      <c r="EM21" s="966">
        <v>11</v>
      </c>
      <c r="EN21" s="966">
        <v>0</v>
      </c>
      <c r="EO21" s="966">
        <v>0</v>
      </c>
      <c r="EP21" s="966">
        <v>1</v>
      </c>
      <c r="EQ21" s="966">
        <v>28</v>
      </c>
      <c r="ER21" s="966">
        <v>1</v>
      </c>
      <c r="ES21" s="966">
        <v>31</v>
      </c>
      <c r="ET21" s="966">
        <v>0</v>
      </c>
      <c r="EU21" s="966">
        <v>0</v>
      </c>
      <c r="EV21" s="966">
        <v>1</v>
      </c>
      <c r="EW21" s="966">
        <v>30</v>
      </c>
      <c r="EX21" s="966">
        <v>1</v>
      </c>
      <c r="EY21" s="966">
        <v>31</v>
      </c>
      <c r="EZ21" s="966">
        <v>1</v>
      </c>
      <c r="FA21" s="966">
        <v>47</v>
      </c>
      <c r="FB21" s="966">
        <v>0</v>
      </c>
      <c r="FC21" s="966">
        <v>0</v>
      </c>
      <c r="FD21" s="966">
        <v>1</v>
      </c>
      <c r="FE21" s="966">
        <v>35</v>
      </c>
      <c r="FF21" s="966">
        <v>1</v>
      </c>
      <c r="FG21" s="966">
        <v>41</v>
      </c>
      <c r="FH21" s="966">
        <v>1</v>
      </c>
      <c r="FI21" s="966">
        <v>42</v>
      </c>
      <c r="FJ21" s="966">
        <v>0</v>
      </c>
      <c r="FK21" s="966">
        <v>0</v>
      </c>
      <c r="FL21" s="966">
        <v>1</v>
      </c>
      <c r="FM21" s="966">
        <v>30</v>
      </c>
      <c r="FN21" s="966">
        <v>0</v>
      </c>
      <c r="FO21" s="966">
        <v>0</v>
      </c>
      <c r="FP21" s="966">
        <v>0</v>
      </c>
      <c r="FQ21" s="966">
        <v>0</v>
      </c>
      <c r="FR21" s="966">
        <v>0</v>
      </c>
      <c r="FS21" s="966">
        <v>0</v>
      </c>
      <c r="FT21" s="966">
        <v>5</v>
      </c>
      <c r="FU21" s="966">
        <v>45</v>
      </c>
      <c r="FV21" s="966">
        <v>0</v>
      </c>
      <c r="FW21" s="966">
        <v>0</v>
      </c>
      <c r="FX21" s="966">
        <v>0</v>
      </c>
      <c r="FY21" s="966">
        <v>0</v>
      </c>
      <c r="FZ21" s="966">
        <v>0</v>
      </c>
      <c r="GA21" s="966">
        <v>0</v>
      </c>
      <c r="GB21" s="966">
        <v>0</v>
      </c>
      <c r="GC21" s="966">
        <v>0</v>
      </c>
      <c r="GD21" s="966">
        <v>0</v>
      </c>
      <c r="GE21" s="966">
        <v>0</v>
      </c>
      <c r="GF21" s="966">
        <v>0</v>
      </c>
      <c r="GG21" s="966">
        <v>0</v>
      </c>
      <c r="GH21" s="966">
        <v>0</v>
      </c>
      <c r="GI21" s="966">
        <v>0</v>
      </c>
      <c r="GJ21" s="966">
        <v>0</v>
      </c>
      <c r="GK21" s="966">
        <v>0</v>
      </c>
      <c r="GL21" s="966">
        <v>1</v>
      </c>
      <c r="GM21" s="966">
        <v>2</v>
      </c>
    </row>
    <row r="22" spans="1:195" ht="15" customHeight="1">
      <c r="A22" s="965" t="s">
        <v>2397</v>
      </c>
      <c r="B22" s="966">
        <v>2</v>
      </c>
      <c r="C22" s="966">
        <v>7</v>
      </c>
      <c r="D22" s="966">
        <v>1</v>
      </c>
      <c r="E22" s="966">
        <v>4</v>
      </c>
      <c r="F22" s="966">
        <v>0</v>
      </c>
      <c r="G22" s="966">
        <v>0</v>
      </c>
      <c r="H22" s="966">
        <v>3</v>
      </c>
      <c r="I22" s="966">
        <v>7</v>
      </c>
      <c r="J22" s="966">
        <v>0</v>
      </c>
      <c r="K22" s="966">
        <v>0</v>
      </c>
      <c r="L22" s="966">
        <v>0</v>
      </c>
      <c r="M22" s="966">
        <v>0</v>
      </c>
      <c r="N22" s="966">
        <v>0</v>
      </c>
      <c r="O22" s="966">
        <v>0</v>
      </c>
      <c r="P22" s="966">
        <v>0</v>
      </c>
      <c r="Q22" s="966">
        <v>0</v>
      </c>
      <c r="R22" s="966">
        <v>0</v>
      </c>
      <c r="S22" s="966">
        <v>0</v>
      </c>
      <c r="T22" s="966">
        <v>0</v>
      </c>
      <c r="U22" s="966">
        <v>0</v>
      </c>
      <c r="V22" s="966">
        <v>0</v>
      </c>
      <c r="W22" s="966">
        <v>0</v>
      </c>
      <c r="X22" s="966">
        <v>0</v>
      </c>
      <c r="Y22" s="966">
        <v>0</v>
      </c>
      <c r="Z22" s="966">
        <v>1</v>
      </c>
      <c r="AA22" s="966">
        <v>2</v>
      </c>
      <c r="AB22" s="966">
        <v>0</v>
      </c>
      <c r="AC22" s="966">
        <v>0</v>
      </c>
      <c r="AD22" s="966">
        <v>0</v>
      </c>
      <c r="AE22" s="966">
        <v>0</v>
      </c>
      <c r="AF22" s="966">
        <v>0</v>
      </c>
      <c r="AG22" s="966">
        <v>0</v>
      </c>
      <c r="AH22" s="966">
        <v>0</v>
      </c>
      <c r="AI22" s="966">
        <v>0</v>
      </c>
      <c r="AJ22" s="966">
        <v>0</v>
      </c>
      <c r="AK22" s="966">
        <v>0</v>
      </c>
      <c r="AL22" s="966">
        <v>0</v>
      </c>
      <c r="AM22" s="966">
        <v>0</v>
      </c>
      <c r="AN22" s="966">
        <v>0</v>
      </c>
      <c r="AO22" s="966">
        <v>0</v>
      </c>
      <c r="AP22" s="966">
        <v>0</v>
      </c>
      <c r="AQ22" s="966">
        <v>0</v>
      </c>
      <c r="AR22" s="966">
        <v>0</v>
      </c>
      <c r="AS22" s="966">
        <v>0</v>
      </c>
      <c r="AT22" s="966">
        <v>1</v>
      </c>
      <c r="AU22" s="966">
        <v>2</v>
      </c>
      <c r="AV22" s="966">
        <v>0</v>
      </c>
      <c r="AW22" s="966">
        <v>0</v>
      </c>
      <c r="AX22" s="966">
        <v>0</v>
      </c>
      <c r="AY22" s="966">
        <v>0</v>
      </c>
      <c r="AZ22" s="966">
        <v>0</v>
      </c>
      <c r="BA22" s="966">
        <v>0</v>
      </c>
      <c r="BB22" s="966">
        <v>0</v>
      </c>
      <c r="BC22" s="966">
        <v>0</v>
      </c>
      <c r="BD22" s="966">
        <v>3</v>
      </c>
      <c r="BE22" s="966">
        <v>9</v>
      </c>
      <c r="BF22" s="966">
        <v>0</v>
      </c>
      <c r="BG22" s="966">
        <v>0</v>
      </c>
      <c r="BH22" s="966">
        <v>1</v>
      </c>
      <c r="BI22" s="966">
        <v>3</v>
      </c>
      <c r="BJ22" s="966">
        <v>0</v>
      </c>
      <c r="BK22" s="966">
        <v>0</v>
      </c>
      <c r="BL22" s="966">
        <v>1</v>
      </c>
      <c r="BM22" s="966">
        <v>3</v>
      </c>
      <c r="BN22" s="966">
        <v>0</v>
      </c>
      <c r="BO22" s="966">
        <v>0</v>
      </c>
      <c r="BP22" s="966">
        <v>1</v>
      </c>
      <c r="BQ22" s="966">
        <v>3</v>
      </c>
      <c r="BR22" s="966">
        <v>0</v>
      </c>
      <c r="BS22" s="966">
        <v>0</v>
      </c>
      <c r="BT22" s="966">
        <v>0</v>
      </c>
      <c r="BU22" s="966">
        <v>0</v>
      </c>
      <c r="BV22" s="966">
        <v>1</v>
      </c>
      <c r="BW22" s="966">
        <v>2</v>
      </c>
      <c r="BX22" s="966">
        <v>0</v>
      </c>
      <c r="BY22" s="966">
        <v>0</v>
      </c>
      <c r="BZ22" s="966">
        <v>0</v>
      </c>
      <c r="CA22" s="966">
        <v>0</v>
      </c>
      <c r="CB22" s="966">
        <v>0</v>
      </c>
      <c r="CC22" s="966">
        <v>0</v>
      </c>
      <c r="CD22" s="966">
        <v>1</v>
      </c>
      <c r="CE22" s="966">
        <v>5</v>
      </c>
      <c r="CF22" s="966">
        <v>0</v>
      </c>
      <c r="CG22" s="966">
        <v>0</v>
      </c>
      <c r="CH22" s="966">
        <v>1</v>
      </c>
      <c r="CI22" s="966">
        <v>5</v>
      </c>
      <c r="CJ22" s="966">
        <v>1</v>
      </c>
      <c r="CK22" s="966">
        <v>2</v>
      </c>
      <c r="CL22" s="966">
        <v>1</v>
      </c>
      <c r="CM22" s="966">
        <v>3</v>
      </c>
      <c r="CN22" s="966">
        <v>4</v>
      </c>
      <c r="CO22" s="966">
        <v>14</v>
      </c>
      <c r="CP22" s="966">
        <v>1</v>
      </c>
      <c r="CQ22" s="966">
        <v>5</v>
      </c>
      <c r="CR22" s="966">
        <v>3</v>
      </c>
      <c r="CS22" s="966">
        <v>13</v>
      </c>
      <c r="CT22" s="966">
        <v>1</v>
      </c>
      <c r="CU22" s="966">
        <v>4</v>
      </c>
      <c r="CV22" s="966">
        <v>0</v>
      </c>
      <c r="CW22" s="966">
        <v>0</v>
      </c>
      <c r="CX22" s="966">
        <v>0</v>
      </c>
      <c r="CY22" s="966">
        <v>0</v>
      </c>
      <c r="CZ22" s="966">
        <v>1</v>
      </c>
      <c r="DA22" s="966">
        <v>3</v>
      </c>
      <c r="DB22" s="966">
        <v>0</v>
      </c>
      <c r="DC22" s="966">
        <v>0</v>
      </c>
      <c r="DD22" s="966">
        <v>0</v>
      </c>
      <c r="DE22" s="966">
        <v>0</v>
      </c>
      <c r="DF22" s="966">
        <v>0</v>
      </c>
      <c r="DG22" s="966">
        <v>0</v>
      </c>
      <c r="DH22" s="966">
        <v>0</v>
      </c>
      <c r="DI22" s="966">
        <v>0</v>
      </c>
      <c r="DJ22" s="966">
        <v>0</v>
      </c>
      <c r="DK22" s="966">
        <v>0</v>
      </c>
      <c r="DL22" s="966">
        <v>0</v>
      </c>
      <c r="DM22" s="966">
        <v>0</v>
      </c>
      <c r="DN22" s="966">
        <v>0</v>
      </c>
      <c r="DO22" s="966">
        <v>0</v>
      </c>
      <c r="DP22" s="966">
        <v>0</v>
      </c>
      <c r="DQ22" s="966">
        <v>0</v>
      </c>
      <c r="DR22" s="966">
        <v>0</v>
      </c>
      <c r="DS22" s="966">
        <v>0</v>
      </c>
      <c r="DT22" s="966">
        <v>0</v>
      </c>
      <c r="DU22" s="966">
        <v>0</v>
      </c>
      <c r="DV22" s="966">
        <v>0</v>
      </c>
      <c r="DW22" s="966">
        <v>0</v>
      </c>
      <c r="DX22" s="966">
        <v>0</v>
      </c>
      <c r="DY22" s="966">
        <v>0</v>
      </c>
      <c r="DZ22" s="966">
        <v>0</v>
      </c>
      <c r="EA22" s="966">
        <v>0</v>
      </c>
      <c r="EB22" s="966">
        <v>1</v>
      </c>
      <c r="EC22" s="966">
        <v>5</v>
      </c>
      <c r="ED22" s="966">
        <v>0</v>
      </c>
      <c r="EE22" s="966">
        <v>0</v>
      </c>
      <c r="EF22" s="966">
        <v>0</v>
      </c>
      <c r="EG22" s="966">
        <v>0</v>
      </c>
      <c r="EH22" s="966">
        <v>0</v>
      </c>
      <c r="EI22" s="966">
        <v>0</v>
      </c>
      <c r="EJ22" s="966">
        <v>3</v>
      </c>
      <c r="EK22" s="966">
        <v>10</v>
      </c>
      <c r="EL22" s="966">
        <v>3</v>
      </c>
      <c r="EM22" s="966">
        <v>10</v>
      </c>
      <c r="EN22" s="966">
        <v>3</v>
      </c>
      <c r="EO22" s="966">
        <v>8</v>
      </c>
      <c r="EP22" s="966">
        <v>1</v>
      </c>
      <c r="EQ22" s="966">
        <v>13</v>
      </c>
      <c r="ER22" s="966">
        <v>1</v>
      </c>
      <c r="ES22" s="966">
        <v>16</v>
      </c>
      <c r="ET22" s="966">
        <v>3</v>
      </c>
      <c r="EU22" s="966">
        <v>10</v>
      </c>
      <c r="EV22" s="966">
        <v>0</v>
      </c>
      <c r="EW22" s="966">
        <v>0</v>
      </c>
      <c r="EX22" s="966">
        <v>0</v>
      </c>
      <c r="EY22" s="966">
        <v>0</v>
      </c>
      <c r="EZ22" s="966">
        <v>1</v>
      </c>
      <c r="FA22" s="966">
        <v>15</v>
      </c>
      <c r="FB22" s="966">
        <v>0</v>
      </c>
      <c r="FC22" s="966">
        <v>0</v>
      </c>
      <c r="FD22" s="966">
        <v>1</v>
      </c>
      <c r="FE22" s="966">
        <v>27</v>
      </c>
      <c r="FF22" s="966">
        <v>1</v>
      </c>
      <c r="FG22" s="966">
        <v>14</v>
      </c>
      <c r="FH22" s="966">
        <v>1</v>
      </c>
      <c r="FI22" s="966">
        <v>14</v>
      </c>
      <c r="FJ22" s="966">
        <v>1</v>
      </c>
      <c r="FK22" s="966">
        <v>9</v>
      </c>
      <c r="FL22" s="966">
        <v>0</v>
      </c>
      <c r="FM22" s="966">
        <v>0</v>
      </c>
      <c r="FN22" s="966">
        <v>0</v>
      </c>
      <c r="FO22" s="966">
        <v>0</v>
      </c>
      <c r="FP22" s="966">
        <v>0</v>
      </c>
      <c r="FQ22" s="966">
        <v>0</v>
      </c>
      <c r="FR22" s="966">
        <v>0</v>
      </c>
      <c r="FS22" s="966">
        <v>0</v>
      </c>
      <c r="FT22" s="966">
        <v>1</v>
      </c>
      <c r="FU22" s="966">
        <v>15</v>
      </c>
      <c r="FV22" s="966">
        <v>0</v>
      </c>
      <c r="FW22" s="966">
        <v>0</v>
      </c>
      <c r="FX22" s="966">
        <v>0</v>
      </c>
      <c r="FY22" s="966">
        <v>0</v>
      </c>
      <c r="FZ22" s="966">
        <v>2</v>
      </c>
      <c r="GA22" s="966">
        <v>6</v>
      </c>
      <c r="GB22" s="966">
        <v>0</v>
      </c>
      <c r="GC22" s="966">
        <v>0</v>
      </c>
      <c r="GD22" s="966">
        <v>0</v>
      </c>
      <c r="GE22" s="966">
        <v>0</v>
      </c>
      <c r="GF22" s="966">
        <v>0</v>
      </c>
      <c r="GG22" s="966">
        <v>0</v>
      </c>
      <c r="GH22" s="966">
        <v>0</v>
      </c>
      <c r="GI22" s="966">
        <v>0</v>
      </c>
      <c r="GJ22" s="966">
        <v>0</v>
      </c>
      <c r="GK22" s="966">
        <v>0</v>
      </c>
      <c r="GL22" s="966">
        <v>0</v>
      </c>
      <c r="GM22" s="966">
        <v>0</v>
      </c>
    </row>
    <row r="23" spans="1:195" ht="15" customHeight="1">
      <c r="A23" s="965" t="s">
        <v>2398</v>
      </c>
      <c r="B23" s="966">
        <v>2</v>
      </c>
      <c r="C23" s="966">
        <v>7</v>
      </c>
      <c r="D23" s="966">
        <v>0</v>
      </c>
      <c r="E23" s="966">
        <v>0</v>
      </c>
      <c r="F23" s="966">
        <v>0</v>
      </c>
      <c r="G23" s="966">
        <v>0</v>
      </c>
      <c r="H23" s="966">
        <v>0</v>
      </c>
      <c r="I23" s="966">
        <v>0</v>
      </c>
      <c r="J23" s="966">
        <v>1</v>
      </c>
      <c r="K23" s="966">
        <v>4</v>
      </c>
      <c r="L23" s="966">
        <v>1</v>
      </c>
      <c r="M23" s="966">
        <v>3</v>
      </c>
      <c r="N23" s="966">
        <v>0</v>
      </c>
      <c r="O23" s="966">
        <v>0</v>
      </c>
      <c r="P23" s="966">
        <v>0</v>
      </c>
      <c r="Q23" s="966">
        <v>0</v>
      </c>
      <c r="R23" s="966">
        <v>0</v>
      </c>
      <c r="S23" s="966">
        <v>0</v>
      </c>
      <c r="T23" s="966">
        <v>0</v>
      </c>
      <c r="U23" s="966">
        <v>0</v>
      </c>
      <c r="V23" s="966">
        <v>1</v>
      </c>
      <c r="W23" s="966">
        <v>3</v>
      </c>
      <c r="X23" s="966">
        <v>1</v>
      </c>
      <c r="Y23" s="966">
        <v>4</v>
      </c>
      <c r="Z23" s="966">
        <v>0</v>
      </c>
      <c r="AA23" s="966">
        <v>0</v>
      </c>
      <c r="AB23" s="966">
        <v>0</v>
      </c>
      <c r="AC23" s="966">
        <v>0</v>
      </c>
      <c r="AD23" s="966">
        <v>0</v>
      </c>
      <c r="AE23" s="966">
        <v>0</v>
      </c>
      <c r="AF23" s="966">
        <v>0</v>
      </c>
      <c r="AG23" s="966">
        <v>0</v>
      </c>
      <c r="AH23" s="966">
        <v>0</v>
      </c>
      <c r="AI23" s="966">
        <v>0</v>
      </c>
      <c r="AJ23" s="966">
        <v>2</v>
      </c>
      <c r="AK23" s="966">
        <v>9</v>
      </c>
      <c r="AL23" s="966">
        <v>0</v>
      </c>
      <c r="AM23" s="966">
        <v>0</v>
      </c>
      <c r="AN23" s="966">
        <v>0</v>
      </c>
      <c r="AO23" s="966">
        <v>0</v>
      </c>
      <c r="AP23" s="966">
        <v>0</v>
      </c>
      <c r="AQ23" s="966">
        <v>0</v>
      </c>
      <c r="AR23" s="966">
        <v>2</v>
      </c>
      <c r="AS23" s="966">
        <v>6</v>
      </c>
      <c r="AT23" s="966">
        <v>2</v>
      </c>
      <c r="AU23" s="966">
        <v>5</v>
      </c>
      <c r="AV23" s="966">
        <v>0</v>
      </c>
      <c r="AW23" s="966">
        <v>0</v>
      </c>
      <c r="AX23" s="966">
        <v>0</v>
      </c>
      <c r="AY23" s="966">
        <v>0</v>
      </c>
      <c r="AZ23" s="966">
        <v>0</v>
      </c>
      <c r="BA23" s="966">
        <v>0</v>
      </c>
      <c r="BB23" s="966">
        <v>1</v>
      </c>
      <c r="BC23" s="966">
        <v>3</v>
      </c>
      <c r="BD23" s="966">
        <v>1</v>
      </c>
      <c r="BE23" s="966">
        <v>2</v>
      </c>
      <c r="BF23" s="966">
        <v>0</v>
      </c>
      <c r="BG23" s="966">
        <v>0</v>
      </c>
      <c r="BH23" s="966">
        <v>1</v>
      </c>
      <c r="BI23" s="966">
        <v>3</v>
      </c>
      <c r="BJ23" s="966">
        <v>0</v>
      </c>
      <c r="BK23" s="966">
        <v>0</v>
      </c>
      <c r="BL23" s="966">
        <v>0</v>
      </c>
      <c r="BM23" s="966">
        <v>0</v>
      </c>
      <c r="BN23" s="966">
        <v>0</v>
      </c>
      <c r="BO23" s="966">
        <v>0</v>
      </c>
      <c r="BP23" s="966">
        <v>0</v>
      </c>
      <c r="BQ23" s="966">
        <v>0</v>
      </c>
      <c r="BR23" s="966">
        <v>0</v>
      </c>
      <c r="BS23" s="966">
        <v>0</v>
      </c>
      <c r="BT23" s="966">
        <v>0</v>
      </c>
      <c r="BU23" s="966">
        <v>0</v>
      </c>
      <c r="BV23" s="966">
        <v>0</v>
      </c>
      <c r="BW23" s="966">
        <v>0</v>
      </c>
      <c r="BX23" s="966">
        <v>0</v>
      </c>
      <c r="BY23" s="966">
        <v>0</v>
      </c>
      <c r="BZ23" s="966">
        <v>0</v>
      </c>
      <c r="CA23" s="966">
        <v>0</v>
      </c>
      <c r="CB23" s="966">
        <v>0</v>
      </c>
      <c r="CC23" s="966">
        <v>0</v>
      </c>
      <c r="CD23" s="966">
        <v>0</v>
      </c>
      <c r="CE23" s="966">
        <v>0</v>
      </c>
      <c r="CF23" s="966">
        <v>0</v>
      </c>
      <c r="CG23" s="966">
        <v>0</v>
      </c>
      <c r="CH23" s="966">
        <v>0</v>
      </c>
      <c r="CI23" s="966">
        <v>0</v>
      </c>
      <c r="CJ23" s="966">
        <v>0</v>
      </c>
      <c r="CK23" s="966">
        <v>0</v>
      </c>
      <c r="CL23" s="966">
        <v>1</v>
      </c>
      <c r="CM23" s="966">
        <v>3</v>
      </c>
      <c r="CN23" s="966">
        <v>7</v>
      </c>
      <c r="CO23" s="966">
        <v>20</v>
      </c>
      <c r="CP23" s="966">
        <v>2</v>
      </c>
      <c r="CQ23" s="966">
        <v>5</v>
      </c>
      <c r="CR23" s="966">
        <v>6</v>
      </c>
      <c r="CS23" s="966">
        <v>15</v>
      </c>
      <c r="CT23" s="966">
        <v>6</v>
      </c>
      <c r="CU23" s="966">
        <v>15</v>
      </c>
      <c r="CV23" s="966">
        <v>0</v>
      </c>
      <c r="CW23" s="966">
        <v>0</v>
      </c>
      <c r="CX23" s="966">
        <v>0</v>
      </c>
      <c r="CY23" s="966">
        <v>0</v>
      </c>
      <c r="CZ23" s="966">
        <v>0</v>
      </c>
      <c r="DA23" s="966">
        <v>0</v>
      </c>
      <c r="DB23" s="966">
        <v>1</v>
      </c>
      <c r="DC23" s="966">
        <v>2</v>
      </c>
      <c r="DD23" s="966">
        <v>0</v>
      </c>
      <c r="DE23" s="966">
        <v>0</v>
      </c>
      <c r="DF23" s="966">
        <v>0</v>
      </c>
      <c r="DG23" s="966">
        <v>0</v>
      </c>
      <c r="DH23" s="966">
        <v>0</v>
      </c>
      <c r="DI23" s="966">
        <v>0</v>
      </c>
      <c r="DJ23" s="966">
        <v>0</v>
      </c>
      <c r="DK23" s="966">
        <v>0</v>
      </c>
      <c r="DL23" s="966">
        <v>0</v>
      </c>
      <c r="DM23" s="966">
        <v>0</v>
      </c>
      <c r="DN23" s="966">
        <v>0</v>
      </c>
      <c r="DO23" s="966">
        <v>0</v>
      </c>
      <c r="DP23" s="966">
        <v>0</v>
      </c>
      <c r="DQ23" s="966">
        <v>0</v>
      </c>
      <c r="DR23" s="966">
        <v>0</v>
      </c>
      <c r="DS23" s="966">
        <v>0</v>
      </c>
      <c r="DT23" s="966">
        <v>0</v>
      </c>
      <c r="DU23" s="966">
        <v>0</v>
      </c>
      <c r="DV23" s="966">
        <v>0</v>
      </c>
      <c r="DW23" s="966">
        <v>0</v>
      </c>
      <c r="DX23" s="966">
        <v>0</v>
      </c>
      <c r="DY23" s="966">
        <v>0</v>
      </c>
      <c r="DZ23" s="966">
        <v>0</v>
      </c>
      <c r="EA23" s="966">
        <v>0</v>
      </c>
      <c r="EB23" s="966">
        <v>0</v>
      </c>
      <c r="EC23" s="966">
        <v>0</v>
      </c>
      <c r="ED23" s="966">
        <v>0</v>
      </c>
      <c r="EE23" s="966">
        <v>0</v>
      </c>
      <c r="EF23" s="966">
        <v>0</v>
      </c>
      <c r="EG23" s="966">
        <v>0</v>
      </c>
      <c r="EH23" s="966">
        <v>0</v>
      </c>
      <c r="EI23" s="966">
        <v>0</v>
      </c>
      <c r="EJ23" s="966">
        <v>4</v>
      </c>
      <c r="EK23" s="966">
        <v>11</v>
      </c>
      <c r="EL23" s="966">
        <v>4</v>
      </c>
      <c r="EM23" s="966">
        <v>11</v>
      </c>
      <c r="EN23" s="966">
        <v>3</v>
      </c>
      <c r="EO23" s="966">
        <v>9</v>
      </c>
      <c r="EP23" s="966">
        <v>1</v>
      </c>
      <c r="EQ23" s="966">
        <v>17</v>
      </c>
      <c r="ER23" s="966">
        <v>2</v>
      </c>
      <c r="ES23" s="966">
        <v>40</v>
      </c>
      <c r="ET23" s="966">
        <v>3</v>
      </c>
      <c r="EU23" s="966">
        <v>9</v>
      </c>
      <c r="EV23" s="966">
        <v>0</v>
      </c>
      <c r="EW23" s="966">
        <v>0</v>
      </c>
      <c r="EX23" s="966">
        <v>1</v>
      </c>
      <c r="EY23" s="966">
        <v>4</v>
      </c>
      <c r="EZ23" s="966">
        <v>1</v>
      </c>
      <c r="FA23" s="966">
        <v>4</v>
      </c>
      <c r="FB23" s="966">
        <v>0</v>
      </c>
      <c r="FC23" s="966">
        <v>0</v>
      </c>
      <c r="FD23" s="966">
        <v>1</v>
      </c>
      <c r="FE23" s="966">
        <v>24</v>
      </c>
      <c r="FF23" s="966">
        <v>1</v>
      </c>
      <c r="FG23" s="966">
        <v>11</v>
      </c>
      <c r="FH23" s="966">
        <v>0</v>
      </c>
      <c r="FI23" s="966">
        <v>0</v>
      </c>
      <c r="FJ23" s="966">
        <v>0</v>
      </c>
      <c r="FK23" s="966">
        <v>0</v>
      </c>
      <c r="FL23" s="966">
        <v>0</v>
      </c>
      <c r="FM23" s="966">
        <v>0</v>
      </c>
      <c r="FN23" s="966">
        <v>0</v>
      </c>
      <c r="FO23" s="966">
        <v>0</v>
      </c>
      <c r="FP23" s="966">
        <v>0</v>
      </c>
      <c r="FQ23" s="966">
        <v>0</v>
      </c>
      <c r="FR23" s="966">
        <v>0</v>
      </c>
      <c r="FS23" s="966">
        <v>0</v>
      </c>
      <c r="FT23" s="966">
        <v>0</v>
      </c>
      <c r="FU23" s="966">
        <v>0</v>
      </c>
      <c r="FV23" s="966">
        <v>1</v>
      </c>
      <c r="FW23" s="966">
        <v>4</v>
      </c>
      <c r="FX23" s="966">
        <v>0</v>
      </c>
      <c r="FY23" s="966">
        <v>0</v>
      </c>
      <c r="FZ23" s="966">
        <v>0</v>
      </c>
      <c r="GA23" s="966">
        <v>0</v>
      </c>
      <c r="GB23" s="966">
        <v>0</v>
      </c>
      <c r="GC23" s="966">
        <v>0</v>
      </c>
      <c r="GD23" s="966">
        <v>0</v>
      </c>
      <c r="GE23" s="966">
        <v>0</v>
      </c>
      <c r="GF23" s="966">
        <v>1</v>
      </c>
      <c r="GG23" s="966">
        <v>4</v>
      </c>
      <c r="GH23" s="966">
        <v>1</v>
      </c>
      <c r="GI23" s="966">
        <v>4</v>
      </c>
      <c r="GJ23" s="966">
        <v>0</v>
      </c>
      <c r="GK23" s="966">
        <v>0</v>
      </c>
      <c r="GL23" s="966">
        <v>0</v>
      </c>
      <c r="GM23" s="966">
        <v>0</v>
      </c>
    </row>
    <row r="24" spans="1:195" ht="15" customHeight="1">
      <c r="A24" s="965" t="s">
        <v>2399</v>
      </c>
      <c r="B24" s="966">
        <v>2</v>
      </c>
      <c r="C24" s="966">
        <v>10</v>
      </c>
      <c r="D24" s="966">
        <v>1</v>
      </c>
      <c r="E24" s="966">
        <v>5</v>
      </c>
      <c r="F24" s="966">
        <v>0</v>
      </c>
      <c r="G24" s="966">
        <v>0</v>
      </c>
      <c r="H24" s="966">
        <v>0</v>
      </c>
      <c r="I24" s="966">
        <v>0</v>
      </c>
      <c r="J24" s="966">
        <v>0</v>
      </c>
      <c r="K24" s="966">
        <v>0</v>
      </c>
      <c r="L24" s="966">
        <v>0</v>
      </c>
      <c r="M24" s="966">
        <v>0</v>
      </c>
      <c r="N24" s="966">
        <v>0</v>
      </c>
      <c r="O24" s="966">
        <v>0</v>
      </c>
      <c r="P24" s="966">
        <v>0</v>
      </c>
      <c r="Q24" s="966">
        <v>0</v>
      </c>
      <c r="R24" s="966">
        <v>0</v>
      </c>
      <c r="S24" s="966">
        <v>0</v>
      </c>
      <c r="T24" s="966">
        <v>0</v>
      </c>
      <c r="U24" s="966">
        <v>0</v>
      </c>
      <c r="V24" s="966">
        <v>0</v>
      </c>
      <c r="W24" s="966">
        <v>0</v>
      </c>
      <c r="X24" s="966">
        <v>3</v>
      </c>
      <c r="Y24" s="966">
        <v>11</v>
      </c>
      <c r="Z24" s="966">
        <v>0</v>
      </c>
      <c r="AA24" s="966">
        <v>0</v>
      </c>
      <c r="AB24" s="966">
        <v>0</v>
      </c>
      <c r="AC24" s="966">
        <v>0</v>
      </c>
      <c r="AD24" s="966">
        <v>0</v>
      </c>
      <c r="AE24" s="966">
        <v>0</v>
      </c>
      <c r="AF24" s="966">
        <v>0</v>
      </c>
      <c r="AG24" s="966">
        <v>0</v>
      </c>
      <c r="AH24" s="966">
        <v>0</v>
      </c>
      <c r="AI24" s="966">
        <v>0</v>
      </c>
      <c r="AJ24" s="966">
        <v>1</v>
      </c>
      <c r="AK24" s="966">
        <v>6</v>
      </c>
      <c r="AL24" s="966">
        <v>0</v>
      </c>
      <c r="AM24" s="966">
        <v>0</v>
      </c>
      <c r="AN24" s="966">
        <v>0</v>
      </c>
      <c r="AO24" s="966">
        <v>0</v>
      </c>
      <c r="AP24" s="966">
        <v>0</v>
      </c>
      <c r="AQ24" s="966">
        <v>0</v>
      </c>
      <c r="AR24" s="966">
        <v>2</v>
      </c>
      <c r="AS24" s="966">
        <v>9</v>
      </c>
      <c r="AT24" s="966">
        <v>0</v>
      </c>
      <c r="AU24" s="966">
        <v>0</v>
      </c>
      <c r="AV24" s="966">
        <v>0</v>
      </c>
      <c r="AW24" s="966">
        <v>0</v>
      </c>
      <c r="AX24" s="966">
        <v>0</v>
      </c>
      <c r="AY24" s="966">
        <v>0</v>
      </c>
      <c r="AZ24" s="966">
        <v>0</v>
      </c>
      <c r="BA24" s="966">
        <v>0</v>
      </c>
      <c r="BB24" s="966">
        <v>0</v>
      </c>
      <c r="BC24" s="966">
        <v>0</v>
      </c>
      <c r="BD24" s="966">
        <v>2</v>
      </c>
      <c r="BE24" s="966">
        <v>7</v>
      </c>
      <c r="BF24" s="966">
        <v>1</v>
      </c>
      <c r="BG24" s="966">
        <v>4</v>
      </c>
      <c r="BH24" s="966">
        <v>1</v>
      </c>
      <c r="BI24" s="966">
        <v>4</v>
      </c>
      <c r="BJ24" s="966">
        <v>0</v>
      </c>
      <c r="BK24" s="966">
        <v>0</v>
      </c>
      <c r="BL24" s="966">
        <v>0</v>
      </c>
      <c r="BM24" s="966">
        <v>0</v>
      </c>
      <c r="BN24" s="966">
        <v>0</v>
      </c>
      <c r="BO24" s="966">
        <v>0</v>
      </c>
      <c r="BP24" s="966">
        <v>2</v>
      </c>
      <c r="BQ24" s="966">
        <v>7</v>
      </c>
      <c r="BR24" s="966">
        <v>0</v>
      </c>
      <c r="BS24" s="966">
        <v>0</v>
      </c>
      <c r="BT24" s="966">
        <v>0</v>
      </c>
      <c r="BU24" s="966">
        <v>0</v>
      </c>
      <c r="BV24" s="966">
        <v>0</v>
      </c>
      <c r="BW24" s="966">
        <v>0</v>
      </c>
      <c r="BX24" s="966">
        <v>1</v>
      </c>
      <c r="BY24" s="966">
        <v>4</v>
      </c>
      <c r="BZ24" s="966">
        <v>0</v>
      </c>
      <c r="CA24" s="966">
        <v>0</v>
      </c>
      <c r="CB24" s="966">
        <v>0</v>
      </c>
      <c r="CC24" s="966">
        <v>0</v>
      </c>
      <c r="CD24" s="966">
        <v>1</v>
      </c>
      <c r="CE24" s="966">
        <v>4</v>
      </c>
      <c r="CF24" s="966">
        <v>0</v>
      </c>
      <c r="CG24" s="966">
        <v>0</v>
      </c>
      <c r="CH24" s="966">
        <v>0</v>
      </c>
      <c r="CI24" s="966">
        <v>0</v>
      </c>
      <c r="CJ24" s="966">
        <v>0</v>
      </c>
      <c r="CK24" s="966">
        <v>0</v>
      </c>
      <c r="CL24" s="966">
        <v>1</v>
      </c>
      <c r="CM24" s="966">
        <v>2</v>
      </c>
      <c r="CN24" s="966">
        <v>5</v>
      </c>
      <c r="CO24" s="966">
        <v>14</v>
      </c>
      <c r="CP24" s="966">
        <v>3</v>
      </c>
      <c r="CQ24" s="966">
        <v>7</v>
      </c>
      <c r="CR24" s="966">
        <v>4</v>
      </c>
      <c r="CS24" s="966">
        <v>9</v>
      </c>
      <c r="CT24" s="966">
        <v>1</v>
      </c>
      <c r="CU24" s="966">
        <v>2</v>
      </c>
      <c r="CV24" s="966">
        <v>0</v>
      </c>
      <c r="CW24" s="966">
        <v>0</v>
      </c>
      <c r="CX24" s="966">
        <v>0</v>
      </c>
      <c r="CY24" s="966">
        <v>0</v>
      </c>
      <c r="CZ24" s="966">
        <v>0</v>
      </c>
      <c r="DA24" s="966">
        <v>0</v>
      </c>
      <c r="DB24" s="966">
        <v>2</v>
      </c>
      <c r="DC24" s="966">
        <v>6</v>
      </c>
      <c r="DD24" s="966">
        <v>0</v>
      </c>
      <c r="DE24" s="966">
        <v>0</v>
      </c>
      <c r="DF24" s="966">
        <v>0</v>
      </c>
      <c r="DG24" s="966">
        <v>0</v>
      </c>
      <c r="DH24" s="966">
        <v>0</v>
      </c>
      <c r="DI24" s="966">
        <v>0</v>
      </c>
      <c r="DJ24" s="966">
        <v>0</v>
      </c>
      <c r="DK24" s="966">
        <v>0</v>
      </c>
      <c r="DL24" s="966">
        <v>2</v>
      </c>
      <c r="DM24" s="966">
        <v>7</v>
      </c>
      <c r="DN24" s="966">
        <v>0</v>
      </c>
      <c r="DO24" s="966">
        <v>0</v>
      </c>
      <c r="DP24" s="966">
        <v>0</v>
      </c>
      <c r="DQ24" s="966">
        <v>0</v>
      </c>
      <c r="DR24" s="966">
        <v>0</v>
      </c>
      <c r="DS24" s="966">
        <v>0</v>
      </c>
      <c r="DT24" s="966">
        <v>0</v>
      </c>
      <c r="DU24" s="966">
        <v>0</v>
      </c>
      <c r="DV24" s="966">
        <v>0</v>
      </c>
      <c r="DW24" s="966">
        <v>0</v>
      </c>
      <c r="DX24" s="966">
        <v>0</v>
      </c>
      <c r="DY24" s="966">
        <v>0</v>
      </c>
      <c r="DZ24" s="966">
        <v>0</v>
      </c>
      <c r="EA24" s="966">
        <v>0</v>
      </c>
      <c r="EB24" s="966">
        <v>0</v>
      </c>
      <c r="EC24" s="966">
        <v>0</v>
      </c>
      <c r="ED24" s="966">
        <v>0</v>
      </c>
      <c r="EE24" s="966">
        <v>0</v>
      </c>
      <c r="EF24" s="966">
        <v>0</v>
      </c>
      <c r="EG24" s="966">
        <v>0</v>
      </c>
      <c r="EH24" s="966">
        <v>0</v>
      </c>
      <c r="EI24" s="966">
        <v>0</v>
      </c>
      <c r="EJ24" s="966">
        <v>5</v>
      </c>
      <c r="EK24" s="966">
        <v>14</v>
      </c>
      <c r="EL24" s="966">
        <v>5</v>
      </c>
      <c r="EM24" s="966">
        <v>14</v>
      </c>
      <c r="EN24" s="966">
        <v>0</v>
      </c>
      <c r="EO24" s="966">
        <v>0</v>
      </c>
      <c r="EP24" s="966">
        <v>1</v>
      </c>
      <c r="EQ24" s="966">
        <v>9</v>
      </c>
      <c r="ER24" s="966">
        <v>1</v>
      </c>
      <c r="ES24" s="966">
        <v>9</v>
      </c>
      <c r="ET24" s="966">
        <v>5</v>
      </c>
      <c r="EU24" s="966">
        <v>14</v>
      </c>
      <c r="EV24" s="966">
        <v>5</v>
      </c>
      <c r="EW24" s="966">
        <v>14</v>
      </c>
      <c r="EX24" s="966">
        <v>0</v>
      </c>
      <c r="EY24" s="966">
        <v>0</v>
      </c>
      <c r="EZ24" s="966">
        <v>0</v>
      </c>
      <c r="FA24" s="966">
        <v>0</v>
      </c>
      <c r="FB24" s="966">
        <v>2</v>
      </c>
      <c r="FC24" s="966">
        <v>8</v>
      </c>
      <c r="FD24" s="966">
        <v>1</v>
      </c>
      <c r="FE24" s="966">
        <v>25</v>
      </c>
      <c r="FF24" s="966">
        <v>1</v>
      </c>
      <c r="FG24" s="966">
        <v>38</v>
      </c>
      <c r="FH24" s="966">
        <v>0</v>
      </c>
      <c r="FI24" s="966">
        <v>0</v>
      </c>
      <c r="FJ24" s="966">
        <v>0</v>
      </c>
      <c r="FK24" s="966">
        <v>0</v>
      </c>
      <c r="FL24" s="966">
        <v>1</v>
      </c>
      <c r="FM24" s="966">
        <v>16</v>
      </c>
      <c r="FN24" s="966">
        <v>0</v>
      </c>
      <c r="FO24" s="966">
        <v>0</v>
      </c>
      <c r="FP24" s="966">
        <v>0</v>
      </c>
      <c r="FQ24" s="966">
        <v>0</v>
      </c>
      <c r="FR24" s="966">
        <v>1</v>
      </c>
      <c r="FS24" s="966">
        <v>2</v>
      </c>
      <c r="FT24" s="966">
        <v>1</v>
      </c>
      <c r="FU24" s="966">
        <v>17</v>
      </c>
      <c r="FV24" s="966">
        <v>0</v>
      </c>
      <c r="FW24" s="966">
        <v>0</v>
      </c>
      <c r="FX24" s="966">
        <v>0</v>
      </c>
      <c r="FY24" s="966">
        <v>0</v>
      </c>
      <c r="FZ24" s="966">
        <v>1</v>
      </c>
      <c r="GA24" s="966">
        <v>2</v>
      </c>
      <c r="GB24" s="966">
        <v>0</v>
      </c>
      <c r="GC24" s="966">
        <v>0</v>
      </c>
      <c r="GD24" s="966">
        <v>0</v>
      </c>
      <c r="GE24" s="966">
        <v>0</v>
      </c>
      <c r="GF24" s="966">
        <v>0</v>
      </c>
      <c r="GG24" s="966">
        <v>0</v>
      </c>
      <c r="GH24" s="966">
        <v>0</v>
      </c>
      <c r="GI24" s="966">
        <v>0</v>
      </c>
      <c r="GJ24" s="966">
        <v>0</v>
      </c>
      <c r="GK24" s="966">
        <v>0</v>
      </c>
      <c r="GL24" s="966">
        <v>0</v>
      </c>
      <c r="GM24" s="966">
        <v>0</v>
      </c>
    </row>
    <row r="25" spans="1:195" ht="15" customHeight="1">
      <c r="A25" s="965" t="s">
        <v>2400</v>
      </c>
      <c r="B25" s="966">
        <v>4</v>
      </c>
      <c r="C25" s="966">
        <v>17</v>
      </c>
      <c r="D25" s="966">
        <v>0</v>
      </c>
      <c r="E25" s="966">
        <v>0</v>
      </c>
      <c r="F25" s="966">
        <v>0</v>
      </c>
      <c r="G25" s="966">
        <v>0</v>
      </c>
      <c r="H25" s="966">
        <v>0</v>
      </c>
      <c r="I25" s="966">
        <v>0</v>
      </c>
      <c r="J25" s="966">
        <v>0</v>
      </c>
      <c r="K25" s="966">
        <v>0</v>
      </c>
      <c r="L25" s="966">
        <v>43</v>
      </c>
      <c r="M25" s="966">
        <v>93</v>
      </c>
      <c r="N25" s="966">
        <v>0</v>
      </c>
      <c r="O25" s="966">
        <v>0</v>
      </c>
      <c r="P25" s="966">
        <v>0</v>
      </c>
      <c r="Q25" s="966">
        <v>0</v>
      </c>
      <c r="R25" s="966">
        <v>0</v>
      </c>
      <c r="S25" s="966">
        <v>0</v>
      </c>
      <c r="T25" s="966">
        <v>0</v>
      </c>
      <c r="U25" s="966">
        <v>0</v>
      </c>
      <c r="V25" s="966">
        <v>0</v>
      </c>
      <c r="W25" s="966">
        <v>0</v>
      </c>
      <c r="X25" s="966">
        <v>0</v>
      </c>
      <c r="Y25" s="966">
        <v>0</v>
      </c>
      <c r="Z25" s="966">
        <v>0</v>
      </c>
      <c r="AA25" s="966">
        <v>0</v>
      </c>
      <c r="AB25" s="966">
        <v>0</v>
      </c>
      <c r="AC25" s="966">
        <v>0</v>
      </c>
      <c r="AD25" s="966">
        <v>0</v>
      </c>
      <c r="AE25" s="966">
        <v>0</v>
      </c>
      <c r="AF25" s="966">
        <v>0</v>
      </c>
      <c r="AG25" s="966">
        <v>0</v>
      </c>
      <c r="AH25" s="966">
        <v>0</v>
      </c>
      <c r="AI25" s="966">
        <v>0</v>
      </c>
      <c r="AJ25" s="966">
        <v>0</v>
      </c>
      <c r="AK25" s="966">
        <v>0</v>
      </c>
      <c r="AL25" s="966">
        <v>0</v>
      </c>
      <c r="AM25" s="966">
        <v>0</v>
      </c>
      <c r="AN25" s="966">
        <v>0</v>
      </c>
      <c r="AO25" s="966">
        <v>0</v>
      </c>
      <c r="AP25" s="966">
        <v>0</v>
      </c>
      <c r="AQ25" s="966">
        <v>0</v>
      </c>
      <c r="AR25" s="966">
        <v>2</v>
      </c>
      <c r="AS25" s="966">
        <v>4</v>
      </c>
      <c r="AT25" s="966">
        <v>0</v>
      </c>
      <c r="AU25" s="966">
        <v>0</v>
      </c>
      <c r="AV25" s="966">
        <v>0</v>
      </c>
      <c r="AW25" s="966">
        <v>0</v>
      </c>
      <c r="AX25" s="966">
        <v>0</v>
      </c>
      <c r="AY25" s="966">
        <v>0</v>
      </c>
      <c r="AZ25" s="966">
        <v>0</v>
      </c>
      <c r="BA25" s="966">
        <v>0</v>
      </c>
      <c r="BB25" s="966">
        <v>0</v>
      </c>
      <c r="BC25" s="966">
        <v>0</v>
      </c>
      <c r="BD25" s="966">
        <v>2</v>
      </c>
      <c r="BE25" s="966">
        <v>7</v>
      </c>
      <c r="BF25" s="966">
        <v>3</v>
      </c>
      <c r="BG25" s="966">
        <v>9</v>
      </c>
      <c r="BH25" s="966">
        <v>2</v>
      </c>
      <c r="BI25" s="966">
        <v>7</v>
      </c>
      <c r="BJ25" s="966">
        <v>0</v>
      </c>
      <c r="BK25" s="966">
        <v>0</v>
      </c>
      <c r="BL25" s="966">
        <v>1</v>
      </c>
      <c r="BM25" s="966">
        <v>5</v>
      </c>
      <c r="BN25" s="966">
        <v>1</v>
      </c>
      <c r="BO25" s="966">
        <v>6</v>
      </c>
      <c r="BP25" s="966">
        <v>2</v>
      </c>
      <c r="BQ25" s="966">
        <v>7</v>
      </c>
      <c r="BR25" s="966">
        <v>0</v>
      </c>
      <c r="BS25" s="966">
        <v>0</v>
      </c>
      <c r="BT25" s="966">
        <v>0</v>
      </c>
      <c r="BU25" s="966">
        <v>0</v>
      </c>
      <c r="BV25" s="966">
        <v>0</v>
      </c>
      <c r="BW25" s="966">
        <v>0</v>
      </c>
      <c r="BX25" s="966">
        <v>0</v>
      </c>
      <c r="BY25" s="966">
        <v>0</v>
      </c>
      <c r="BZ25" s="966">
        <v>0</v>
      </c>
      <c r="CA25" s="966">
        <v>0</v>
      </c>
      <c r="CB25" s="966">
        <v>0</v>
      </c>
      <c r="CC25" s="966">
        <v>0</v>
      </c>
      <c r="CD25" s="966">
        <v>0</v>
      </c>
      <c r="CE25" s="966">
        <v>0</v>
      </c>
      <c r="CF25" s="966">
        <v>0</v>
      </c>
      <c r="CG25" s="966">
        <v>0</v>
      </c>
      <c r="CH25" s="966">
        <v>0</v>
      </c>
      <c r="CI25" s="966">
        <v>0</v>
      </c>
      <c r="CJ25" s="966">
        <v>3</v>
      </c>
      <c r="CK25" s="966">
        <v>8</v>
      </c>
      <c r="CL25" s="966">
        <v>0</v>
      </c>
      <c r="CM25" s="966">
        <v>0</v>
      </c>
      <c r="CN25" s="966">
        <v>8</v>
      </c>
      <c r="CO25" s="966">
        <v>51</v>
      </c>
      <c r="CP25" s="966">
        <v>3</v>
      </c>
      <c r="CQ25" s="966">
        <v>9</v>
      </c>
      <c r="CR25" s="966">
        <v>6</v>
      </c>
      <c r="CS25" s="966">
        <v>17</v>
      </c>
      <c r="CT25" s="966">
        <v>5</v>
      </c>
      <c r="CU25" s="966">
        <v>20</v>
      </c>
      <c r="CV25" s="966">
        <v>0</v>
      </c>
      <c r="CW25" s="966">
        <v>0</v>
      </c>
      <c r="CX25" s="966">
        <v>0</v>
      </c>
      <c r="CY25" s="966">
        <v>0</v>
      </c>
      <c r="CZ25" s="966">
        <v>0</v>
      </c>
      <c r="DA25" s="966">
        <v>0</v>
      </c>
      <c r="DB25" s="966">
        <v>0</v>
      </c>
      <c r="DC25" s="966">
        <v>0</v>
      </c>
      <c r="DD25" s="966">
        <v>0</v>
      </c>
      <c r="DE25" s="966">
        <v>0</v>
      </c>
      <c r="DF25" s="966">
        <v>1</v>
      </c>
      <c r="DG25" s="966">
        <v>2</v>
      </c>
      <c r="DH25" s="966">
        <v>0</v>
      </c>
      <c r="DI25" s="966">
        <v>0</v>
      </c>
      <c r="DJ25" s="966">
        <v>0</v>
      </c>
      <c r="DK25" s="966">
        <v>0</v>
      </c>
      <c r="DL25" s="966">
        <v>1</v>
      </c>
      <c r="DM25" s="966">
        <v>6</v>
      </c>
      <c r="DN25" s="966">
        <v>1</v>
      </c>
      <c r="DO25" s="966">
        <v>4</v>
      </c>
      <c r="DP25" s="966">
        <v>0</v>
      </c>
      <c r="DQ25" s="966">
        <v>0</v>
      </c>
      <c r="DR25" s="966">
        <v>0</v>
      </c>
      <c r="DS25" s="966">
        <v>0</v>
      </c>
      <c r="DT25" s="966">
        <v>1</v>
      </c>
      <c r="DU25" s="966">
        <v>2</v>
      </c>
      <c r="DV25" s="966">
        <v>0</v>
      </c>
      <c r="DW25" s="966">
        <v>0</v>
      </c>
      <c r="DX25" s="966">
        <v>0</v>
      </c>
      <c r="DY25" s="966">
        <v>0</v>
      </c>
      <c r="DZ25" s="966">
        <v>0</v>
      </c>
      <c r="EA25" s="966">
        <v>0</v>
      </c>
      <c r="EB25" s="966">
        <v>2</v>
      </c>
      <c r="EC25" s="966">
        <v>9</v>
      </c>
      <c r="ED25" s="966">
        <v>0</v>
      </c>
      <c r="EE25" s="966">
        <v>0</v>
      </c>
      <c r="EF25" s="966">
        <v>0</v>
      </c>
      <c r="EG25" s="966">
        <v>0</v>
      </c>
      <c r="EH25" s="966">
        <v>0</v>
      </c>
      <c r="EI25" s="966">
        <v>0</v>
      </c>
      <c r="EJ25" s="966">
        <v>5</v>
      </c>
      <c r="EK25" s="966">
        <v>20</v>
      </c>
      <c r="EL25" s="966">
        <v>5</v>
      </c>
      <c r="EM25" s="966">
        <v>20</v>
      </c>
      <c r="EN25" s="966">
        <v>1</v>
      </c>
      <c r="EO25" s="966">
        <v>3</v>
      </c>
      <c r="EP25" s="966">
        <v>1</v>
      </c>
      <c r="EQ25" s="966">
        <v>21</v>
      </c>
      <c r="ER25" s="966">
        <v>1</v>
      </c>
      <c r="ES25" s="966">
        <v>24</v>
      </c>
      <c r="ET25" s="966">
        <v>3</v>
      </c>
      <c r="EU25" s="966">
        <v>11</v>
      </c>
      <c r="EV25" s="966">
        <v>1</v>
      </c>
      <c r="EW25" s="966">
        <v>2</v>
      </c>
      <c r="EX25" s="966">
        <v>0</v>
      </c>
      <c r="EY25" s="966">
        <v>0</v>
      </c>
      <c r="EZ25" s="966">
        <v>1</v>
      </c>
      <c r="FA25" s="966">
        <v>27</v>
      </c>
      <c r="FB25" s="966">
        <v>1</v>
      </c>
      <c r="FC25" s="966">
        <v>5</v>
      </c>
      <c r="FD25" s="966">
        <v>1</v>
      </c>
      <c r="FE25" s="966">
        <v>29</v>
      </c>
      <c r="FF25" s="966">
        <v>1</v>
      </c>
      <c r="FG25" s="966">
        <v>30</v>
      </c>
      <c r="FH25" s="966">
        <v>0</v>
      </c>
      <c r="FI25" s="966">
        <v>0</v>
      </c>
      <c r="FJ25" s="966">
        <v>0</v>
      </c>
      <c r="FK25" s="966">
        <v>0</v>
      </c>
      <c r="FL25" s="966">
        <v>1</v>
      </c>
      <c r="FM25" s="966">
        <v>21</v>
      </c>
      <c r="FN25" s="966">
        <v>0</v>
      </c>
      <c r="FO25" s="966">
        <v>0</v>
      </c>
      <c r="FP25" s="966">
        <v>0</v>
      </c>
      <c r="FQ25" s="966">
        <v>0</v>
      </c>
      <c r="FR25" s="966">
        <v>0</v>
      </c>
      <c r="FS25" s="966">
        <v>0</v>
      </c>
      <c r="FT25" s="966">
        <v>1</v>
      </c>
      <c r="FU25" s="966">
        <v>27</v>
      </c>
      <c r="FV25" s="966">
        <v>0</v>
      </c>
      <c r="FW25" s="966">
        <v>0</v>
      </c>
      <c r="FX25" s="966">
        <v>0</v>
      </c>
      <c r="FY25" s="966">
        <v>0</v>
      </c>
      <c r="FZ25" s="966">
        <v>0</v>
      </c>
      <c r="GA25" s="966">
        <v>0</v>
      </c>
      <c r="GB25" s="966">
        <v>0</v>
      </c>
      <c r="GC25" s="966">
        <v>0</v>
      </c>
      <c r="GD25" s="966">
        <v>1</v>
      </c>
      <c r="GE25" s="966">
        <v>5</v>
      </c>
      <c r="GF25" s="966">
        <v>0</v>
      </c>
      <c r="GG25" s="966">
        <v>0</v>
      </c>
      <c r="GH25" s="966">
        <v>0</v>
      </c>
      <c r="GI25" s="966">
        <v>0</v>
      </c>
      <c r="GJ25" s="966">
        <v>0</v>
      </c>
      <c r="GK25" s="966">
        <v>0</v>
      </c>
      <c r="GL25" s="966">
        <v>1</v>
      </c>
      <c r="GM25" s="966">
        <v>28</v>
      </c>
    </row>
    <row r="26" spans="1:195" ht="15" customHeight="1">
      <c r="A26" s="965" t="s">
        <v>2401</v>
      </c>
      <c r="B26" s="966">
        <v>0</v>
      </c>
      <c r="C26" s="966">
        <v>0</v>
      </c>
      <c r="D26" s="966">
        <v>0</v>
      </c>
      <c r="E26" s="966">
        <v>0</v>
      </c>
      <c r="F26" s="966">
        <v>0</v>
      </c>
      <c r="G26" s="966">
        <v>0</v>
      </c>
      <c r="H26" s="966">
        <v>1</v>
      </c>
      <c r="I26" s="966">
        <v>2</v>
      </c>
      <c r="J26" s="966">
        <v>0</v>
      </c>
      <c r="K26" s="966">
        <v>0</v>
      </c>
      <c r="L26" s="966">
        <v>3</v>
      </c>
      <c r="M26" s="966">
        <v>9</v>
      </c>
      <c r="N26" s="966">
        <v>0</v>
      </c>
      <c r="O26" s="966">
        <v>0</v>
      </c>
      <c r="P26" s="966">
        <v>0</v>
      </c>
      <c r="Q26" s="966">
        <v>0</v>
      </c>
      <c r="R26" s="966">
        <v>0</v>
      </c>
      <c r="S26" s="966">
        <v>0</v>
      </c>
      <c r="T26" s="966">
        <v>0</v>
      </c>
      <c r="U26" s="966">
        <v>0</v>
      </c>
      <c r="V26" s="966">
        <v>0</v>
      </c>
      <c r="W26" s="966">
        <v>0</v>
      </c>
      <c r="X26" s="966">
        <v>0</v>
      </c>
      <c r="Y26" s="966">
        <v>0</v>
      </c>
      <c r="Z26" s="966">
        <v>0</v>
      </c>
      <c r="AA26" s="966">
        <v>0</v>
      </c>
      <c r="AB26" s="966">
        <v>1</v>
      </c>
      <c r="AC26" s="966">
        <v>13</v>
      </c>
      <c r="AD26" s="966">
        <v>0</v>
      </c>
      <c r="AE26" s="966">
        <v>0</v>
      </c>
      <c r="AF26" s="966">
        <v>0</v>
      </c>
      <c r="AG26" s="966">
        <v>0</v>
      </c>
      <c r="AH26" s="966">
        <v>0</v>
      </c>
      <c r="AI26" s="966">
        <v>0</v>
      </c>
      <c r="AJ26" s="966">
        <v>0</v>
      </c>
      <c r="AK26" s="966">
        <v>0</v>
      </c>
      <c r="AL26" s="966">
        <v>1</v>
      </c>
      <c r="AM26" s="966">
        <v>13</v>
      </c>
      <c r="AN26" s="966">
        <v>0</v>
      </c>
      <c r="AO26" s="966">
        <v>0</v>
      </c>
      <c r="AP26" s="966">
        <v>0</v>
      </c>
      <c r="AQ26" s="966">
        <v>0</v>
      </c>
      <c r="AR26" s="966">
        <v>5</v>
      </c>
      <c r="AS26" s="966">
        <v>15</v>
      </c>
      <c r="AT26" s="966">
        <v>3</v>
      </c>
      <c r="AU26" s="966">
        <v>7</v>
      </c>
      <c r="AV26" s="966">
        <v>0</v>
      </c>
      <c r="AW26" s="966">
        <v>0</v>
      </c>
      <c r="AX26" s="966">
        <v>0</v>
      </c>
      <c r="AY26" s="966">
        <v>0</v>
      </c>
      <c r="AZ26" s="966">
        <v>1</v>
      </c>
      <c r="BA26" s="966">
        <v>3</v>
      </c>
      <c r="BB26" s="966">
        <v>0</v>
      </c>
      <c r="BC26" s="966">
        <v>0</v>
      </c>
      <c r="BD26" s="966">
        <v>0</v>
      </c>
      <c r="BE26" s="966">
        <v>0</v>
      </c>
      <c r="BF26" s="966">
        <v>3</v>
      </c>
      <c r="BG26" s="966">
        <v>19</v>
      </c>
      <c r="BH26" s="966">
        <v>4</v>
      </c>
      <c r="BI26" s="966">
        <v>27</v>
      </c>
      <c r="BJ26" s="966">
        <v>0</v>
      </c>
      <c r="BK26" s="966">
        <v>0</v>
      </c>
      <c r="BL26" s="966">
        <v>3</v>
      </c>
      <c r="BM26" s="966">
        <v>16</v>
      </c>
      <c r="BN26" s="966">
        <v>2</v>
      </c>
      <c r="BO26" s="966">
        <v>9</v>
      </c>
      <c r="BP26" s="966">
        <v>0</v>
      </c>
      <c r="BQ26" s="966">
        <v>0</v>
      </c>
      <c r="BR26" s="966">
        <v>0</v>
      </c>
      <c r="BS26" s="966">
        <v>0</v>
      </c>
      <c r="BT26" s="966">
        <v>0</v>
      </c>
      <c r="BU26" s="966">
        <v>0</v>
      </c>
      <c r="BV26" s="966">
        <v>0</v>
      </c>
      <c r="BW26" s="966">
        <v>0</v>
      </c>
      <c r="BX26" s="966">
        <v>1</v>
      </c>
      <c r="BY26" s="966">
        <v>3</v>
      </c>
      <c r="BZ26" s="966">
        <v>0</v>
      </c>
      <c r="CA26" s="966">
        <v>0</v>
      </c>
      <c r="CB26" s="966">
        <v>0</v>
      </c>
      <c r="CC26" s="966">
        <v>0</v>
      </c>
      <c r="CD26" s="966">
        <v>2</v>
      </c>
      <c r="CE26" s="966">
        <v>7</v>
      </c>
      <c r="CF26" s="966">
        <v>0</v>
      </c>
      <c r="CG26" s="966">
        <v>0</v>
      </c>
      <c r="CH26" s="966">
        <v>1</v>
      </c>
      <c r="CI26" s="966">
        <v>5</v>
      </c>
      <c r="CJ26" s="966">
        <v>5</v>
      </c>
      <c r="CK26" s="966">
        <v>22</v>
      </c>
      <c r="CL26" s="966">
        <v>4</v>
      </c>
      <c r="CM26" s="966">
        <v>12</v>
      </c>
      <c r="CN26" s="966">
        <v>18</v>
      </c>
      <c r="CO26" s="966">
        <v>61</v>
      </c>
      <c r="CP26" s="966">
        <v>4</v>
      </c>
      <c r="CQ26" s="966">
        <v>10</v>
      </c>
      <c r="CR26" s="966">
        <v>20</v>
      </c>
      <c r="CS26" s="966">
        <v>59</v>
      </c>
      <c r="CT26" s="966">
        <v>12</v>
      </c>
      <c r="CU26" s="966">
        <v>43</v>
      </c>
      <c r="CV26" s="966">
        <v>1</v>
      </c>
      <c r="CW26" s="966">
        <v>2</v>
      </c>
      <c r="CX26" s="966">
        <v>0</v>
      </c>
      <c r="CY26" s="966">
        <v>0</v>
      </c>
      <c r="CZ26" s="966">
        <v>0</v>
      </c>
      <c r="DA26" s="966">
        <v>0</v>
      </c>
      <c r="DB26" s="966">
        <v>2</v>
      </c>
      <c r="DC26" s="966">
        <v>6</v>
      </c>
      <c r="DD26" s="966">
        <v>1</v>
      </c>
      <c r="DE26" s="966">
        <v>2</v>
      </c>
      <c r="DF26" s="966">
        <v>5</v>
      </c>
      <c r="DG26" s="966">
        <v>12</v>
      </c>
      <c r="DH26" s="966">
        <v>0</v>
      </c>
      <c r="DI26" s="966">
        <v>0</v>
      </c>
      <c r="DJ26" s="966">
        <v>0</v>
      </c>
      <c r="DK26" s="966">
        <v>0</v>
      </c>
      <c r="DL26" s="966">
        <v>2</v>
      </c>
      <c r="DM26" s="966">
        <v>10</v>
      </c>
      <c r="DN26" s="966">
        <v>0</v>
      </c>
      <c r="DO26" s="966">
        <v>0</v>
      </c>
      <c r="DP26" s="966">
        <v>0</v>
      </c>
      <c r="DQ26" s="966">
        <v>0</v>
      </c>
      <c r="DR26" s="966">
        <v>2</v>
      </c>
      <c r="DS26" s="966">
        <v>4</v>
      </c>
      <c r="DT26" s="966">
        <v>1</v>
      </c>
      <c r="DU26" s="966">
        <v>3</v>
      </c>
      <c r="DV26" s="966">
        <v>0</v>
      </c>
      <c r="DW26" s="966">
        <v>0</v>
      </c>
      <c r="DX26" s="966">
        <v>0</v>
      </c>
      <c r="DY26" s="966">
        <v>0</v>
      </c>
      <c r="DZ26" s="966">
        <v>0</v>
      </c>
      <c r="EA26" s="966">
        <v>0</v>
      </c>
      <c r="EB26" s="966">
        <v>0</v>
      </c>
      <c r="EC26" s="966">
        <v>0</v>
      </c>
      <c r="ED26" s="966">
        <v>0</v>
      </c>
      <c r="EE26" s="966">
        <v>0</v>
      </c>
      <c r="EF26" s="966">
        <v>0</v>
      </c>
      <c r="EG26" s="966">
        <v>0</v>
      </c>
      <c r="EH26" s="966">
        <v>0</v>
      </c>
      <c r="EI26" s="966">
        <v>0</v>
      </c>
      <c r="EJ26" s="966">
        <v>3</v>
      </c>
      <c r="EK26" s="966">
        <v>8</v>
      </c>
      <c r="EL26" s="966">
        <v>3</v>
      </c>
      <c r="EM26" s="966">
        <v>8</v>
      </c>
      <c r="EN26" s="966">
        <v>2</v>
      </c>
      <c r="EO26" s="966">
        <v>4</v>
      </c>
      <c r="EP26" s="966">
        <v>0</v>
      </c>
      <c r="EQ26" s="966">
        <v>0</v>
      </c>
      <c r="ER26" s="966">
        <v>0</v>
      </c>
      <c r="ES26" s="966">
        <v>0</v>
      </c>
      <c r="ET26" s="966">
        <v>0</v>
      </c>
      <c r="EU26" s="966">
        <v>0</v>
      </c>
      <c r="EV26" s="966">
        <v>1</v>
      </c>
      <c r="EW26" s="966">
        <v>2</v>
      </c>
      <c r="EX26" s="966">
        <v>0</v>
      </c>
      <c r="EY26" s="966">
        <v>0</v>
      </c>
      <c r="EZ26" s="966">
        <v>3</v>
      </c>
      <c r="FA26" s="966">
        <v>12</v>
      </c>
      <c r="FB26" s="966">
        <v>1</v>
      </c>
      <c r="FC26" s="966">
        <v>2</v>
      </c>
      <c r="FD26" s="966">
        <v>2</v>
      </c>
      <c r="FE26" s="966">
        <v>61</v>
      </c>
      <c r="FF26" s="966">
        <v>2</v>
      </c>
      <c r="FG26" s="966">
        <v>61</v>
      </c>
      <c r="FH26" s="966">
        <v>1</v>
      </c>
      <c r="FI26" s="966">
        <v>18</v>
      </c>
      <c r="FJ26" s="966">
        <v>0</v>
      </c>
      <c r="FK26" s="966">
        <v>0</v>
      </c>
      <c r="FL26" s="966">
        <v>4</v>
      </c>
      <c r="FM26" s="966">
        <v>73</v>
      </c>
      <c r="FN26" s="966">
        <v>0</v>
      </c>
      <c r="FO26" s="966">
        <v>0</v>
      </c>
      <c r="FP26" s="966">
        <v>0</v>
      </c>
      <c r="FQ26" s="966">
        <v>0</v>
      </c>
      <c r="FR26" s="966">
        <v>0</v>
      </c>
      <c r="FS26" s="966">
        <v>0</v>
      </c>
      <c r="FT26" s="966">
        <v>5</v>
      </c>
      <c r="FU26" s="966">
        <v>98</v>
      </c>
      <c r="FV26" s="966">
        <v>0</v>
      </c>
      <c r="FW26" s="966">
        <v>0</v>
      </c>
      <c r="FX26" s="966">
        <v>0</v>
      </c>
      <c r="FY26" s="966">
        <v>0</v>
      </c>
      <c r="FZ26" s="966">
        <v>1</v>
      </c>
      <c r="GA26" s="966">
        <v>77</v>
      </c>
      <c r="GB26" s="966">
        <v>0</v>
      </c>
      <c r="GC26" s="966">
        <v>0</v>
      </c>
      <c r="GD26" s="966">
        <v>2</v>
      </c>
      <c r="GE26" s="966">
        <v>10</v>
      </c>
      <c r="GF26" s="966">
        <v>0</v>
      </c>
      <c r="GG26" s="966">
        <v>0</v>
      </c>
      <c r="GH26" s="966">
        <v>0</v>
      </c>
      <c r="GI26" s="966">
        <v>0</v>
      </c>
      <c r="GJ26" s="966">
        <v>0</v>
      </c>
      <c r="GK26" s="966">
        <v>0</v>
      </c>
      <c r="GL26" s="966">
        <v>0</v>
      </c>
      <c r="GM26" s="966">
        <v>0</v>
      </c>
    </row>
    <row r="27" spans="1:195" ht="15" customHeight="1">
      <c r="A27" s="965" t="s">
        <v>2402</v>
      </c>
      <c r="B27" s="966">
        <v>2</v>
      </c>
      <c r="C27" s="966">
        <v>12</v>
      </c>
      <c r="D27" s="966">
        <v>0</v>
      </c>
      <c r="E27" s="966">
        <v>0</v>
      </c>
      <c r="F27" s="966">
        <v>0</v>
      </c>
      <c r="G27" s="966">
        <v>0</v>
      </c>
      <c r="H27" s="966">
        <v>0</v>
      </c>
      <c r="I27" s="966">
        <v>0</v>
      </c>
      <c r="J27" s="966">
        <v>1</v>
      </c>
      <c r="K27" s="966">
        <v>10</v>
      </c>
      <c r="L27" s="966">
        <v>3</v>
      </c>
      <c r="M27" s="966">
        <v>6</v>
      </c>
      <c r="N27" s="966">
        <v>3</v>
      </c>
      <c r="O27" s="966">
        <v>22</v>
      </c>
      <c r="P27" s="966">
        <v>0</v>
      </c>
      <c r="Q27" s="966">
        <v>0</v>
      </c>
      <c r="R27" s="966">
        <v>0</v>
      </c>
      <c r="S27" s="966">
        <v>0</v>
      </c>
      <c r="T27" s="966">
        <v>0</v>
      </c>
      <c r="U27" s="966">
        <v>0</v>
      </c>
      <c r="V27" s="966">
        <v>1</v>
      </c>
      <c r="W27" s="966">
        <v>3</v>
      </c>
      <c r="X27" s="966">
        <v>1</v>
      </c>
      <c r="Y27" s="966">
        <v>3</v>
      </c>
      <c r="Z27" s="966">
        <v>0</v>
      </c>
      <c r="AA27" s="966">
        <v>0</v>
      </c>
      <c r="AB27" s="966">
        <v>0</v>
      </c>
      <c r="AC27" s="966">
        <v>0</v>
      </c>
      <c r="AD27" s="966">
        <v>0</v>
      </c>
      <c r="AE27" s="966">
        <v>0</v>
      </c>
      <c r="AF27" s="966">
        <v>0</v>
      </c>
      <c r="AG27" s="966">
        <v>0</v>
      </c>
      <c r="AH27" s="966">
        <v>0</v>
      </c>
      <c r="AI27" s="966">
        <v>0</v>
      </c>
      <c r="AJ27" s="966">
        <v>0</v>
      </c>
      <c r="AK27" s="966">
        <v>0</v>
      </c>
      <c r="AL27" s="966">
        <v>0</v>
      </c>
      <c r="AM27" s="966">
        <v>0</v>
      </c>
      <c r="AN27" s="966">
        <v>0</v>
      </c>
      <c r="AO27" s="966">
        <v>0</v>
      </c>
      <c r="AP27" s="966">
        <v>0</v>
      </c>
      <c r="AQ27" s="966">
        <v>0</v>
      </c>
      <c r="AR27" s="966">
        <v>0</v>
      </c>
      <c r="AS27" s="966">
        <v>0</v>
      </c>
      <c r="AT27" s="966">
        <v>0</v>
      </c>
      <c r="AU27" s="966">
        <v>0</v>
      </c>
      <c r="AV27" s="966">
        <v>0</v>
      </c>
      <c r="AW27" s="966">
        <v>0</v>
      </c>
      <c r="AX27" s="966">
        <v>0</v>
      </c>
      <c r="AY27" s="966">
        <v>0</v>
      </c>
      <c r="AZ27" s="966">
        <v>0</v>
      </c>
      <c r="BA27" s="966">
        <v>0</v>
      </c>
      <c r="BB27" s="966">
        <v>2</v>
      </c>
      <c r="BC27" s="966">
        <v>13</v>
      </c>
      <c r="BD27" s="966">
        <v>1</v>
      </c>
      <c r="BE27" s="966">
        <v>2</v>
      </c>
      <c r="BF27" s="966">
        <v>2</v>
      </c>
      <c r="BG27" s="966">
        <v>6</v>
      </c>
      <c r="BH27" s="966">
        <v>1</v>
      </c>
      <c r="BI27" s="966">
        <v>3</v>
      </c>
      <c r="BJ27" s="966">
        <v>0</v>
      </c>
      <c r="BK27" s="966">
        <v>0</v>
      </c>
      <c r="BL27" s="966">
        <v>1</v>
      </c>
      <c r="BM27" s="966">
        <v>8</v>
      </c>
      <c r="BN27" s="966">
        <v>0</v>
      </c>
      <c r="BO27" s="966">
        <v>0</v>
      </c>
      <c r="BP27" s="966">
        <v>1</v>
      </c>
      <c r="BQ27" s="966">
        <v>2</v>
      </c>
      <c r="BR27" s="966">
        <v>0</v>
      </c>
      <c r="BS27" s="966">
        <v>0</v>
      </c>
      <c r="BT27" s="966">
        <v>0</v>
      </c>
      <c r="BU27" s="966">
        <v>0</v>
      </c>
      <c r="BV27" s="966">
        <v>0</v>
      </c>
      <c r="BW27" s="966">
        <v>0</v>
      </c>
      <c r="BX27" s="966">
        <v>1</v>
      </c>
      <c r="BY27" s="966">
        <v>3</v>
      </c>
      <c r="BZ27" s="966">
        <v>0</v>
      </c>
      <c r="CA27" s="966">
        <v>0</v>
      </c>
      <c r="CB27" s="966">
        <v>0</v>
      </c>
      <c r="CC27" s="966">
        <v>0</v>
      </c>
      <c r="CD27" s="966">
        <v>1</v>
      </c>
      <c r="CE27" s="966">
        <v>2</v>
      </c>
      <c r="CF27" s="966">
        <v>0</v>
      </c>
      <c r="CG27" s="966">
        <v>0</v>
      </c>
      <c r="CH27" s="966">
        <v>2</v>
      </c>
      <c r="CI27" s="966">
        <v>13</v>
      </c>
      <c r="CJ27" s="966">
        <v>1</v>
      </c>
      <c r="CK27" s="966">
        <v>2</v>
      </c>
      <c r="CL27" s="966">
        <v>0</v>
      </c>
      <c r="CM27" s="966">
        <v>0</v>
      </c>
      <c r="CN27" s="966">
        <v>6</v>
      </c>
      <c r="CO27" s="966">
        <v>37</v>
      </c>
      <c r="CP27" s="966">
        <v>1</v>
      </c>
      <c r="CQ27" s="966">
        <v>3</v>
      </c>
      <c r="CR27" s="966">
        <v>5</v>
      </c>
      <c r="CS27" s="966">
        <v>26</v>
      </c>
      <c r="CT27" s="966">
        <v>2</v>
      </c>
      <c r="CU27" s="966">
        <v>10</v>
      </c>
      <c r="CV27" s="966">
        <v>0</v>
      </c>
      <c r="CW27" s="966">
        <v>0</v>
      </c>
      <c r="CX27" s="966">
        <v>0</v>
      </c>
      <c r="CY27" s="966">
        <v>0</v>
      </c>
      <c r="CZ27" s="966">
        <v>0</v>
      </c>
      <c r="DA27" s="966">
        <v>0</v>
      </c>
      <c r="DB27" s="966">
        <v>1</v>
      </c>
      <c r="DC27" s="966">
        <v>3</v>
      </c>
      <c r="DD27" s="966">
        <v>1</v>
      </c>
      <c r="DE27" s="966">
        <v>2</v>
      </c>
      <c r="DF27" s="966">
        <v>3</v>
      </c>
      <c r="DG27" s="966">
        <v>6</v>
      </c>
      <c r="DH27" s="966">
        <v>0</v>
      </c>
      <c r="DI27" s="966">
        <v>0</v>
      </c>
      <c r="DJ27" s="966">
        <v>0</v>
      </c>
      <c r="DK27" s="966">
        <v>0</v>
      </c>
      <c r="DL27" s="966">
        <v>1</v>
      </c>
      <c r="DM27" s="966">
        <v>3</v>
      </c>
      <c r="DN27" s="966">
        <v>0</v>
      </c>
      <c r="DO27" s="966">
        <v>0</v>
      </c>
      <c r="DP27" s="966">
        <v>0</v>
      </c>
      <c r="DQ27" s="966">
        <v>0</v>
      </c>
      <c r="DR27" s="966">
        <v>1</v>
      </c>
      <c r="DS27" s="966">
        <v>2</v>
      </c>
      <c r="DT27" s="966">
        <v>0</v>
      </c>
      <c r="DU27" s="966">
        <v>0</v>
      </c>
      <c r="DV27" s="966">
        <v>0</v>
      </c>
      <c r="DW27" s="966">
        <v>0</v>
      </c>
      <c r="DX27" s="966">
        <v>0</v>
      </c>
      <c r="DY27" s="966">
        <v>0</v>
      </c>
      <c r="DZ27" s="966">
        <v>0</v>
      </c>
      <c r="EA27" s="966">
        <v>0</v>
      </c>
      <c r="EB27" s="966">
        <v>0</v>
      </c>
      <c r="EC27" s="966">
        <v>0</v>
      </c>
      <c r="ED27" s="966">
        <v>0</v>
      </c>
      <c r="EE27" s="966">
        <v>0</v>
      </c>
      <c r="EF27" s="966">
        <v>0</v>
      </c>
      <c r="EG27" s="966">
        <v>0</v>
      </c>
      <c r="EH27" s="966">
        <v>0</v>
      </c>
      <c r="EI27" s="966">
        <v>0</v>
      </c>
      <c r="EJ27" s="966">
        <v>6</v>
      </c>
      <c r="EK27" s="966">
        <v>23</v>
      </c>
      <c r="EL27" s="966">
        <v>6</v>
      </c>
      <c r="EM27" s="966">
        <v>23</v>
      </c>
      <c r="EN27" s="966">
        <v>5</v>
      </c>
      <c r="EO27" s="966">
        <v>18</v>
      </c>
      <c r="EP27" s="966">
        <v>0</v>
      </c>
      <c r="EQ27" s="966">
        <v>0</v>
      </c>
      <c r="ER27" s="966">
        <v>0</v>
      </c>
      <c r="ES27" s="966">
        <v>0</v>
      </c>
      <c r="ET27" s="966">
        <v>6</v>
      </c>
      <c r="EU27" s="966">
        <v>23</v>
      </c>
      <c r="EV27" s="966">
        <v>0</v>
      </c>
      <c r="EW27" s="966">
        <v>0</v>
      </c>
      <c r="EX27" s="966">
        <v>0</v>
      </c>
      <c r="EY27" s="966">
        <v>0</v>
      </c>
      <c r="EZ27" s="966">
        <v>3</v>
      </c>
      <c r="FA27" s="966">
        <v>15</v>
      </c>
      <c r="FB27" s="966">
        <v>0</v>
      </c>
      <c r="FC27" s="966">
        <v>0</v>
      </c>
      <c r="FD27" s="966">
        <v>1</v>
      </c>
      <c r="FE27" s="966">
        <v>66</v>
      </c>
      <c r="FF27" s="966">
        <v>0</v>
      </c>
      <c r="FG27" s="966">
        <v>0</v>
      </c>
      <c r="FH27" s="966">
        <v>2</v>
      </c>
      <c r="FI27" s="966">
        <v>16</v>
      </c>
      <c r="FJ27" s="966">
        <v>0</v>
      </c>
      <c r="FK27" s="966">
        <v>0</v>
      </c>
      <c r="FL27" s="966">
        <v>0</v>
      </c>
      <c r="FM27" s="966">
        <v>0</v>
      </c>
      <c r="FN27" s="966">
        <v>0</v>
      </c>
      <c r="FO27" s="966">
        <v>0</v>
      </c>
      <c r="FP27" s="966">
        <v>1</v>
      </c>
      <c r="FQ27" s="966">
        <v>3</v>
      </c>
      <c r="FR27" s="966">
        <v>0</v>
      </c>
      <c r="FS27" s="966">
        <v>0</v>
      </c>
      <c r="FT27" s="966">
        <v>4</v>
      </c>
      <c r="FU27" s="966">
        <v>57</v>
      </c>
      <c r="FV27" s="966">
        <v>0</v>
      </c>
      <c r="FW27" s="966">
        <v>0</v>
      </c>
      <c r="FX27" s="966">
        <v>0</v>
      </c>
      <c r="FY27" s="966">
        <v>0</v>
      </c>
      <c r="FZ27" s="966">
        <v>0</v>
      </c>
      <c r="GA27" s="966">
        <v>0</v>
      </c>
      <c r="GB27" s="966">
        <v>0</v>
      </c>
      <c r="GC27" s="966">
        <v>0</v>
      </c>
      <c r="GD27" s="966">
        <v>0</v>
      </c>
      <c r="GE27" s="966">
        <v>0</v>
      </c>
      <c r="GF27" s="966">
        <v>1</v>
      </c>
      <c r="GG27" s="966">
        <v>3</v>
      </c>
      <c r="GH27" s="966">
        <v>0</v>
      </c>
      <c r="GI27" s="966">
        <v>0</v>
      </c>
      <c r="GJ27" s="966">
        <v>0</v>
      </c>
      <c r="GK27" s="966">
        <v>0</v>
      </c>
      <c r="GL27" s="966">
        <v>0</v>
      </c>
      <c r="GM27" s="966">
        <v>0</v>
      </c>
    </row>
    <row r="28" spans="1:195" ht="15" customHeight="1">
      <c r="A28" s="965" t="s">
        <v>2403</v>
      </c>
      <c r="B28" s="966">
        <v>0</v>
      </c>
      <c r="C28" s="966">
        <v>0</v>
      </c>
      <c r="D28" s="966">
        <v>0</v>
      </c>
      <c r="E28" s="966">
        <v>0</v>
      </c>
      <c r="F28" s="966">
        <v>0</v>
      </c>
      <c r="G28" s="966">
        <v>0</v>
      </c>
      <c r="H28" s="966">
        <v>1</v>
      </c>
      <c r="I28" s="966">
        <v>4</v>
      </c>
      <c r="J28" s="966">
        <v>0</v>
      </c>
      <c r="K28" s="966">
        <v>0</v>
      </c>
      <c r="L28" s="966">
        <v>5</v>
      </c>
      <c r="M28" s="966">
        <v>19</v>
      </c>
      <c r="N28" s="966">
        <v>0</v>
      </c>
      <c r="O28" s="966">
        <v>0</v>
      </c>
      <c r="P28" s="966">
        <v>0</v>
      </c>
      <c r="Q28" s="966">
        <v>0</v>
      </c>
      <c r="R28" s="966">
        <v>0</v>
      </c>
      <c r="S28" s="966">
        <v>0</v>
      </c>
      <c r="T28" s="966">
        <v>1</v>
      </c>
      <c r="U28" s="966">
        <v>4</v>
      </c>
      <c r="V28" s="966">
        <v>0</v>
      </c>
      <c r="W28" s="966">
        <v>0</v>
      </c>
      <c r="X28" s="966">
        <v>0</v>
      </c>
      <c r="Y28" s="966">
        <v>0</v>
      </c>
      <c r="Z28" s="966">
        <v>0</v>
      </c>
      <c r="AA28" s="966">
        <v>0</v>
      </c>
      <c r="AB28" s="966">
        <v>0</v>
      </c>
      <c r="AC28" s="966">
        <v>0</v>
      </c>
      <c r="AD28" s="966">
        <v>0</v>
      </c>
      <c r="AE28" s="966">
        <v>0</v>
      </c>
      <c r="AF28" s="966">
        <v>0</v>
      </c>
      <c r="AG28" s="966">
        <v>0</v>
      </c>
      <c r="AH28" s="966">
        <v>0</v>
      </c>
      <c r="AI28" s="966">
        <v>0</v>
      </c>
      <c r="AJ28" s="966">
        <v>0</v>
      </c>
      <c r="AK28" s="966">
        <v>0</v>
      </c>
      <c r="AL28" s="966">
        <v>1</v>
      </c>
      <c r="AM28" s="966">
        <v>4</v>
      </c>
      <c r="AN28" s="966">
        <v>0</v>
      </c>
      <c r="AO28" s="966">
        <v>0</v>
      </c>
      <c r="AP28" s="966">
        <v>0</v>
      </c>
      <c r="AQ28" s="966">
        <v>0</v>
      </c>
      <c r="AR28" s="966">
        <v>4</v>
      </c>
      <c r="AS28" s="966">
        <v>13</v>
      </c>
      <c r="AT28" s="966">
        <v>1</v>
      </c>
      <c r="AU28" s="966">
        <v>6</v>
      </c>
      <c r="AV28" s="966">
        <v>0</v>
      </c>
      <c r="AW28" s="966">
        <v>0</v>
      </c>
      <c r="AX28" s="966">
        <v>0</v>
      </c>
      <c r="AY28" s="966">
        <v>0</v>
      </c>
      <c r="AZ28" s="966">
        <v>0</v>
      </c>
      <c r="BA28" s="966">
        <v>0</v>
      </c>
      <c r="BB28" s="966">
        <v>4</v>
      </c>
      <c r="BC28" s="966">
        <v>15</v>
      </c>
      <c r="BD28" s="966">
        <v>1</v>
      </c>
      <c r="BE28" s="966">
        <v>2</v>
      </c>
      <c r="BF28" s="966">
        <v>2</v>
      </c>
      <c r="BG28" s="966">
        <v>9</v>
      </c>
      <c r="BH28" s="966">
        <v>0</v>
      </c>
      <c r="BI28" s="966">
        <v>0</v>
      </c>
      <c r="BJ28" s="966">
        <v>0</v>
      </c>
      <c r="BK28" s="966">
        <v>0</v>
      </c>
      <c r="BL28" s="966">
        <v>3</v>
      </c>
      <c r="BM28" s="966">
        <v>9</v>
      </c>
      <c r="BN28" s="966">
        <v>0</v>
      </c>
      <c r="BO28" s="966">
        <v>0</v>
      </c>
      <c r="BP28" s="966">
        <v>1</v>
      </c>
      <c r="BQ28" s="966">
        <v>2</v>
      </c>
      <c r="BR28" s="966">
        <v>4</v>
      </c>
      <c r="BS28" s="966">
        <v>22</v>
      </c>
      <c r="BT28" s="966">
        <v>2</v>
      </c>
      <c r="BU28" s="966">
        <v>7</v>
      </c>
      <c r="BV28" s="966">
        <v>3</v>
      </c>
      <c r="BW28" s="966">
        <v>13</v>
      </c>
      <c r="BX28" s="966">
        <v>3</v>
      </c>
      <c r="BY28" s="966">
        <v>10</v>
      </c>
      <c r="BZ28" s="966">
        <v>0</v>
      </c>
      <c r="CA28" s="966">
        <v>0</v>
      </c>
      <c r="CB28" s="966">
        <v>0</v>
      </c>
      <c r="CC28" s="966">
        <v>0</v>
      </c>
      <c r="CD28" s="966">
        <v>1</v>
      </c>
      <c r="CE28" s="966">
        <v>2</v>
      </c>
      <c r="CF28" s="966">
        <v>0</v>
      </c>
      <c r="CG28" s="966">
        <v>0</v>
      </c>
      <c r="CH28" s="966">
        <v>1</v>
      </c>
      <c r="CI28" s="966">
        <v>2</v>
      </c>
      <c r="CJ28" s="966">
        <v>2</v>
      </c>
      <c r="CK28" s="966">
        <v>10</v>
      </c>
      <c r="CL28" s="966">
        <v>1</v>
      </c>
      <c r="CM28" s="966">
        <v>2</v>
      </c>
      <c r="CN28" s="966">
        <v>10</v>
      </c>
      <c r="CO28" s="966">
        <v>21</v>
      </c>
      <c r="CP28" s="966">
        <v>3</v>
      </c>
      <c r="CQ28" s="966">
        <v>6</v>
      </c>
      <c r="CR28" s="966">
        <v>10</v>
      </c>
      <c r="CS28" s="966">
        <v>22</v>
      </c>
      <c r="CT28" s="966">
        <v>8</v>
      </c>
      <c r="CU28" s="966">
        <v>18</v>
      </c>
      <c r="CV28" s="966">
        <v>0</v>
      </c>
      <c r="CW28" s="966">
        <v>0</v>
      </c>
      <c r="CX28" s="966">
        <v>0</v>
      </c>
      <c r="CY28" s="966">
        <v>0</v>
      </c>
      <c r="CZ28" s="966">
        <v>0</v>
      </c>
      <c r="DA28" s="966">
        <v>0</v>
      </c>
      <c r="DB28" s="966">
        <v>1</v>
      </c>
      <c r="DC28" s="966">
        <v>2</v>
      </c>
      <c r="DD28" s="966">
        <v>1</v>
      </c>
      <c r="DE28" s="966">
        <v>2</v>
      </c>
      <c r="DF28" s="966">
        <v>2</v>
      </c>
      <c r="DG28" s="966">
        <v>4</v>
      </c>
      <c r="DH28" s="966">
        <v>0</v>
      </c>
      <c r="DI28" s="966">
        <v>0</v>
      </c>
      <c r="DJ28" s="966">
        <v>0</v>
      </c>
      <c r="DK28" s="966">
        <v>0</v>
      </c>
      <c r="DL28" s="966">
        <v>1</v>
      </c>
      <c r="DM28" s="966">
        <v>2</v>
      </c>
      <c r="DN28" s="966">
        <v>0</v>
      </c>
      <c r="DO28" s="966">
        <v>0</v>
      </c>
      <c r="DP28" s="966">
        <v>0</v>
      </c>
      <c r="DQ28" s="966">
        <v>0</v>
      </c>
      <c r="DR28" s="966">
        <v>2</v>
      </c>
      <c r="DS28" s="966">
        <v>4</v>
      </c>
      <c r="DT28" s="966">
        <v>0</v>
      </c>
      <c r="DU28" s="966">
        <v>0</v>
      </c>
      <c r="DV28" s="966">
        <v>0</v>
      </c>
      <c r="DW28" s="966">
        <v>0</v>
      </c>
      <c r="DX28" s="966">
        <v>0</v>
      </c>
      <c r="DY28" s="966">
        <v>0</v>
      </c>
      <c r="DZ28" s="966">
        <v>0</v>
      </c>
      <c r="EA28" s="966">
        <v>0</v>
      </c>
      <c r="EB28" s="966">
        <v>1</v>
      </c>
      <c r="EC28" s="966">
        <v>4</v>
      </c>
      <c r="ED28" s="966">
        <v>0</v>
      </c>
      <c r="EE28" s="966">
        <v>0</v>
      </c>
      <c r="EF28" s="966">
        <v>0</v>
      </c>
      <c r="EG28" s="966">
        <v>0</v>
      </c>
      <c r="EH28" s="966">
        <v>0</v>
      </c>
      <c r="EI28" s="966">
        <v>0</v>
      </c>
      <c r="EJ28" s="966">
        <v>7</v>
      </c>
      <c r="EK28" s="966">
        <v>23</v>
      </c>
      <c r="EL28" s="966">
        <v>7</v>
      </c>
      <c r="EM28" s="966">
        <v>23</v>
      </c>
      <c r="EN28" s="966">
        <v>1</v>
      </c>
      <c r="EO28" s="966">
        <v>4</v>
      </c>
      <c r="EP28" s="966">
        <v>1</v>
      </c>
      <c r="EQ28" s="966">
        <v>2</v>
      </c>
      <c r="ER28" s="966">
        <v>0</v>
      </c>
      <c r="ES28" s="966">
        <v>0</v>
      </c>
      <c r="ET28" s="966">
        <v>3</v>
      </c>
      <c r="EU28" s="966">
        <v>7</v>
      </c>
      <c r="EV28" s="966">
        <v>1</v>
      </c>
      <c r="EW28" s="966">
        <v>2</v>
      </c>
      <c r="EX28" s="966">
        <v>0</v>
      </c>
      <c r="EY28" s="966">
        <v>0</v>
      </c>
      <c r="EZ28" s="966">
        <v>0</v>
      </c>
      <c r="FA28" s="966">
        <v>0</v>
      </c>
      <c r="FB28" s="966">
        <v>0</v>
      </c>
      <c r="FC28" s="966">
        <v>0</v>
      </c>
      <c r="FD28" s="966">
        <v>1</v>
      </c>
      <c r="FE28" s="966">
        <v>46</v>
      </c>
      <c r="FF28" s="966">
        <v>1</v>
      </c>
      <c r="FG28" s="966">
        <v>57</v>
      </c>
      <c r="FH28" s="966">
        <v>0</v>
      </c>
      <c r="FI28" s="966">
        <v>0</v>
      </c>
      <c r="FJ28" s="966">
        <v>0</v>
      </c>
      <c r="FK28" s="966">
        <v>0</v>
      </c>
      <c r="FL28" s="966">
        <v>1</v>
      </c>
      <c r="FM28" s="966">
        <v>5</v>
      </c>
      <c r="FN28" s="966">
        <v>0</v>
      </c>
      <c r="FO28" s="966">
        <v>0</v>
      </c>
      <c r="FP28" s="966">
        <v>0</v>
      </c>
      <c r="FQ28" s="966">
        <v>0</v>
      </c>
      <c r="FR28" s="966">
        <v>1</v>
      </c>
      <c r="FS28" s="966">
        <v>2</v>
      </c>
      <c r="FT28" s="966">
        <v>0</v>
      </c>
      <c r="FU28" s="966">
        <v>0</v>
      </c>
      <c r="FV28" s="966">
        <v>0</v>
      </c>
      <c r="FW28" s="966">
        <v>0</v>
      </c>
      <c r="FX28" s="966">
        <v>0</v>
      </c>
      <c r="FY28" s="966">
        <v>0</v>
      </c>
      <c r="FZ28" s="966">
        <v>0</v>
      </c>
      <c r="GA28" s="966">
        <v>0</v>
      </c>
      <c r="GB28" s="966">
        <v>0</v>
      </c>
      <c r="GC28" s="966">
        <v>0</v>
      </c>
      <c r="GD28" s="966">
        <v>0</v>
      </c>
      <c r="GE28" s="966">
        <v>0</v>
      </c>
      <c r="GF28" s="966">
        <v>0</v>
      </c>
      <c r="GG28" s="966">
        <v>0</v>
      </c>
      <c r="GH28" s="966">
        <v>0</v>
      </c>
      <c r="GI28" s="966">
        <v>0</v>
      </c>
      <c r="GJ28" s="966">
        <v>0</v>
      </c>
      <c r="GK28" s="966">
        <v>0</v>
      </c>
      <c r="GL28" s="966">
        <v>3</v>
      </c>
      <c r="GM28" s="966">
        <v>7</v>
      </c>
    </row>
    <row r="29" spans="1:195" ht="15" customHeight="1">
      <c r="A29" s="965" t="s">
        <v>2404</v>
      </c>
      <c r="B29" s="966">
        <v>0</v>
      </c>
      <c r="C29" s="966">
        <v>0</v>
      </c>
      <c r="D29" s="966">
        <v>0</v>
      </c>
      <c r="E29" s="966">
        <v>0</v>
      </c>
      <c r="F29" s="966">
        <v>0</v>
      </c>
      <c r="G29" s="966">
        <v>0</v>
      </c>
      <c r="H29" s="966">
        <v>0</v>
      </c>
      <c r="I29" s="966">
        <v>0</v>
      </c>
      <c r="J29" s="966">
        <v>0</v>
      </c>
      <c r="K29" s="966">
        <v>0</v>
      </c>
      <c r="L29" s="966">
        <v>2</v>
      </c>
      <c r="M29" s="966">
        <v>5</v>
      </c>
      <c r="N29" s="966">
        <v>0</v>
      </c>
      <c r="O29" s="966">
        <v>0</v>
      </c>
      <c r="P29" s="966">
        <v>0</v>
      </c>
      <c r="Q29" s="966">
        <v>0</v>
      </c>
      <c r="R29" s="966">
        <v>0</v>
      </c>
      <c r="S29" s="966">
        <v>0</v>
      </c>
      <c r="T29" s="966">
        <v>0</v>
      </c>
      <c r="U29" s="966">
        <v>0</v>
      </c>
      <c r="V29" s="966">
        <v>0</v>
      </c>
      <c r="W29" s="966">
        <v>0</v>
      </c>
      <c r="X29" s="966">
        <v>0</v>
      </c>
      <c r="Y29" s="966">
        <v>0</v>
      </c>
      <c r="Z29" s="966">
        <v>0</v>
      </c>
      <c r="AA29" s="966">
        <v>0</v>
      </c>
      <c r="AB29" s="966">
        <v>0</v>
      </c>
      <c r="AC29" s="966">
        <v>0</v>
      </c>
      <c r="AD29" s="966">
        <v>1</v>
      </c>
      <c r="AE29" s="966">
        <v>2</v>
      </c>
      <c r="AF29" s="966">
        <v>0</v>
      </c>
      <c r="AG29" s="966">
        <v>0</v>
      </c>
      <c r="AH29" s="966">
        <v>0</v>
      </c>
      <c r="AI29" s="966">
        <v>0</v>
      </c>
      <c r="AJ29" s="966">
        <v>0</v>
      </c>
      <c r="AK29" s="966">
        <v>0</v>
      </c>
      <c r="AL29" s="966">
        <v>0</v>
      </c>
      <c r="AM29" s="966">
        <v>0</v>
      </c>
      <c r="AN29" s="966">
        <v>0</v>
      </c>
      <c r="AO29" s="966">
        <v>0</v>
      </c>
      <c r="AP29" s="966">
        <v>0</v>
      </c>
      <c r="AQ29" s="966">
        <v>0</v>
      </c>
      <c r="AR29" s="966">
        <v>2</v>
      </c>
      <c r="AS29" s="966">
        <v>5</v>
      </c>
      <c r="AT29" s="966">
        <v>2</v>
      </c>
      <c r="AU29" s="966">
        <v>9</v>
      </c>
      <c r="AV29" s="966">
        <v>0</v>
      </c>
      <c r="AW29" s="966">
        <v>0</v>
      </c>
      <c r="AX29" s="966">
        <v>0</v>
      </c>
      <c r="AY29" s="966">
        <v>0</v>
      </c>
      <c r="AZ29" s="966">
        <v>0</v>
      </c>
      <c r="BA29" s="966">
        <v>0</v>
      </c>
      <c r="BB29" s="966">
        <v>0</v>
      </c>
      <c r="BC29" s="966">
        <v>0</v>
      </c>
      <c r="BD29" s="966">
        <v>3</v>
      </c>
      <c r="BE29" s="966">
        <v>8</v>
      </c>
      <c r="BF29" s="966">
        <v>0</v>
      </c>
      <c r="BG29" s="966">
        <v>0</v>
      </c>
      <c r="BH29" s="966">
        <v>0</v>
      </c>
      <c r="BI29" s="966">
        <v>0</v>
      </c>
      <c r="BJ29" s="966">
        <v>0</v>
      </c>
      <c r="BK29" s="966">
        <v>0</v>
      </c>
      <c r="BL29" s="966">
        <v>0</v>
      </c>
      <c r="BM29" s="966">
        <v>0</v>
      </c>
      <c r="BN29" s="966">
        <v>0</v>
      </c>
      <c r="BO29" s="966">
        <v>0</v>
      </c>
      <c r="BP29" s="966">
        <v>2</v>
      </c>
      <c r="BQ29" s="966">
        <v>5</v>
      </c>
      <c r="BR29" s="966">
        <v>0</v>
      </c>
      <c r="BS29" s="966">
        <v>0</v>
      </c>
      <c r="BT29" s="966">
        <v>0</v>
      </c>
      <c r="BU29" s="966">
        <v>0</v>
      </c>
      <c r="BV29" s="966">
        <v>0</v>
      </c>
      <c r="BW29" s="966">
        <v>0</v>
      </c>
      <c r="BX29" s="966">
        <v>4</v>
      </c>
      <c r="BY29" s="966">
        <v>8</v>
      </c>
      <c r="BZ29" s="966">
        <v>0</v>
      </c>
      <c r="CA29" s="966">
        <v>0</v>
      </c>
      <c r="CB29" s="966">
        <v>0</v>
      </c>
      <c r="CC29" s="966">
        <v>0</v>
      </c>
      <c r="CD29" s="966">
        <v>0</v>
      </c>
      <c r="CE29" s="966">
        <v>0</v>
      </c>
      <c r="CF29" s="966">
        <v>0</v>
      </c>
      <c r="CG29" s="966">
        <v>0</v>
      </c>
      <c r="CH29" s="966">
        <v>0</v>
      </c>
      <c r="CI29" s="966">
        <v>0</v>
      </c>
      <c r="CJ29" s="966">
        <v>4</v>
      </c>
      <c r="CK29" s="966">
        <v>12</v>
      </c>
      <c r="CL29" s="966">
        <v>2</v>
      </c>
      <c r="CM29" s="966">
        <v>4</v>
      </c>
      <c r="CN29" s="966">
        <v>14</v>
      </c>
      <c r="CO29" s="966">
        <v>43</v>
      </c>
      <c r="CP29" s="966">
        <v>3</v>
      </c>
      <c r="CQ29" s="966">
        <v>11</v>
      </c>
      <c r="CR29" s="966">
        <v>13</v>
      </c>
      <c r="CS29" s="966">
        <v>39</v>
      </c>
      <c r="CT29" s="966">
        <v>8</v>
      </c>
      <c r="CU29" s="966">
        <v>22</v>
      </c>
      <c r="CV29" s="966">
        <v>1</v>
      </c>
      <c r="CW29" s="966">
        <v>3</v>
      </c>
      <c r="CX29" s="966">
        <v>0</v>
      </c>
      <c r="CY29" s="966">
        <v>0</v>
      </c>
      <c r="CZ29" s="966">
        <v>0</v>
      </c>
      <c r="DA29" s="966">
        <v>0</v>
      </c>
      <c r="DB29" s="966">
        <v>1</v>
      </c>
      <c r="DC29" s="966">
        <v>2</v>
      </c>
      <c r="DD29" s="966">
        <v>0</v>
      </c>
      <c r="DE29" s="966">
        <v>0</v>
      </c>
      <c r="DF29" s="966">
        <v>0</v>
      </c>
      <c r="DG29" s="966">
        <v>0</v>
      </c>
      <c r="DH29" s="966">
        <v>0</v>
      </c>
      <c r="DI29" s="966">
        <v>0</v>
      </c>
      <c r="DJ29" s="966">
        <v>0</v>
      </c>
      <c r="DK29" s="966">
        <v>0</v>
      </c>
      <c r="DL29" s="966">
        <v>1</v>
      </c>
      <c r="DM29" s="966">
        <v>2</v>
      </c>
      <c r="DN29" s="966">
        <v>0</v>
      </c>
      <c r="DO29" s="966">
        <v>0</v>
      </c>
      <c r="DP29" s="966">
        <v>0</v>
      </c>
      <c r="DQ29" s="966">
        <v>0</v>
      </c>
      <c r="DR29" s="966">
        <v>0</v>
      </c>
      <c r="DS29" s="966">
        <v>0</v>
      </c>
      <c r="DT29" s="966">
        <v>0</v>
      </c>
      <c r="DU29" s="966">
        <v>0</v>
      </c>
      <c r="DV29" s="966">
        <v>0</v>
      </c>
      <c r="DW29" s="966">
        <v>0</v>
      </c>
      <c r="DX29" s="966">
        <v>0</v>
      </c>
      <c r="DY29" s="966">
        <v>0</v>
      </c>
      <c r="DZ29" s="966">
        <v>0</v>
      </c>
      <c r="EA29" s="966">
        <v>0</v>
      </c>
      <c r="EB29" s="966">
        <v>0</v>
      </c>
      <c r="EC29" s="966">
        <v>0</v>
      </c>
      <c r="ED29" s="966">
        <v>0</v>
      </c>
      <c r="EE29" s="966">
        <v>0</v>
      </c>
      <c r="EF29" s="966">
        <v>0</v>
      </c>
      <c r="EG29" s="966">
        <v>0</v>
      </c>
      <c r="EH29" s="966">
        <v>0</v>
      </c>
      <c r="EI29" s="966">
        <v>0</v>
      </c>
      <c r="EJ29" s="966">
        <v>7</v>
      </c>
      <c r="EK29" s="966">
        <v>18</v>
      </c>
      <c r="EL29" s="966">
        <v>7</v>
      </c>
      <c r="EM29" s="966">
        <v>18</v>
      </c>
      <c r="EN29" s="966">
        <v>1</v>
      </c>
      <c r="EO29" s="966">
        <v>7</v>
      </c>
      <c r="EP29" s="966">
        <v>0</v>
      </c>
      <c r="EQ29" s="966">
        <v>0</v>
      </c>
      <c r="ER29" s="966">
        <v>0</v>
      </c>
      <c r="ES29" s="966">
        <v>0</v>
      </c>
      <c r="ET29" s="966">
        <v>2</v>
      </c>
      <c r="EU29" s="966">
        <v>7</v>
      </c>
      <c r="EV29" s="966">
        <v>0</v>
      </c>
      <c r="EW29" s="966">
        <v>0</v>
      </c>
      <c r="EX29" s="966">
        <v>0</v>
      </c>
      <c r="EY29" s="966">
        <v>0</v>
      </c>
      <c r="EZ29" s="966">
        <v>0</v>
      </c>
      <c r="FA29" s="966">
        <v>0</v>
      </c>
      <c r="FB29" s="966">
        <v>0</v>
      </c>
      <c r="FC29" s="966">
        <v>0</v>
      </c>
      <c r="FD29" s="966">
        <v>1</v>
      </c>
      <c r="FE29" s="966">
        <v>51</v>
      </c>
      <c r="FF29" s="966">
        <v>0</v>
      </c>
      <c r="FG29" s="966">
        <v>0</v>
      </c>
      <c r="FH29" s="966">
        <v>0</v>
      </c>
      <c r="FI29" s="966">
        <v>0</v>
      </c>
      <c r="FJ29" s="966">
        <v>0</v>
      </c>
      <c r="FK29" s="966">
        <v>0</v>
      </c>
      <c r="FL29" s="966">
        <v>2</v>
      </c>
      <c r="FM29" s="966">
        <v>15</v>
      </c>
      <c r="FN29" s="966">
        <v>1</v>
      </c>
      <c r="FO29" s="966">
        <v>2</v>
      </c>
      <c r="FP29" s="966">
        <v>1</v>
      </c>
      <c r="FQ29" s="966">
        <v>3</v>
      </c>
      <c r="FR29" s="966">
        <v>0</v>
      </c>
      <c r="FS29" s="966">
        <v>0</v>
      </c>
      <c r="FT29" s="966">
        <v>0</v>
      </c>
      <c r="FU29" s="966">
        <v>0</v>
      </c>
      <c r="FV29" s="966">
        <v>0</v>
      </c>
      <c r="FW29" s="966">
        <v>0</v>
      </c>
      <c r="FX29" s="966">
        <v>0</v>
      </c>
      <c r="FY29" s="966">
        <v>0</v>
      </c>
      <c r="FZ29" s="966">
        <v>1</v>
      </c>
      <c r="GA29" s="966">
        <v>3</v>
      </c>
      <c r="GB29" s="966">
        <v>0</v>
      </c>
      <c r="GC29" s="966">
        <v>0</v>
      </c>
      <c r="GD29" s="966">
        <v>0</v>
      </c>
      <c r="GE29" s="966">
        <v>0</v>
      </c>
      <c r="GF29" s="966">
        <v>0</v>
      </c>
      <c r="GG29" s="966">
        <v>0</v>
      </c>
      <c r="GH29" s="966">
        <v>0</v>
      </c>
      <c r="GI29" s="966">
        <v>0</v>
      </c>
      <c r="GJ29" s="966">
        <v>0</v>
      </c>
      <c r="GK29" s="966">
        <v>0</v>
      </c>
      <c r="GL29" s="966">
        <v>1</v>
      </c>
      <c r="GM29" s="966">
        <v>4</v>
      </c>
    </row>
    <row r="30" spans="1:195" ht="15" customHeight="1">
      <c r="A30" s="965" t="s">
        <v>2405</v>
      </c>
      <c r="B30" s="966">
        <v>1</v>
      </c>
      <c r="C30" s="966">
        <v>2</v>
      </c>
      <c r="D30" s="966">
        <v>0</v>
      </c>
      <c r="E30" s="966">
        <v>0</v>
      </c>
      <c r="F30" s="966">
        <v>0</v>
      </c>
      <c r="G30" s="966">
        <v>0</v>
      </c>
      <c r="H30" s="966">
        <v>0</v>
      </c>
      <c r="I30" s="966">
        <v>0</v>
      </c>
      <c r="J30" s="966">
        <v>0</v>
      </c>
      <c r="K30" s="966">
        <v>0</v>
      </c>
      <c r="L30" s="966">
        <v>0</v>
      </c>
      <c r="M30" s="966">
        <v>0</v>
      </c>
      <c r="N30" s="966">
        <v>5</v>
      </c>
      <c r="O30" s="966">
        <v>24</v>
      </c>
      <c r="P30" s="966">
        <v>0</v>
      </c>
      <c r="Q30" s="966">
        <v>0</v>
      </c>
      <c r="R30" s="966">
        <v>0</v>
      </c>
      <c r="S30" s="966">
        <v>0</v>
      </c>
      <c r="T30" s="966">
        <v>0</v>
      </c>
      <c r="U30" s="966">
        <v>0</v>
      </c>
      <c r="V30" s="966">
        <v>0</v>
      </c>
      <c r="W30" s="966">
        <v>0</v>
      </c>
      <c r="X30" s="966">
        <v>0</v>
      </c>
      <c r="Y30" s="966">
        <v>0</v>
      </c>
      <c r="Z30" s="966">
        <v>0</v>
      </c>
      <c r="AA30" s="966">
        <v>0</v>
      </c>
      <c r="AB30" s="966">
        <v>0</v>
      </c>
      <c r="AC30" s="966">
        <v>0</v>
      </c>
      <c r="AD30" s="966">
        <v>1</v>
      </c>
      <c r="AE30" s="966">
        <v>2</v>
      </c>
      <c r="AF30" s="966">
        <v>0</v>
      </c>
      <c r="AG30" s="966">
        <v>0</v>
      </c>
      <c r="AH30" s="966">
        <v>0</v>
      </c>
      <c r="AI30" s="966">
        <v>0</v>
      </c>
      <c r="AJ30" s="966">
        <v>0</v>
      </c>
      <c r="AK30" s="966">
        <v>0</v>
      </c>
      <c r="AL30" s="966">
        <v>0</v>
      </c>
      <c r="AM30" s="966">
        <v>0</v>
      </c>
      <c r="AN30" s="966">
        <v>0</v>
      </c>
      <c r="AO30" s="966">
        <v>0</v>
      </c>
      <c r="AP30" s="966">
        <v>0</v>
      </c>
      <c r="AQ30" s="966">
        <v>0</v>
      </c>
      <c r="AR30" s="966">
        <v>1</v>
      </c>
      <c r="AS30" s="966">
        <v>3</v>
      </c>
      <c r="AT30" s="966">
        <v>0</v>
      </c>
      <c r="AU30" s="966">
        <v>0</v>
      </c>
      <c r="AV30" s="966">
        <v>0</v>
      </c>
      <c r="AW30" s="966">
        <v>0</v>
      </c>
      <c r="AX30" s="966">
        <v>0</v>
      </c>
      <c r="AY30" s="966">
        <v>0</v>
      </c>
      <c r="AZ30" s="966">
        <v>0</v>
      </c>
      <c r="BA30" s="966">
        <v>0</v>
      </c>
      <c r="BB30" s="966">
        <v>0</v>
      </c>
      <c r="BC30" s="966">
        <v>0</v>
      </c>
      <c r="BD30" s="966">
        <v>0</v>
      </c>
      <c r="BE30" s="966">
        <v>0</v>
      </c>
      <c r="BF30" s="966">
        <v>6</v>
      </c>
      <c r="BG30" s="966">
        <v>20</v>
      </c>
      <c r="BH30" s="966">
        <v>6</v>
      </c>
      <c r="BI30" s="966">
        <v>20</v>
      </c>
      <c r="BJ30" s="966">
        <v>0</v>
      </c>
      <c r="BK30" s="966">
        <v>0</v>
      </c>
      <c r="BL30" s="966">
        <v>6</v>
      </c>
      <c r="BM30" s="966">
        <v>20</v>
      </c>
      <c r="BN30" s="966">
        <v>0</v>
      </c>
      <c r="BO30" s="966">
        <v>0</v>
      </c>
      <c r="BP30" s="966">
        <v>0</v>
      </c>
      <c r="BQ30" s="966">
        <v>0</v>
      </c>
      <c r="BR30" s="966">
        <v>1</v>
      </c>
      <c r="BS30" s="966">
        <v>3</v>
      </c>
      <c r="BT30" s="966">
        <v>0</v>
      </c>
      <c r="BU30" s="966">
        <v>0</v>
      </c>
      <c r="BV30" s="966">
        <v>1</v>
      </c>
      <c r="BW30" s="966">
        <v>3</v>
      </c>
      <c r="BX30" s="966">
        <v>0</v>
      </c>
      <c r="BY30" s="966">
        <v>0</v>
      </c>
      <c r="BZ30" s="966">
        <v>0</v>
      </c>
      <c r="CA30" s="966">
        <v>0</v>
      </c>
      <c r="CB30" s="966">
        <v>0</v>
      </c>
      <c r="CC30" s="966">
        <v>0</v>
      </c>
      <c r="CD30" s="966">
        <v>1</v>
      </c>
      <c r="CE30" s="966">
        <v>3</v>
      </c>
      <c r="CF30" s="966">
        <v>0</v>
      </c>
      <c r="CG30" s="966">
        <v>0</v>
      </c>
      <c r="CH30" s="966">
        <v>0</v>
      </c>
      <c r="CI30" s="966">
        <v>0</v>
      </c>
      <c r="CJ30" s="966">
        <v>0</v>
      </c>
      <c r="CK30" s="966">
        <v>0</v>
      </c>
      <c r="CL30" s="966">
        <v>0</v>
      </c>
      <c r="CM30" s="966">
        <v>0</v>
      </c>
      <c r="CN30" s="966">
        <v>5</v>
      </c>
      <c r="CO30" s="966">
        <v>15</v>
      </c>
      <c r="CP30" s="966">
        <v>3</v>
      </c>
      <c r="CQ30" s="966">
        <v>10</v>
      </c>
      <c r="CR30" s="966">
        <v>5</v>
      </c>
      <c r="CS30" s="966">
        <v>14</v>
      </c>
      <c r="CT30" s="966">
        <v>2</v>
      </c>
      <c r="CU30" s="966">
        <v>6</v>
      </c>
      <c r="CV30" s="966">
        <v>0</v>
      </c>
      <c r="CW30" s="966">
        <v>0</v>
      </c>
      <c r="CX30" s="966">
        <v>1</v>
      </c>
      <c r="CY30" s="966">
        <v>2</v>
      </c>
      <c r="CZ30" s="966">
        <v>0</v>
      </c>
      <c r="DA30" s="966">
        <v>0</v>
      </c>
      <c r="DB30" s="966">
        <v>0</v>
      </c>
      <c r="DC30" s="966">
        <v>0</v>
      </c>
      <c r="DD30" s="966">
        <v>0</v>
      </c>
      <c r="DE30" s="966">
        <v>0</v>
      </c>
      <c r="DF30" s="966">
        <v>1</v>
      </c>
      <c r="DG30" s="966">
        <v>2</v>
      </c>
      <c r="DH30" s="966">
        <v>0</v>
      </c>
      <c r="DI30" s="966">
        <v>0</v>
      </c>
      <c r="DJ30" s="966">
        <v>0</v>
      </c>
      <c r="DK30" s="966">
        <v>0</v>
      </c>
      <c r="DL30" s="966">
        <v>0</v>
      </c>
      <c r="DM30" s="966">
        <v>0</v>
      </c>
      <c r="DN30" s="966">
        <v>0</v>
      </c>
      <c r="DO30" s="966">
        <v>0</v>
      </c>
      <c r="DP30" s="966">
        <v>0</v>
      </c>
      <c r="DQ30" s="966">
        <v>0</v>
      </c>
      <c r="DR30" s="966">
        <v>0</v>
      </c>
      <c r="DS30" s="966">
        <v>0</v>
      </c>
      <c r="DT30" s="966">
        <v>0</v>
      </c>
      <c r="DU30" s="966">
        <v>0</v>
      </c>
      <c r="DV30" s="966">
        <v>0</v>
      </c>
      <c r="DW30" s="966">
        <v>0</v>
      </c>
      <c r="DX30" s="966">
        <v>0</v>
      </c>
      <c r="DY30" s="966">
        <v>0</v>
      </c>
      <c r="DZ30" s="966">
        <v>0</v>
      </c>
      <c r="EA30" s="966">
        <v>0</v>
      </c>
      <c r="EB30" s="966">
        <v>0</v>
      </c>
      <c r="EC30" s="966">
        <v>0</v>
      </c>
      <c r="ED30" s="966">
        <v>0</v>
      </c>
      <c r="EE30" s="966">
        <v>0</v>
      </c>
      <c r="EF30" s="966">
        <v>0</v>
      </c>
      <c r="EG30" s="966">
        <v>0</v>
      </c>
      <c r="EH30" s="966">
        <v>0</v>
      </c>
      <c r="EI30" s="966">
        <v>0</v>
      </c>
      <c r="EJ30" s="966">
        <v>4</v>
      </c>
      <c r="EK30" s="966">
        <v>10</v>
      </c>
      <c r="EL30" s="966">
        <v>4</v>
      </c>
      <c r="EM30" s="966">
        <v>10</v>
      </c>
      <c r="EN30" s="966">
        <v>0</v>
      </c>
      <c r="EO30" s="966">
        <v>0</v>
      </c>
      <c r="EP30" s="966">
        <v>0</v>
      </c>
      <c r="EQ30" s="966">
        <v>0</v>
      </c>
      <c r="ER30" s="966">
        <v>0</v>
      </c>
      <c r="ES30" s="966">
        <v>0</v>
      </c>
      <c r="ET30" s="966">
        <v>0</v>
      </c>
      <c r="EU30" s="966">
        <v>0</v>
      </c>
      <c r="EV30" s="966">
        <v>1</v>
      </c>
      <c r="EW30" s="966">
        <v>29</v>
      </c>
      <c r="EX30" s="966">
        <v>0</v>
      </c>
      <c r="EY30" s="966">
        <v>0</v>
      </c>
      <c r="EZ30" s="966">
        <v>2</v>
      </c>
      <c r="FA30" s="966">
        <v>58</v>
      </c>
      <c r="FB30" s="966">
        <v>0</v>
      </c>
      <c r="FC30" s="966">
        <v>0</v>
      </c>
      <c r="FD30" s="966">
        <v>1</v>
      </c>
      <c r="FE30" s="966">
        <v>20</v>
      </c>
      <c r="FF30" s="966">
        <v>0</v>
      </c>
      <c r="FG30" s="966">
        <v>0</v>
      </c>
      <c r="FH30" s="966">
        <v>0</v>
      </c>
      <c r="FI30" s="966">
        <v>0</v>
      </c>
      <c r="FJ30" s="966">
        <v>1</v>
      </c>
      <c r="FK30" s="966">
        <v>29</v>
      </c>
      <c r="FL30" s="966">
        <v>0</v>
      </c>
      <c r="FM30" s="966">
        <v>0</v>
      </c>
      <c r="FN30" s="966">
        <v>0</v>
      </c>
      <c r="FO30" s="966">
        <v>0</v>
      </c>
      <c r="FP30" s="966">
        <v>0</v>
      </c>
      <c r="FQ30" s="966">
        <v>0</v>
      </c>
      <c r="FR30" s="966">
        <v>0</v>
      </c>
      <c r="FS30" s="966">
        <v>0</v>
      </c>
      <c r="FT30" s="966">
        <v>1</v>
      </c>
      <c r="FU30" s="966">
        <v>29</v>
      </c>
      <c r="FV30" s="966">
        <v>0</v>
      </c>
      <c r="FW30" s="966">
        <v>0</v>
      </c>
      <c r="FX30" s="966">
        <v>0</v>
      </c>
      <c r="FY30" s="966">
        <v>0</v>
      </c>
      <c r="FZ30" s="966">
        <v>1</v>
      </c>
      <c r="GA30" s="966">
        <v>29</v>
      </c>
      <c r="GB30" s="966">
        <v>0</v>
      </c>
      <c r="GC30" s="966">
        <v>0</v>
      </c>
      <c r="GD30" s="966">
        <v>0</v>
      </c>
      <c r="GE30" s="966">
        <v>0</v>
      </c>
      <c r="GF30" s="966">
        <v>0</v>
      </c>
      <c r="GG30" s="966">
        <v>0</v>
      </c>
      <c r="GH30" s="966">
        <v>0</v>
      </c>
      <c r="GI30" s="966">
        <v>0</v>
      </c>
      <c r="GJ30" s="966">
        <v>0</v>
      </c>
      <c r="GK30" s="966">
        <v>0</v>
      </c>
      <c r="GL30" s="966">
        <v>1</v>
      </c>
      <c r="GM30" s="966">
        <v>24</v>
      </c>
    </row>
    <row r="31" spans="1:195" ht="15" customHeight="1">
      <c r="A31" s="965" t="s">
        <v>2406</v>
      </c>
      <c r="B31" s="966">
        <v>1</v>
      </c>
      <c r="C31" s="966">
        <v>4</v>
      </c>
      <c r="D31" s="966">
        <v>0</v>
      </c>
      <c r="E31" s="966">
        <v>0</v>
      </c>
      <c r="F31" s="966">
        <v>0</v>
      </c>
      <c r="G31" s="966">
        <v>0</v>
      </c>
      <c r="H31" s="966">
        <v>0</v>
      </c>
      <c r="I31" s="966">
        <v>0</v>
      </c>
      <c r="J31" s="966">
        <v>0</v>
      </c>
      <c r="K31" s="966">
        <v>0</v>
      </c>
      <c r="L31" s="966">
        <v>3</v>
      </c>
      <c r="M31" s="966">
        <v>10</v>
      </c>
      <c r="N31" s="966">
        <v>0</v>
      </c>
      <c r="O31" s="966">
        <v>0</v>
      </c>
      <c r="P31" s="966">
        <v>0</v>
      </c>
      <c r="Q31" s="966">
        <v>0</v>
      </c>
      <c r="R31" s="966">
        <v>0</v>
      </c>
      <c r="S31" s="966">
        <v>0</v>
      </c>
      <c r="T31" s="966">
        <v>0</v>
      </c>
      <c r="U31" s="966">
        <v>0</v>
      </c>
      <c r="V31" s="966">
        <v>0</v>
      </c>
      <c r="W31" s="966">
        <v>0</v>
      </c>
      <c r="X31" s="966">
        <v>0</v>
      </c>
      <c r="Y31" s="966">
        <v>0</v>
      </c>
      <c r="Z31" s="966">
        <v>0</v>
      </c>
      <c r="AA31" s="966">
        <v>0</v>
      </c>
      <c r="AB31" s="966">
        <v>0</v>
      </c>
      <c r="AC31" s="966">
        <v>0</v>
      </c>
      <c r="AD31" s="966">
        <v>0</v>
      </c>
      <c r="AE31" s="966">
        <v>0</v>
      </c>
      <c r="AF31" s="966">
        <v>0</v>
      </c>
      <c r="AG31" s="966">
        <v>0</v>
      </c>
      <c r="AH31" s="966">
        <v>0</v>
      </c>
      <c r="AI31" s="966">
        <v>0</v>
      </c>
      <c r="AJ31" s="966">
        <v>0</v>
      </c>
      <c r="AK31" s="966">
        <v>0</v>
      </c>
      <c r="AL31" s="966">
        <v>0</v>
      </c>
      <c r="AM31" s="966">
        <v>0</v>
      </c>
      <c r="AN31" s="966">
        <v>0</v>
      </c>
      <c r="AO31" s="966">
        <v>0</v>
      </c>
      <c r="AP31" s="966">
        <v>0</v>
      </c>
      <c r="AQ31" s="966">
        <v>0</v>
      </c>
      <c r="AR31" s="966">
        <v>1</v>
      </c>
      <c r="AS31" s="966">
        <v>2</v>
      </c>
      <c r="AT31" s="966">
        <v>1</v>
      </c>
      <c r="AU31" s="966">
        <v>4</v>
      </c>
      <c r="AV31" s="966">
        <v>0</v>
      </c>
      <c r="AW31" s="966">
        <v>0</v>
      </c>
      <c r="AX31" s="966">
        <v>0</v>
      </c>
      <c r="AY31" s="966">
        <v>0</v>
      </c>
      <c r="AZ31" s="966">
        <v>0</v>
      </c>
      <c r="BA31" s="966">
        <v>0</v>
      </c>
      <c r="BB31" s="966">
        <v>1</v>
      </c>
      <c r="BC31" s="966">
        <v>4</v>
      </c>
      <c r="BD31" s="966">
        <v>0</v>
      </c>
      <c r="BE31" s="966">
        <v>0</v>
      </c>
      <c r="BF31" s="966">
        <v>1</v>
      </c>
      <c r="BG31" s="966">
        <v>2</v>
      </c>
      <c r="BH31" s="966">
        <v>0</v>
      </c>
      <c r="BI31" s="966">
        <v>0</v>
      </c>
      <c r="BJ31" s="966">
        <v>0</v>
      </c>
      <c r="BK31" s="966">
        <v>0</v>
      </c>
      <c r="BL31" s="966">
        <v>0</v>
      </c>
      <c r="BM31" s="966">
        <v>0</v>
      </c>
      <c r="BN31" s="966">
        <v>0</v>
      </c>
      <c r="BO31" s="966">
        <v>0</v>
      </c>
      <c r="BP31" s="966">
        <v>1</v>
      </c>
      <c r="BQ31" s="966">
        <v>4</v>
      </c>
      <c r="BR31" s="966">
        <v>0</v>
      </c>
      <c r="BS31" s="966">
        <v>0</v>
      </c>
      <c r="BT31" s="966">
        <v>0</v>
      </c>
      <c r="BU31" s="966">
        <v>0</v>
      </c>
      <c r="BV31" s="966">
        <v>1</v>
      </c>
      <c r="BW31" s="966">
        <v>4</v>
      </c>
      <c r="BX31" s="966">
        <v>1</v>
      </c>
      <c r="BY31" s="966">
        <v>2</v>
      </c>
      <c r="BZ31" s="966">
        <v>0</v>
      </c>
      <c r="CA31" s="966">
        <v>0</v>
      </c>
      <c r="CB31" s="966">
        <v>0</v>
      </c>
      <c r="CC31" s="966">
        <v>0</v>
      </c>
      <c r="CD31" s="966">
        <v>3</v>
      </c>
      <c r="CE31" s="966">
        <v>10</v>
      </c>
      <c r="CF31" s="966">
        <v>0</v>
      </c>
      <c r="CG31" s="966">
        <v>0</v>
      </c>
      <c r="CH31" s="966">
        <v>0</v>
      </c>
      <c r="CI31" s="966">
        <v>0</v>
      </c>
      <c r="CJ31" s="966">
        <v>2</v>
      </c>
      <c r="CK31" s="966">
        <v>4</v>
      </c>
      <c r="CL31" s="966">
        <v>0</v>
      </c>
      <c r="CM31" s="966">
        <v>0</v>
      </c>
      <c r="CN31" s="966">
        <v>6</v>
      </c>
      <c r="CO31" s="966">
        <v>20</v>
      </c>
      <c r="CP31" s="966">
        <v>1</v>
      </c>
      <c r="CQ31" s="966">
        <v>2</v>
      </c>
      <c r="CR31" s="966">
        <v>5</v>
      </c>
      <c r="CS31" s="966">
        <v>16</v>
      </c>
      <c r="CT31" s="966">
        <v>5</v>
      </c>
      <c r="CU31" s="966">
        <v>14</v>
      </c>
      <c r="CV31" s="966">
        <v>0</v>
      </c>
      <c r="CW31" s="966">
        <v>0</v>
      </c>
      <c r="CX31" s="966">
        <v>0</v>
      </c>
      <c r="CY31" s="966">
        <v>0</v>
      </c>
      <c r="CZ31" s="966">
        <v>0</v>
      </c>
      <c r="DA31" s="966">
        <v>0</v>
      </c>
      <c r="DB31" s="966">
        <v>1</v>
      </c>
      <c r="DC31" s="966">
        <v>5</v>
      </c>
      <c r="DD31" s="966">
        <v>0</v>
      </c>
      <c r="DE31" s="966">
        <v>0</v>
      </c>
      <c r="DF31" s="966">
        <v>0</v>
      </c>
      <c r="DG31" s="966">
        <v>0</v>
      </c>
      <c r="DH31" s="966">
        <v>0</v>
      </c>
      <c r="DI31" s="966">
        <v>0</v>
      </c>
      <c r="DJ31" s="966">
        <v>0</v>
      </c>
      <c r="DK31" s="966">
        <v>0</v>
      </c>
      <c r="DL31" s="966">
        <v>0</v>
      </c>
      <c r="DM31" s="966">
        <v>0</v>
      </c>
      <c r="DN31" s="966">
        <v>0</v>
      </c>
      <c r="DO31" s="966">
        <v>0</v>
      </c>
      <c r="DP31" s="966">
        <v>0</v>
      </c>
      <c r="DQ31" s="966">
        <v>0</v>
      </c>
      <c r="DR31" s="966">
        <v>0</v>
      </c>
      <c r="DS31" s="966">
        <v>0</v>
      </c>
      <c r="DT31" s="966">
        <v>0</v>
      </c>
      <c r="DU31" s="966">
        <v>0</v>
      </c>
      <c r="DV31" s="966">
        <v>0</v>
      </c>
      <c r="DW31" s="966">
        <v>0</v>
      </c>
      <c r="DX31" s="966">
        <v>0</v>
      </c>
      <c r="DY31" s="966">
        <v>0</v>
      </c>
      <c r="DZ31" s="966">
        <v>0</v>
      </c>
      <c r="EA31" s="966">
        <v>0</v>
      </c>
      <c r="EB31" s="966">
        <v>0</v>
      </c>
      <c r="EC31" s="966">
        <v>0</v>
      </c>
      <c r="ED31" s="966">
        <v>0</v>
      </c>
      <c r="EE31" s="966">
        <v>0</v>
      </c>
      <c r="EF31" s="966">
        <v>0</v>
      </c>
      <c r="EG31" s="966">
        <v>0</v>
      </c>
      <c r="EH31" s="966">
        <v>0</v>
      </c>
      <c r="EI31" s="966">
        <v>0</v>
      </c>
      <c r="EJ31" s="966">
        <v>4</v>
      </c>
      <c r="EK31" s="966">
        <v>13</v>
      </c>
      <c r="EL31" s="966">
        <v>4</v>
      </c>
      <c r="EM31" s="966">
        <v>13</v>
      </c>
      <c r="EN31" s="966">
        <v>0</v>
      </c>
      <c r="EO31" s="966">
        <v>0</v>
      </c>
      <c r="EP31" s="966">
        <v>0</v>
      </c>
      <c r="EQ31" s="966">
        <v>0</v>
      </c>
      <c r="ER31" s="966">
        <v>0</v>
      </c>
      <c r="ES31" s="966">
        <v>0</v>
      </c>
      <c r="ET31" s="966">
        <v>3</v>
      </c>
      <c r="EU31" s="966">
        <v>11</v>
      </c>
      <c r="EV31" s="966">
        <v>1</v>
      </c>
      <c r="EW31" s="966">
        <v>4</v>
      </c>
      <c r="EX31" s="966">
        <v>0</v>
      </c>
      <c r="EY31" s="966">
        <v>0</v>
      </c>
      <c r="EZ31" s="966">
        <v>1</v>
      </c>
      <c r="FA31" s="966">
        <v>19</v>
      </c>
      <c r="FB31" s="966">
        <v>0</v>
      </c>
      <c r="FC31" s="966">
        <v>0</v>
      </c>
      <c r="FD31" s="966">
        <v>1</v>
      </c>
      <c r="FE31" s="966">
        <v>25</v>
      </c>
      <c r="FF31" s="966">
        <v>1</v>
      </c>
      <c r="FG31" s="966">
        <v>9</v>
      </c>
      <c r="FH31" s="966">
        <v>0</v>
      </c>
      <c r="FI31" s="966">
        <v>0</v>
      </c>
      <c r="FJ31" s="966">
        <v>1</v>
      </c>
      <c r="FK31" s="966">
        <v>2</v>
      </c>
      <c r="FL31" s="966">
        <v>1</v>
      </c>
      <c r="FM31" s="966">
        <v>19</v>
      </c>
      <c r="FN31" s="966">
        <v>0</v>
      </c>
      <c r="FO31" s="966">
        <v>0</v>
      </c>
      <c r="FP31" s="966">
        <v>0</v>
      </c>
      <c r="FQ31" s="966">
        <v>0</v>
      </c>
      <c r="FR31" s="966">
        <v>0</v>
      </c>
      <c r="FS31" s="966">
        <v>0</v>
      </c>
      <c r="FT31" s="966">
        <v>0</v>
      </c>
      <c r="FU31" s="966">
        <v>0</v>
      </c>
      <c r="FV31" s="966">
        <v>0</v>
      </c>
      <c r="FW31" s="966">
        <v>0</v>
      </c>
      <c r="FX31" s="966">
        <v>0</v>
      </c>
      <c r="FY31" s="966">
        <v>0</v>
      </c>
      <c r="FZ31" s="966">
        <v>0</v>
      </c>
      <c r="GA31" s="966">
        <v>0</v>
      </c>
      <c r="GB31" s="966">
        <v>1</v>
      </c>
      <c r="GC31" s="966">
        <v>2</v>
      </c>
      <c r="GD31" s="966">
        <v>0</v>
      </c>
      <c r="GE31" s="966">
        <v>0</v>
      </c>
      <c r="GF31" s="966">
        <v>0</v>
      </c>
      <c r="GG31" s="966">
        <v>0</v>
      </c>
      <c r="GH31" s="966">
        <v>0</v>
      </c>
      <c r="GI31" s="966">
        <v>0</v>
      </c>
      <c r="GJ31" s="966">
        <v>0</v>
      </c>
      <c r="GK31" s="966">
        <v>0</v>
      </c>
      <c r="GL31" s="966">
        <v>0</v>
      </c>
      <c r="GM31" s="966">
        <v>0</v>
      </c>
    </row>
    <row r="32" spans="1:195" ht="15" customHeight="1">
      <c r="A32" s="965" t="s">
        <v>2407</v>
      </c>
      <c r="B32" s="966">
        <v>1</v>
      </c>
      <c r="C32" s="966">
        <v>5</v>
      </c>
      <c r="D32" s="966">
        <v>1</v>
      </c>
      <c r="E32" s="966">
        <v>5</v>
      </c>
      <c r="F32" s="966">
        <v>0</v>
      </c>
      <c r="G32" s="966">
        <v>0</v>
      </c>
      <c r="H32" s="966">
        <v>0</v>
      </c>
      <c r="I32" s="966">
        <v>0</v>
      </c>
      <c r="J32" s="966">
        <v>0</v>
      </c>
      <c r="K32" s="966">
        <v>0</v>
      </c>
      <c r="L32" s="966">
        <v>0</v>
      </c>
      <c r="M32" s="966">
        <v>0</v>
      </c>
      <c r="N32" s="966">
        <v>0</v>
      </c>
      <c r="O32" s="966">
        <v>0</v>
      </c>
      <c r="P32" s="966">
        <v>0</v>
      </c>
      <c r="Q32" s="966">
        <v>0</v>
      </c>
      <c r="R32" s="966">
        <v>0</v>
      </c>
      <c r="S32" s="966">
        <v>0</v>
      </c>
      <c r="T32" s="966">
        <v>0</v>
      </c>
      <c r="U32" s="966">
        <v>0</v>
      </c>
      <c r="V32" s="966">
        <v>0</v>
      </c>
      <c r="W32" s="966">
        <v>0</v>
      </c>
      <c r="X32" s="966">
        <v>1</v>
      </c>
      <c r="Y32" s="966">
        <v>5</v>
      </c>
      <c r="Z32" s="966">
        <v>0</v>
      </c>
      <c r="AA32" s="966">
        <v>0</v>
      </c>
      <c r="AB32" s="966">
        <v>0</v>
      </c>
      <c r="AC32" s="966">
        <v>0</v>
      </c>
      <c r="AD32" s="966">
        <v>0</v>
      </c>
      <c r="AE32" s="966">
        <v>0</v>
      </c>
      <c r="AF32" s="966">
        <v>0</v>
      </c>
      <c r="AG32" s="966">
        <v>0</v>
      </c>
      <c r="AH32" s="966">
        <v>0</v>
      </c>
      <c r="AI32" s="966">
        <v>0</v>
      </c>
      <c r="AJ32" s="966">
        <v>0</v>
      </c>
      <c r="AK32" s="966">
        <v>0</v>
      </c>
      <c r="AL32" s="966">
        <v>0</v>
      </c>
      <c r="AM32" s="966">
        <v>0</v>
      </c>
      <c r="AN32" s="966">
        <v>0</v>
      </c>
      <c r="AO32" s="966">
        <v>0</v>
      </c>
      <c r="AP32" s="966">
        <v>0</v>
      </c>
      <c r="AQ32" s="966">
        <v>0</v>
      </c>
      <c r="AR32" s="966">
        <v>2</v>
      </c>
      <c r="AS32" s="966">
        <v>7</v>
      </c>
      <c r="AT32" s="966">
        <v>1</v>
      </c>
      <c r="AU32" s="966">
        <v>5</v>
      </c>
      <c r="AV32" s="966">
        <v>0</v>
      </c>
      <c r="AW32" s="966">
        <v>0</v>
      </c>
      <c r="AX32" s="966">
        <v>0</v>
      </c>
      <c r="AY32" s="966">
        <v>0</v>
      </c>
      <c r="AZ32" s="966">
        <v>0</v>
      </c>
      <c r="BA32" s="966">
        <v>0</v>
      </c>
      <c r="BB32" s="966">
        <v>1</v>
      </c>
      <c r="BC32" s="966">
        <v>3</v>
      </c>
      <c r="BD32" s="966">
        <v>1</v>
      </c>
      <c r="BE32" s="966">
        <v>3</v>
      </c>
      <c r="BF32" s="966">
        <v>1</v>
      </c>
      <c r="BG32" s="966">
        <v>4</v>
      </c>
      <c r="BH32" s="966">
        <v>0</v>
      </c>
      <c r="BI32" s="966">
        <v>0</v>
      </c>
      <c r="BJ32" s="966">
        <v>0</v>
      </c>
      <c r="BK32" s="966">
        <v>0</v>
      </c>
      <c r="BL32" s="966">
        <v>0</v>
      </c>
      <c r="BM32" s="966">
        <v>0</v>
      </c>
      <c r="BN32" s="966">
        <v>0</v>
      </c>
      <c r="BO32" s="966">
        <v>0</v>
      </c>
      <c r="BP32" s="966">
        <v>1</v>
      </c>
      <c r="BQ32" s="966">
        <v>3</v>
      </c>
      <c r="BR32" s="966">
        <v>0</v>
      </c>
      <c r="BS32" s="966">
        <v>0</v>
      </c>
      <c r="BT32" s="966">
        <v>0</v>
      </c>
      <c r="BU32" s="966">
        <v>0</v>
      </c>
      <c r="BV32" s="966">
        <v>1</v>
      </c>
      <c r="BW32" s="966">
        <v>3</v>
      </c>
      <c r="BX32" s="966">
        <v>1</v>
      </c>
      <c r="BY32" s="966">
        <v>3</v>
      </c>
      <c r="BZ32" s="966">
        <v>0</v>
      </c>
      <c r="CA32" s="966">
        <v>0</v>
      </c>
      <c r="CB32" s="966">
        <v>0</v>
      </c>
      <c r="CC32" s="966">
        <v>0</v>
      </c>
      <c r="CD32" s="966">
        <v>1</v>
      </c>
      <c r="CE32" s="966">
        <v>5</v>
      </c>
      <c r="CF32" s="966">
        <v>0</v>
      </c>
      <c r="CG32" s="966">
        <v>0</v>
      </c>
      <c r="CH32" s="966">
        <v>0</v>
      </c>
      <c r="CI32" s="966">
        <v>0</v>
      </c>
      <c r="CJ32" s="966">
        <v>0</v>
      </c>
      <c r="CK32" s="966">
        <v>0</v>
      </c>
      <c r="CL32" s="966">
        <v>0</v>
      </c>
      <c r="CM32" s="966">
        <v>0</v>
      </c>
      <c r="CN32" s="966">
        <v>5</v>
      </c>
      <c r="CO32" s="966">
        <v>16</v>
      </c>
      <c r="CP32" s="966">
        <v>3</v>
      </c>
      <c r="CQ32" s="966">
        <v>12</v>
      </c>
      <c r="CR32" s="966">
        <v>4</v>
      </c>
      <c r="CS32" s="966">
        <v>16</v>
      </c>
      <c r="CT32" s="966">
        <v>1</v>
      </c>
      <c r="CU32" s="966">
        <v>2</v>
      </c>
      <c r="CV32" s="966">
        <v>0</v>
      </c>
      <c r="CW32" s="966">
        <v>0</v>
      </c>
      <c r="CX32" s="966">
        <v>0</v>
      </c>
      <c r="CY32" s="966">
        <v>0</v>
      </c>
      <c r="CZ32" s="966">
        <v>0</v>
      </c>
      <c r="DA32" s="966">
        <v>0</v>
      </c>
      <c r="DB32" s="966">
        <v>1</v>
      </c>
      <c r="DC32" s="966">
        <v>5</v>
      </c>
      <c r="DD32" s="966">
        <v>0</v>
      </c>
      <c r="DE32" s="966">
        <v>0</v>
      </c>
      <c r="DF32" s="966">
        <v>1</v>
      </c>
      <c r="DG32" s="966">
        <v>2</v>
      </c>
      <c r="DH32" s="966">
        <v>0</v>
      </c>
      <c r="DI32" s="966">
        <v>0</v>
      </c>
      <c r="DJ32" s="966">
        <v>0</v>
      </c>
      <c r="DK32" s="966">
        <v>0</v>
      </c>
      <c r="DL32" s="966">
        <v>0</v>
      </c>
      <c r="DM32" s="966">
        <v>0</v>
      </c>
      <c r="DN32" s="966">
        <v>0</v>
      </c>
      <c r="DO32" s="966">
        <v>0</v>
      </c>
      <c r="DP32" s="966">
        <v>0</v>
      </c>
      <c r="DQ32" s="966">
        <v>0</v>
      </c>
      <c r="DR32" s="966">
        <v>0</v>
      </c>
      <c r="DS32" s="966">
        <v>0</v>
      </c>
      <c r="DT32" s="966">
        <v>0</v>
      </c>
      <c r="DU32" s="966">
        <v>0</v>
      </c>
      <c r="DV32" s="966">
        <v>0</v>
      </c>
      <c r="DW32" s="966">
        <v>0</v>
      </c>
      <c r="DX32" s="966">
        <v>1</v>
      </c>
      <c r="DY32" s="966">
        <v>19</v>
      </c>
      <c r="DZ32" s="966">
        <v>0</v>
      </c>
      <c r="EA32" s="966">
        <v>0</v>
      </c>
      <c r="EB32" s="966">
        <v>0</v>
      </c>
      <c r="EC32" s="966">
        <v>0</v>
      </c>
      <c r="ED32" s="966">
        <v>0</v>
      </c>
      <c r="EE32" s="966">
        <v>0</v>
      </c>
      <c r="EF32" s="966">
        <v>0</v>
      </c>
      <c r="EG32" s="966">
        <v>0</v>
      </c>
      <c r="EH32" s="966">
        <v>0</v>
      </c>
      <c r="EI32" s="966">
        <v>0</v>
      </c>
      <c r="EJ32" s="966">
        <v>4</v>
      </c>
      <c r="EK32" s="966">
        <v>13</v>
      </c>
      <c r="EL32" s="966">
        <v>4</v>
      </c>
      <c r="EM32" s="966">
        <v>13</v>
      </c>
      <c r="EN32" s="966">
        <v>4</v>
      </c>
      <c r="EO32" s="966">
        <v>14</v>
      </c>
      <c r="EP32" s="966">
        <v>0</v>
      </c>
      <c r="EQ32" s="966">
        <v>0</v>
      </c>
      <c r="ER32" s="966">
        <v>0</v>
      </c>
      <c r="ES32" s="966">
        <v>0</v>
      </c>
      <c r="ET32" s="966">
        <v>0</v>
      </c>
      <c r="EU32" s="966">
        <v>0</v>
      </c>
      <c r="EV32" s="966">
        <v>0</v>
      </c>
      <c r="EW32" s="966">
        <v>0</v>
      </c>
      <c r="EX32" s="966">
        <v>0</v>
      </c>
      <c r="EY32" s="966">
        <v>0</v>
      </c>
      <c r="EZ32" s="966">
        <v>0</v>
      </c>
      <c r="FA32" s="966">
        <v>0</v>
      </c>
      <c r="FB32" s="966">
        <v>0</v>
      </c>
      <c r="FC32" s="966">
        <v>0</v>
      </c>
      <c r="FD32" s="966">
        <v>1</v>
      </c>
      <c r="FE32" s="966">
        <v>31</v>
      </c>
      <c r="FF32" s="966">
        <v>1</v>
      </c>
      <c r="FG32" s="966">
        <v>15</v>
      </c>
      <c r="FH32" s="966">
        <v>0</v>
      </c>
      <c r="FI32" s="966">
        <v>0</v>
      </c>
      <c r="FJ32" s="966">
        <v>0</v>
      </c>
      <c r="FK32" s="966">
        <v>0</v>
      </c>
      <c r="FL32" s="966">
        <v>0</v>
      </c>
      <c r="FM32" s="966">
        <v>0</v>
      </c>
      <c r="FN32" s="966">
        <v>0</v>
      </c>
      <c r="FO32" s="966">
        <v>0</v>
      </c>
      <c r="FP32" s="966">
        <v>0</v>
      </c>
      <c r="FQ32" s="966">
        <v>0</v>
      </c>
      <c r="FR32" s="966">
        <v>0</v>
      </c>
      <c r="FS32" s="966">
        <v>0</v>
      </c>
      <c r="FT32" s="966">
        <v>4</v>
      </c>
      <c r="FU32" s="966">
        <v>34</v>
      </c>
      <c r="FV32" s="966">
        <v>0</v>
      </c>
      <c r="FW32" s="966">
        <v>0</v>
      </c>
      <c r="FX32" s="966">
        <v>0</v>
      </c>
      <c r="FY32" s="966">
        <v>0</v>
      </c>
      <c r="FZ32" s="966">
        <v>0</v>
      </c>
      <c r="GA32" s="966">
        <v>0</v>
      </c>
      <c r="GB32" s="966">
        <v>0</v>
      </c>
      <c r="GC32" s="966">
        <v>0</v>
      </c>
      <c r="GD32" s="966">
        <v>0</v>
      </c>
      <c r="GE32" s="966">
        <v>0</v>
      </c>
      <c r="GF32" s="966">
        <v>1</v>
      </c>
      <c r="GG32" s="966">
        <v>5</v>
      </c>
      <c r="GH32" s="966">
        <v>0</v>
      </c>
      <c r="GI32" s="966">
        <v>0</v>
      </c>
      <c r="GJ32" s="966">
        <v>0</v>
      </c>
      <c r="GK32" s="966">
        <v>0</v>
      </c>
      <c r="GL32" s="966">
        <v>1</v>
      </c>
      <c r="GM32" s="966">
        <v>5</v>
      </c>
    </row>
    <row r="33" spans="1:195" ht="15" customHeight="1">
      <c r="A33" s="965" t="s">
        <v>2408</v>
      </c>
      <c r="B33" s="966">
        <v>0</v>
      </c>
      <c r="C33" s="966">
        <v>0</v>
      </c>
      <c r="D33" s="966">
        <v>0</v>
      </c>
      <c r="E33" s="966">
        <v>0</v>
      </c>
      <c r="F33" s="966">
        <v>0</v>
      </c>
      <c r="G33" s="966">
        <v>0</v>
      </c>
      <c r="H33" s="966">
        <v>0</v>
      </c>
      <c r="I33" s="966">
        <v>0</v>
      </c>
      <c r="J33" s="966">
        <v>0</v>
      </c>
      <c r="K33" s="966">
        <v>0</v>
      </c>
      <c r="L33" s="966">
        <v>0</v>
      </c>
      <c r="M33" s="966">
        <v>0</v>
      </c>
      <c r="N33" s="966">
        <v>0</v>
      </c>
      <c r="O33" s="966">
        <v>0</v>
      </c>
      <c r="P33" s="966">
        <v>0</v>
      </c>
      <c r="Q33" s="966">
        <v>0</v>
      </c>
      <c r="R33" s="966">
        <v>0</v>
      </c>
      <c r="S33" s="966">
        <v>0</v>
      </c>
      <c r="T33" s="966">
        <v>1</v>
      </c>
      <c r="U33" s="966">
        <v>42</v>
      </c>
      <c r="V33" s="966">
        <v>0</v>
      </c>
      <c r="W33" s="966">
        <v>0</v>
      </c>
      <c r="X33" s="966">
        <v>0</v>
      </c>
      <c r="Y33" s="966">
        <v>0</v>
      </c>
      <c r="Z33" s="966">
        <v>0</v>
      </c>
      <c r="AA33" s="966">
        <v>0</v>
      </c>
      <c r="AB33" s="966">
        <v>0</v>
      </c>
      <c r="AC33" s="966">
        <v>0</v>
      </c>
      <c r="AD33" s="966">
        <v>0</v>
      </c>
      <c r="AE33" s="966">
        <v>0</v>
      </c>
      <c r="AF33" s="966">
        <v>0</v>
      </c>
      <c r="AG33" s="966">
        <v>0</v>
      </c>
      <c r="AH33" s="966">
        <v>0</v>
      </c>
      <c r="AI33" s="966">
        <v>0</v>
      </c>
      <c r="AJ33" s="966">
        <v>0</v>
      </c>
      <c r="AK33" s="966">
        <v>0</v>
      </c>
      <c r="AL33" s="966">
        <v>0</v>
      </c>
      <c r="AM33" s="966">
        <v>0</v>
      </c>
      <c r="AN33" s="966">
        <v>0</v>
      </c>
      <c r="AO33" s="966">
        <v>0</v>
      </c>
      <c r="AP33" s="966">
        <v>0</v>
      </c>
      <c r="AQ33" s="966">
        <v>0</v>
      </c>
      <c r="AR33" s="966">
        <v>0</v>
      </c>
      <c r="AS33" s="966">
        <v>0</v>
      </c>
      <c r="AT33" s="966">
        <v>0</v>
      </c>
      <c r="AU33" s="966">
        <v>0</v>
      </c>
      <c r="AV33" s="966">
        <v>0</v>
      </c>
      <c r="AW33" s="966">
        <v>0</v>
      </c>
      <c r="AX33" s="966">
        <v>0</v>
      </c>
      <c r="AY33" s="966">
        <v>0</v>
      </c>
      <c r="AZ33" s="966">
        <v>0</v>
      </c>
      <c r="BA33" s="966">
        <v>0</v>
      </c>
      <c r="BB33" s="966">
        <v>0</v>
      </c>
      <c r="BC33" s="966">
        <v>0</v>
      </c>
      <c r="BD33" s="966">
        <v>0</v>
      </c>
      <c r="BE33" s="966">
        <v>0</v>
      </c>
      <c r="BF33" s="966">
        <v>0</v>
      </c>
      <c r="BG33" s="966">
        <v>0</v>
      </c>
      <c r="BH33" s="966">
        <v>0</v>
      </c>
      <c r="BI33" s="966">
        <v>0</v>
      </c>
      <c r="BJ33" s="966">
        <v>0</v>
      </c>
      <c r="BK33" s="966">
        <v>0</v>
      </c>
      <c r="BL33" s="966">
        <v>0</v>
      </c>
      <c r="BM33" s="966">
        <v>0</v>
      </c>
      <c r="BN33" s="966">
        <v>0</v>
      </c>
      <c r="BO33" s="966">
        <v>0</v>
      </c>
      <c r="BP33" s="966">
        <v>0</v>
      </c>
      <c r="BQ33" s="966">
        <v>0</v>
      </c>
      <c r="BR33" s="966">
        <v>0</v>
      </c>
      <c r="BS33" s="966">
        <v>0</v>
      </c>
      <c r="BT33" s="966">
        <v>0</v>
      </c>
      <c r="BU33" s="966">
        <v>0</v>
      </c>
      <c r="BV33" s="966">
        <v>0</v>
      </c>
      <c r="BW33" s="966">
        <v>0</v>
      </c>
      <c r="BX33" s="966">
        <v>0</v>
      </c>
      <c r="BY33" s="966">
        <v>0</v>
      </c>
      <c r="BZ33" s="966">
        <v>0</v>
      </c>
      <c r="CA33" s="966">
        <v>0</v>
      </c>
      <c r="CB33" s="966">
        <v>0</v>
      </c>
      <c r="CC33" s="966">
        <v>0</v>
      </c>
      <c r="CD33" s="966">
        <v>0</v>
      </c>
      <c r="CE33" s="966">
        <v>0</v>
      </c>
      <c r="CF33" s="966">
        <v>0</v>
      </c>
      <c r="CG33" s="966">
        <v>0</v>
      </c>
      <c r="CH33" s="966">
        <v>0</v>
      </c>
      <c r="CI33" s="966">
        <v>0</v>
      </c>
      <c r="CJ33" s="966">
        <v>2</v>
      </c>
      <c r="CK33" s="966">
        <v>45</v>
      </c>
      <c r="CL33" s="966">
        <v>0</v>
      </c>
      <c r="CM33" s="966">
        <v>0</v>
      </c>
      <c r="CN33" s="966">
        <v>12</v>
      </c>
      <c r="CO33" s="966">
        <v>31</v>
      </c>
      <c r="CP33" s="966">
        <v>5</v>
      </c>
      <c r="CQ33" s="966">
        <v>13</v>
      </c>
      <c r="CR33" s="966">
        <v>4</v>
      </c>
      <c r="CS33" s="966">
        <v>13</v>
      </c>
      <c r="CT33" s="966">
        <v>2</v>
      </c>
      <c r="CU33" s="966">
        <v>6</v>
      </c>
      <c r="CV33" s="966">
        <v>4</v>
      </c>
      <c r="CW33" s="966">
        <v>10</v>
      </c>
      <c r="CX33" s="966">
        <v>0</v>
      </c>
      <c r="CY33" s="966">
        <v>0</v>
      </c>
      <c r="CZ33" s="966">
        <v>1</v>
      </c>
      <c r="DA33" s="966">
        <v>2</v>
      </c>
      <c r="DB33" s="966">
        <v>1</v>
      </c>
      <c r="DC33" s="966">
        <v>3</v>
      </c>
      <c r="DD33" s="966">
        <v>0</v>
      </c>
      <c r="DE33" s="966">
        <v>0</v>
      </c>
      <c r="DF33" s="966">
        <v>0</v>
      </c>
      <c r="DG33" s="966">
        <v>0</v>
      </c>
      <c r="DH33" s="966">
        <v>0</v>
      </c>
      <c r="DI33" s="966">
        <v>0</v>
      </c>
      <c r="DJ33" s="966">
        <v>0</v>
      </c>
      <c r="DK33" s="966">
        <v>0</v>
      </c>
      <c r="DL33" s="966">
        <v>2</v>
      </c>
      <c r="DM33" s="966">
        <v>5</v>
      </c>
      <c r="DN33" s="966">
        <v>0</v>
      </c>
      <c r="DO33" s="966">
        <v>0</v>
      </c>
      <c r="DP33" s="966">
        <v>0</v>
      </c>
      <c r="DQ33" s="966">
        <v>0</v>
      </c>
      <c r="DR33" s="966">
        <v>1</v>
      </c>
      <c r="DS33" s="966">
        <v>2</v>
      </c>
      <c r="DT33" s="966">
        <v>0</v>
      </c>
      <c r="DU33" s="966">
        <v>0</v>
      </c>
      <c r="DV33" s="966">
        <v>0</v>
      </c>
      <c r="DW33" s="966">
        <v>0</v>
      </c>
      <c r="DX33" s="966">
        <v>0</v>
      </c>
      <c r="DY33" s="966">
        <v>0</v>
      </c>
      <c r="DZ33" s="966">
        <v>0</v>
      </c>
      <c r="EA33" s="966">
        <v>0</v>
      </c>
      <c r="EB33" s="966">
        <v>0</v>
      </c>
      <c r="EC33" s="966">
        <v>0</v>
      </c>
      <c r="ED33" s="966">
        <v>0</v>
      </c>
      <c r="EE33" s="966">
        <v>0</v>
      </c>
      <c r="EF33" s="966">
        <v>0</v>
      </c>
      <c r="EG33" s="966">
        <v>0</v>
      </c>
      <c r="EH33" s="966">
        <v>0</v>
      </c>
      <c r="EI33" s="966">
        <v>0</v>
      </c>
      <c r="EJ33" s="966">
        <v>5</v>
      </c>
      <c r="EK33" s="966">
        <v>15</v>
      </c>
      <c r="EL33" s="966">
        <v>5</v>
      </c>
      <c r="EM33" s="966">
        <v>15</v>
      </c>
      <c r="EN33" s="966">
        <v>5</v>
      </c>
      <c r="EO33" s="966">
        <v>27</v>
      </c>
      <c r="EP33" s="966">
        <v>0</v>
      </c>
      <c r="EQ33" s="966">
        <v>0</v>
      </c>
      <c r="ER33" s="966">
        <v>0</v>
      </c>
      <c r="ES33" s="966">
        <v>0</v>
      </c>
      <c r="ET33" s="966">
        <v>5</v>
      </c>
      <c r="EU33" s="966">
        <v>15</v>
      </c>
      <c r="EV33" s="966">
        <v>0</v>
      </c>
      <c r="EW33" s="966">
        <v>0</v>
      </c>
      <c r="EX33" s="966">
        <v>0</v>
      </c>
      <c r="EY33" s="966">
        <v>0</v>
      </c>
      <c r="EZ33" s="966">
        <v>0</v>
      </c>
      <c r="FA33" s="966">
        <v>0</v>
      </c>
      <c r="FB33" s="966">
        <v>0</v>
      </c>
      <c r="FC33" s="966">
        <v>0</v>
      </c>
      <c r="FD33" s="966">
        <v>0</v>
      </c>
      <c r="FE33" s="966">
        <v>0</v>
      </c>
      <c r="FF33" s="966">
        <v>0</v>
      </c>
      <c r="FG33" s="966">
        <v>0</v>
      </c>
      <c r="FH33" s="966">
        <v>0</v>
      </c>
      <c r="FI33" s="966">
        <v>0</v>
      </c>
      <c r="FJ33" s="966">
        <v>0</v>
      </c>
      <c r="FK33" s="966">
        <v>0</v>
      </c>
      <c r="FL33" s="966">
        <v>0</v>
      </c>
      <c r="FM33" s="966">
        <v>0</v>
      </c>
      <c r="FN33" s="966">
        <v>0</v>
      </c>
      <c r="FO33" s="966">
        <v>0</v>
      </c>
      <c r="FP33" s="966">
        <v>0</v>
      </c>
      <c r="FQ33" s="966">
        <v>0</v>
      </c>
      <c r="FR33" s="966">
        <v>1</v>
      </c>
      <c r="FS33" s="966">
        <v>16</v>
      </c>
      <c r="FT33" s="966">
        <v>0</v>
      </c>
      <c r="FU33" s="966">
        <v>0</v>
      </c>
      <c r="FV33" s="966">
        <v>0</v>
      </c>
      <c r="FW33" s="966">
        <v>0</v>
      </c>
      <c r="FX33" s="966">
        <v>0</v>
      </c>
      <c r="FY33" s="966">
        <v>0</v>
      </c>
      <c r="FZ33" s="966">
        <v>0</v>
      </c>
      <c r="GA33" s="966">
        <v>0</v>
      </c>
      <c r="GB33" s="966">
        <v>0</v>
      </c>
      <c r="GC33" s="966">
        <v>0</v>
      </c>
      <c r="GD33" s="966">
        <v>0</v>
      </c>
      <c r="GE33" s="966">
        <v>0</v>
      </c>
      <c r="GF33" s="966">
        <v>0</v>
      </c>
      <c r="GG33" s="966">
        <v>0</v>
      </c>
      <c r="GH33" s="966">
        <v>0</v>
      </c>
      <c r="GI33" s="966">
        <v>0</v>
      </c>
      <c r="GJ33" s="966">
        <v>0</v>
      </c>
      <c r="GK33" s="966">
        <v>0</v>
      </c>
      <c r="GL33" s="966">
        <v>0</v>
      </c>
      <c r="GM33" s="966">
        <v>0</v>
      </c>
    </row>
    <row r="34" spans="1:195" ht="15" customHeight="1">
      <c r="A34" s="965" t="s">
        <v>2409</v>
      </c>
      <c r="B34" s="966">
        <v>1</v>
      </c>
      <c r="C34" s="966">
        <v>5</v>
      </c>
      <c r="D34" s="966">
        <v>2</v>
      </c>
      <c r="E34" s="966">
        <v>8</v>
      </c>
      <c r="F34" s="966">
        <v>0</v>
      </c>
      <c r="G34" s="966">
        <v>0</v>
      </c>
      <c r="H34" s="966">
        <v>0</v>
      </c>
      <c r="I34" s="966">
        <v>0</v>
      </c>
      <c r="J34" s="966">
        <v>0</v>
      </c>
      <c r="K34" s="966">
        <v>0</v>
      </c>
      <c r="L34" s="966">
        <v>1</v>
      </c>
      <c r="M34" s="966">
        <v>2</v>
      </c>
      <c r="N34" s="966">
        <v>9</v>
      </c>
      <c r="O34" s="966">
        <v>23</v>
      </c>
      <c r="P34" s="966">
        <v>2</v>
      </c>
      <c r="Q34" s="966">
        <v>4</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66">
        <v>0</v>
      </c>
      <c r="AP34" s="966">
        <v>0</v>
      </c>
      <c r="AQ34" s="966">
        <v>0</v>
      </c>
      <c r="AR34" s="966">
        <v>3</v>
      </c>
      <c r="AS34" s="966">
        <v>6</v>
      </c>
      <c r="AT34" s="966">
        <v>0</v>
      </c>
      <c r="AU34" s="966">
        <v>0</v>
      </c>
      <c r="AV34" s="966">
        <v>1</v>
      </c>
      <c r="AW34" s="966">
        <v>2</v>
      </c>
      <c r="AX34" s="966">
        <v>0</v>
      </c>
      <c r="AY34" s="966">
        <v>0</v>
      </c>
      <c r="AZ34" s="966">
        <v>0</v>
      </c>
      <c r="BA34" s="966">
        <v>0</v>
      </c>
      <c r="BB34" s="966">
        <v>1</v>
      </c>
      <c r="BC34" s="966">
        <v>5</v>
      </c>
      <c r="BD34" s="966">
        <v>1</v>
      </c>
      <c r="BE34" s="966">
        <v>2</v>
      </c>
      <c r="BF34" s="966">
        <v>1</v>
      </c>
      <c r="BG34" s="966">
        <v>2</v>
      </c>
      <c r="BH34" s="966">
        <v>0</v>
      </c>
      <c r="BI34" s="966">
        <v>0</v>
      </c>
      <c r="BJ34" s="966">
        <v>0</v>
      </c>
      <c r="BK34" s="966">
        <v>0</v>
      </c>
      <c r="BL34" s="966">
        <v>0</v>
      </c>
      <c r="BM34" s="966">
        <v>0</v>
      </c>
      <c r="BN34" s="966">
        <v>0</v>
      </c>
      <c r="BO34" s="966">
        <v>0</v>
      </c>
      <c r="BP34" s="966">
        <v>1</v>
      </c>
      <c r="BQ34" s="966">
        <v>2</v>
      </c>
      <c r="BR34" s="966">
        <v>1</v>
      </c>
      <c r="BS34" s="966">
        <v>2</v>
      </c>
      <c r="BT34" s="966">
        <v>2</v>
      </c>
      <c r="BU34" s="966">
        <v>5</v>
      </c>
      <c r="BV34" s="966">
        <v>0</v>
      </c>
      <c r="BW34" s="966">
        <v>0</v>
      </c>
      <c r="BX34" s="966">
        <v>2</v>
      </c>
      <c r="BY34" s="966">
        <v>6</v>
      </c>
      <c r="BZ34" s="966">
        <v>0</v>
      </c>
      <c r="CA34" s="966">
        <v>0</v>
      </c>
      <c r="CB34" s="966">
        <v>0</v>
      </c>
      <c r="CC34" s="966">
        <v>0</v>
      </c>
      <c r="CD34" s="966">
        <v>3</v>
      </c>
      <c r="CE34" s="966">
        <v>6</v>
      </c>
      <c r="CF34" s="966">
        <v>0</v>
      </c>
      <c r="CG34" s="966">
        <v>0</v>
      </c>
      <c r="CH34" s="966">
        <v>1</v>
      </c>
      <c r="CI34" s="966">
        <v>2</v>
      </c>
      <c r="CJ34" s="966">
        <v>5</v>
      </c>
      <c r="CK34" s="966">
        <v>15</v>
      </c>
      <c r="CL34" s="966">
        <v>1</v>
      </c>
      <c r="CM34" s="966">
        <v>3</v>
      </c>
      <c r="CN34" s="966">
        <v>12</v>
      </c>
      <c r="CO34" s="966">
        <v>33</v>
      </c>
      <c r="CP34" s="966">
        <v>5</v>
      </c>
      <c r="CQ34" s="966">
        <v>15</v>
      </c>
      <c r="CR34" s="966">
        <v>5</v>
      </c>
      <c r="CS34" s="966">
        <v>14</v>
      </c>
      <c r="CT34" s="966">
        <v>8</v>
      </c>
      <c r="CU34" s="966">
        <v>17</v>
      </c>
      <c r="CV34" s="966">
        <v>0</v>
      </c>
      <c r="CW34" s="966">
        <v>0</v>
      </c>
      <c r="CX34" s="966">
        <v>1</v>
      </c>
      <c r="CY34" s="966">
        <v>3</v>
      </c>
      <c r="CZ34" s="966">
        <v>0</v>
      </c>
      <c r="DA34" s="966">
        <v>0</v>
      </c>
      <c r="DB34" s="966">
        <v>1</v>
      </c>
      <c r="DC34" s="966">
        <v>2</v>
      </c>
      <c r="DD34" s="966">
        <v>2</v>
      </c>
      <c r="DE34" s="966">
        <v>4</v>
      </c>
      <c r="DF34" s="966">
        <v>2</v>
      </c>
      <c r="DG34" s="966">
        <v>4</v>
      </c>
      <c r="DH34" s="966">
        <v>0</v>
      </c>
      <c r="DI34" s="966">
        <v>0</v>
      </c>
      <c r="DJ34" s="966">
        <v>0</v>
      </c>
      <c r="DK34" s="966">
        <v>0</v>
      </c>
      <c r="DL34" s="966">
        <v>1</v>
      </c>
      <c r="DM34" s="966">
        <v>10</v>
      </c>
      <c r="DN34" s="966">
        <v>0</v>
      </c>
      <c r="DO34" s="966">
        <v>0</v>
      </c>
      <c r="DP34" s="966">
        <v>0</v>
      </c>
      <c r="DQ34" s="966">
        <v>0</v>
      </c>
      <c r="DR34" s="966">
        <v>0</v>
      </c>
      <c r="DS34" s="966">
        <v>0</v>
      </c>
      <c r="DT34" s="966">
        <v>1</v>
      </c>
      <c r="DU34" s="966">
        <v>2</v>
      </c>
      <c r="DV34" s="966">
        <v>0</v>
      </c>
      <c r="DW34" s="966">
        <v>0</v>
      </c>
      <c r="DX34" s="966">
        <v>0</v>
      </c>
      <c r="DY34" s="966">
        <v>0</v>
      </c>
      <c r="DZ34" s="966">
        <v>0</v>
      </c>
      <c r="EA34" s="966">
        <v>0</v>
      </c>
      <c r="EB34" s="966">
        <v>1</v>
      </c>
      <c r="EC34" s="966">
        <v>3</v>
      </c>
      <c r="ED34" s="966">
        <v>0</v>
      </c>
      <c r="EE34" s="966">
        <v>0</v>
      </c>
      <c r="EF34" s="966">
        <v>0</v>
      </c>
      <c r="EG34" s="966">
        <v>0</v>
      </c>
      <c r="EH34" s="966">
        <v>0</v>
      </c>
      <c r="EI34" s="966">
        <v>0</v>
      </c>
      <c r="EJ34" s="966">
        <v>5</v>
      </c>
      <c r="EK34" s="966">
        <v>16</v>
      </c>
      <c r="EL34" s="966">
        <v>5</v>
      </c>
      <c r="EM34" s="966">
        <v>16</v>
      </c>
      <c r="EN34" s="966">
        <v>0</v>
      </c>
      <c r="EO34" s="966">
        <v>0</v>
      </c>
      <c r="EP34" s="966">
        <v>0</v>
      </c>
      <c r="EQ34" s="966">
        <v>0</v>
      </c>
      <c r="ER34" s="966">
        <v>0</v>
      </c>
      <c r="ES34" s="966">
        <v>0</v>
      </c>
      <c r="ET34" s="966">
        <v>4</v>
      </c>
      <c r="EU34" s="966">
        <v>14</v>
      </c>
      <c r="EV34" s="966">
        <v>1</v>
      </c>
      <c r="EW34" s="966">
        <v>2</v>
      </c>
      <c r="EX34" s="966">
        <v>0</v>
      </c>
      <c r="EY34" s="966">
        <v>0</v>
      </c>
      <c r="EZ34" s="966">
        <v>2</v>
      </c>
      <c r="FA34" s="966">
        <v>8</v>
      </c>
      <c r="FB34" s="966">
        <v>1</v>
      </c>
      <c r="FC34" s="966">
        <v>2</v>
      </c>
      <c r="FD34" s="966">
        <v>1</v>
      </c>
      <c r="FE34" s="966">
        <v>58</v>
      </c>
      <c r="FF34" s="966">
        <v>1</v>
      </c>
      <c r="FG34" s="966">
        <v>20</v>
      </c>
      <c r="FH34" s="966">
        <v>1</v>
      </c>
      <c r="FI34" s="966">
        <v>5</v>
      </c>
      <c r="FJ34" s="966">
        <v>0</v>
      </c>
      <c r="FK34" s="966">
        <v>0</v>
      </c>
      <c r="FL34" s="966">
        <v>1</v>
      </c>
      <c r="FM34" s="966">
        <v>19</v>
      </c>
      <c r="FN34" s="966">
        <v>0</v>
      </c>
      <c r="FO34" s="966">
        <v>0</v>
      </c>
      <c r="FP34" s="966">
        <v>1</v>
      </c>
      <c r="FQ34" s="966">
        <v>3</v>
      </c>
      <c r="FR34" s="966">
        <v>0</v>
      </c>
      <c r="FS34" s="966">
        <v>0</v>
      </c>
      <c r="FT34" s="966">
        <v>2</v>
      </c>
      <c r="FU34" s="966">
        <v>7</v>
      </c>
      <c r="FV34" s="966">
        <v>0</v>
      </c>
      <c r="FW34" s="966">
        <v>0</v>
      </c>
      <c r="FX34" s="966">
        <v>0</v>
      </c>
      <c r="FY34" s="966">
        <v>0</v>
      </c>
      <c r="FZ34" s="966">
        <v>0</v>
      </c>
      <c r="GA34" s="966">
        <v>0</v>
      </c>
      <c r="GB34" s="966">
        <v>0</v>
      </c>
      <c r="GC34" s="966">
        <v>0</v>
      </c>
      <c r="GD34" s="966">
        <v>0</v>
      </c>
      <c r="GE34" s="966">
        <v>0</v>
      </c>
      <c r="GF34" s="966">
        <v>0</v>
      </c>
      <c r="GG34" s="966">
        <v>0</v>
      </c>
      <c r="GH34" s="966">
        <v>1</v>
      </c>
      <c r="GI34" s="966">
        <v>5</v>
      </c>
      <c r="GJ34" s="966">
        <v>1</v>
      </c>
      <c r="GK34" s="966">
        <v>5</v>
      </c>
      <c r="GL34" s="966">
        <v>1</v>
      </c>
      <c r="GM34" s="966">
        <v>3</v>
      </c>
    </row>
    <row r="35" spans="1:195" ht="15" customHeight="1">
      <c r="A35" s="965" t="s">
        <v>2410</v>
      </c>
      <c r="B35" s="966">
        <v>2</v>
      </c>
      <c r="C35" s="966">
        <v>8</v>
      </c>
      <c r="D35" s="966">
        <v>0</v>
      </c>
      <c r="E35" s="966">
        <v>0</v>
      </c>
      <c r="F35" s="966">
        <v>0</v>
      </c>
      <c r="G35" s="966">
        <v>0</v>
      </c>
      <c r="H35" s="966">
        <v>0</v>
      </c>
      <c r="I35" s="966">
        <v>0</v>
      </c>
      <c r="J35" s="966">
        <v>0</v>
      </c>
      <c r="K35" s="966">
        <v>0</v>
      </c>
      <c r="L35" s="966">
        <v>2</v>
      </c>
      <c r="M35" s="966">
        <v>4</v>
      </c>
      <c r="N35" s="966">
        <v>0</v>
      </c>
      <c r="O35" s="966">
        <v>0</v>
      </c>
      <c r="P35" s="966">
        <v>0</v>
      </c>
      <c r="Q35" s="966">
        <v>0</v>
      </c>
      <c r="R35" s="966">
        <v>0</v>
      </c>
      <c r="S35" s="966">
        <v>0</v>
      </c>
      <c r="T35" s="966">
        <v>0</v>
      </c>
      <c r="U35" s="966">
        <v>0</v>
      </c>
      <c r="V35" s="966">
        <v>0</v>
      </c>
      <c r="W35" s="966">
        <v>0</v>
      </c>
      <c r="X35" s="966">
        <v>0</v>
      </c>
      <c r="Y35" s="966">
        <v>0</v>
      </c>
      <c r="Z35" s="966">
        <v>0</v>
      </c>
      <c r="AA35" s="966">
        <v>0</v>
      </c>
      <c r="AB35" s="966">
        <v>0</v>
      </c>
      <c r="AC35" s="966">
        <v>0</v>
      </c>
      <c r="AD35" s="966">
        <v>0</v>
      </c>
      <c r="AE35" s="966">
        <v>0</v>
      </c>
      <c r="AF35" s="966">
        <v>0</v>
      </c>
      <c r="AG35" s="966">
        <v>0</v>
      </c>
      <c r="AH35" s="966">
        <v>0</v>
      </c>
      <c r="AI35" s="966">
        <v>0</v>
      </c>
      <c r="AJ35" s="966">
        <v>0</v>
      </c>
      <c r="AK35" s="966">
        <v>0</v>
      </c>
      <c r="AL35" s="966">
        <v>0</v>
      </c>
      <c r="AM35" s="966">
        <v>0</v>
      </c>
      <c r="AN35" s="966">
        <v>0</v>
      </c>
      <c r="AO35" s="966">
        <v>0</v>
      </c>
      <c r="AP35" s="966">
        <v>0</v>
      </c>
      <c r="AQ35" s="966">
        <v>0</v>
      </c>
      <c r="AR35" s="966">
        <v>2</v>
      </c>
      <c r="AS35" s="966">
        <v>17</v>
      </c>
      <c r="AT35" s="966">
        <v>3</v>
      </c>
      <c r="AU35" s="966">
        <v>24</v>
      </c>
      <c r="AV35" s="966">
        <v>0</v>
      </c>
      <c r="AW35" s="966">
        <v>0</v>
      </c>
      <c r="AX35" s="966">
        <v>0</v>
      </c>
      <c r="AY35" s="966">
        <v>0</v>
      </c>
      <c r="AZ35" s="966">
        <v>0</v>
      </c>
      <c r="BA35" s="966">
        <v>0</v>
      </c>
      <c r="BB35" s="966">
        <v>0</v>
      </c>
      <c r="BC35" s="966">
        <v>0</v>
      </c>
      <c r="BD35" s="966">
        <v>1</v>
      </c>
      <c r="BE35" s="966">
        <v>7</v>
      </c>
      <c r="BF35" s="966">
        <v>2</v>
      </c>
      <c r="BG35" s="966">
        <v>10</v>
      </c>
      <c r="BH35" s="966">
        <v>1</v>
      </c>
      <c r="BI35" s="966">
        <v>7</v>
      </c>
      <c r="BJ35" s="966">
        <v>0</v>
      </c>
      <c r="BK35" s="966">
        <v>0</v>
      </c>
      <c r="BL35" s="966">
        <v>1</v>
      </c>
      <c r="BM35" s="966">
        <v>7</v>
      </c>
      <c r="BN35" s="966">
        <v>1</v>
      </c>
      <c r="BO35" s="966">
        <v>3</v>
      </c>
      <c r="BP35" s="966">
        <v>1</v>
      </c>
      <c r="BQ35" s="966">
        <v>7</v>
      </c>
      <c r="BR35" s="966">
        <v>0</v>
      </c>
      <c r="BS35" s="966">
        <v>0</v>
      </c>
      <c r="BT35" s="966">
        <v>0</v>
      </c>
      <c r="BU35" s="966">
        <v>0</v>
      </c>
      <c r="BV35" s="966">
        <v>0</v>
      </c>
      <c r="BW35" s="966">
        <v>0</v>
      </c>
      <c r="BX35" s="966">
        <v>1</v>
      </c>
      <c r="BY35" s="966">
        <v>13</v>
      </c>
      <c r="BZ35" s="966">
        <v>0</v>
      </c>
      <c r="CA35" s="966">
        <v>0</v>
      </c>
      <c r="CB35" s="966">
        <v>0</v>
      </c>
      <c r="CC35" s="966">
        <v>0</v>
      </c>
      <c r="CD35" s="966">
        <v>1</v>
      </c>
      <c r="CE35" s="966">
        <v>13</v>
      </c>
      <c r="CF35" s="966">
        <v>0</v>
      </c>
      <c r="CG35" s="966">
        <v>0</v>
      </c>
      <c r="CH35" s="966">
        <v>0</v>
      </c>
      <c r="CI35" s="966">
        <v>0</v>
      </c>
      <c r="CJ35" s="966">
        <v>2</v>
      </c>
      <c r="CK35" s="966">
        <v>38</v>
      </c>
      <c r="CL35" s="966">
        <v>1</v>
      </c>
      <c r="CM35" s="966">
        <v>7</v>
      </c>
      <c r="CN35" s="966">
        <v>8</v>
      </c>
      <c r="CO35" s="966">
        <v>35</v>
      </c>
      <c r="CP35" s="966">
        <v>3</v>
      </c>
      <c r="CQ35" s="966">
        <v>18</v>
      </c>
      <c r="CR35" s="966">
        <v>4</v>
      </c>
      <c r="CS35" s="966">
        <v>16</v>
      </c>
      <c r="CT35" s="966">
        <v>4</v>
      </c>
      <c r="CU35" s="966">
        <v>10</v>
      </c>
      <c r="CV35" s="966">
        <v>0</v>
      </c>
      <c r="CW35" s="966">
        <v>0</v>
      </c>
      <c r="CX35" s="966">
        <v>0</v>
      </c>
      <c r="CY35" s="966">
        <v>0</v>
      </c>
      <c r="CZ35" s="966">
        <v>1</v>
      </c>
      <c r="DA35" s="966">
        <v>7</v>
      </c>
      <c r="DB35" s="966">
        <v>0</v>
      </c>
      <c r="DC35" s="966">
        <v>0</v>
      </c>
      <c r="DD35" s="966">
        <v>0</v>
      </c>
      <c r="DE35" s="966">
        <v>0</v>
      </c>
      <c r="DF35" s="966">
        <v>1</v>
      </c>
      <c r="DG35" s="966">
        <v>2</v>
      </c>
      <c r="DH35" s="966">
        <v>0</v>
      </c>
      <c r="DI35" s="966">
        <v>0</v>
      </c>
      <c r="DJ35" s="966">
        <v>0</v>
      </c>
      <c r="DK35" s="966">
        <v>0</v>
      </c>
      <c r="DL35" s="966">
        <v>0</v>
      </c>
      <c r="DM35" s="966">
        <v>0</v>
      </c>
      <c r="DN35" s="966">
        <v>1</v>
      </c>
      <c r="DO35" s="966">
        <v>2</v>
      </c>
      <c r="DP35" s="966">
        <v>0</v>
      </c>
      <c r="DQ35" s="966">
        <v>0</v>
      </c>
      <c r="DR35" s="966">
        <v>1</v>
      </c>
      <c r="DS35" s="966">
        <v>2</v>
      </c>
      <c r="DT35" s="966">
        <v>0</v>
      </c>
      <c r="DU35" s="966">
        <v>0</v>
      </c>
      <c r="DV35" s="966">
        <v>0</v>
      </c>
      <c r="DW35" s="966">
        <v>0</v>
      </c>
      <c r="DX35" s="966">
        <v>1</v>
      </c>
      <c r="DY35" s="966">
        <v>20</v>
      </c>
      <c r="DZ35" s="966">
        <v>0</v>
      </c>
      <c r="EA35" s="966">
        <v>0</v>
      </c>
      <c r="EB35" s="966">
        <v>0</v>
      </c>
      <c r="EC35" s="966">
        <v>0</v>
      </c>
      <c r="ED35" s="966">
        <v>0</v>
      </c>
      <c r="EE35" s="966">
        <v>0</v>
      </c>
      <c r="EF35" s="966">
        <v>0</v>
      </c>
      <c r="EG35" s="966">
        <v>0</v>
      </c>
      <c r="EH35" s="966">
        <v>0</v>
      </c>
      <c r="EI35" s="966">
        <v>0</v>
      </c>
      <c r="EJ35" s="966">
        <v>1</v>
      </c>
      <c r="EK35" s="966">
        <v>37</v>
      </c>
      <c r="EL35" s="966">
        <v>1</v>
      </c>
      <c r="EM35" s="966">
        <v>37</v>
      </c>
      <c r="EN35" s="966">
        <v>0</v>
      </c>
      <c r="EO35" s="966">
        <v>0</v>
      </c>
      <c r="EP35" s="966">
        <v>0</v>
      </c>
      <c r="EQ35" s="966">
        <v>0</v>
      </c>
      <c r="ER35" s="966">
        <v>0</v>
      </c>
      <c r="ES35" s="966">
        <v>0</v>
      </c>
      <c r="ET35" s="966">
        <v>0</v>
      </c>
      <c r="EU35" s="966">
        <v>0</v>
      </c>
      <c r="EV35" s="966">
        <v>0</v>
      </c>
      <c r="EW35" s="966">
        <v>0</v>
      </c>
      <c r="EX35" s="966">
        <v>0</v>
      </c>
      <c r="EY35" s="966">
        <v>0</v>
      </c>
      <c r="EZ35" s="966">
        <v>1</v>
      </c>
      <c r="FA35" s="966">
        <v>39</v>
      </c>
      <c r="FB35" s="966">
        <v>0</v>
      </c>
      <c r="FC35" s="966">
        <v>0</v>
      </c>
      <c r="FD35" s="966">
        <v>1</v>
      </c>
      <c r="FE35" s="966">
        <v>46</v>
      </c>
      <c r="FF35" s="966">
        <v>1</v>
      </c>
      <c r="FG35" s="966">
        <v>29</v>
      </c>
      <c r="FH35" s="966">
        <v>0</v>
      </c>
      <c r="FI35" s="966">
        <v>0</v>
      </c>
      <c r="FJ35" s="966">
        <v>0</v>
      </c>
      <c r="FK35" s="966">
        <v>0</v>
      </c>
      <c r="FL35" s="966">
        <v>0</v>
      </c>
      <c r="FM35" s="966">
        <v>0</v>
      </c>
      <c r="FN35" s="966">
        <v>0</v>
      </c>
      <c r="FO35" s="966">
        <v>0</v>
      </c>
      <c r="FP35" s="966">
        <v>0</v>
      </c>
      <c r="FQ35" s="966">
        <v>0</v>
      </c>
      <c r="FR35" s="966">
        <v>0</v>
      </c>
      <c r="FS35" s="966">
        <v>0</v>
      </c>
      <c r="FT35" s="966">
        <v>2</v>
      </c>
      <c r="FU35" s="966">
        <v>41</v>
      </c>
      <c r="FV35" s="966">
        <v>0</v>
      </c>
      <c r="FW35" s="966">
        <v>0</v>
      </c>
      <c r="FX35" s="966">
        <v>0</v>
      </c>
      <c r="FY35" s="966">
        <v>0</v>
      </c>
      <c r="FZ35" s="966">
        <v>0</v>
      </c>
      <c r="GA35" s="966">
        <v>0</v>
      </c>
      <c r="GB35" s="966">
        <v>0</v>
      </c>
      <c r="GC35" s="966">
        <v>0</v>
      </c>
      <c r="GD35" s="966">
        <v>0</v>
      </c>
      <c r="GE35" s="966">
        <v>0</v>
      </c>
      <c r="GF35" s="966">
        <v>0</v>
      </c>
      <c r="GG35" s="966">
        <v>0</v>
      </c>
      <c r="GH35" s="966">
        <v>0</v>
      </c>
      <c r="GI35" s="966">
        <v>0</v>
      </c>
      <c r="GJ35" s="966">
        <v>0</v>
      </c>
      <c r="GK35" s="966">
        <v>0</v>
      </c>
      <c r="GL35" s="966">
        <v>0</v>
      </c>
      <c r="GM35" s="966">
        <v>0</v>
      </c>
    </row>
    <row r="36" spans="1:195" ht="15" customHeight="1">
      <c r="A36" s="965" t="s">
        <v>2411</v>
      </c>
      <c r="B36" s="966">
        <v>4</v>
      </c>
      <c r="C36" s="966">
        <v>21</v>
      </c>
      <c r="D36" s="966">
        <v>0</v>
      </c>
      <c r="E36" s="966">
        <v>0</v>
      </c>
      <c r="F36" s="966">
        <v>0</v>
      </c>
      <c r="G36" s="966">
        <v>0</v>
      </c>
      <c r="H36" s="966">
        <v>0</v>
      </c>
      <c r="I36" s="966">
        <v>0</v>
      </c>
      <c r="J36" s="966">
        <v>0</v>
      </c>
      <c r="K36" s="966">
        <v>0</v>
      </c>
      <c r="L36" s="966">
        <v>0</v>
      </c>
      <c r="M36" s="966">
        <v>0</v>
      </c>
      <c r="N36" s="966">
        <v>0</v>
      </c>
      <c r="O36" s="966">
        <v>0</v>
      </c>
      <c r="P36" s="966">
        <v>1</v>
      </c>
      <c r="Q36" s="966">
        <v>6</v>
      </c>
      <c r="R36" s="966">
        <v>0</v>
      </c>
      <c r="S36" s="966">
        <v>0</v>
      </c>
      <c r="T36" s="966">
        <v>0</v>
      </c>
      <c r="U36" s="966">
        <v>0</v>
      </c>
      <c r="V36" s="966">
        <v>0</v>
      </c>
      <c r="W36" s="966">
        <v>0</v>
      </c>
      <c r="X36" s="966">
        <v>0</v>
      </c>
      <c r="Y36" s="966">
        <v>0</v>
      </c>
      <c r="Z36" s="966">
        <v>0</v>
      </c>
      <c r="AA36" s="966">
        <v>0</v>
      </c>
      <c r="AB36" s="966">
        <v>0</v>
      </c>
      <c r="AC36" s="966">
        <v>0</v>
      </c>
      <c r="AD36" s="966">
        <v>0</v>
      </c>
      <c r="AE36" s="966">
        <v>0</v>
      </c>
      <c r="AF36" s="966">
        <v>0</v>
      </c>
      <c r="AG36" s="966">
        <v>0</v>
      </c>
      <c r="AH36" s="966">
        <v>0</v>
      </c>
      <c r="AI36" s="966">
        <v>0</v>
      </c>
      <c r="AJ36" s="966">
        <v>0</v>
      </c>
      <c r="AK36" s="966">
        <v>0</v>
      </c>
      <c r="AL36" s="966">
        <v>1</v>
      </c>
      <c r="AM36" s="966">
        <v>3</v>
      </c>
      <c r="AN36" s="966">
        <v>0</v>
      </c>
      <c r="AO36" s="966">
        <v>0</v>
      </c>
      <c r="AP36" s="966">
        <v>0</v>
      </c>
      <c r="AQ36" s="966">
        <v>0</v>
      </c>
      <c r="AR36" s="966">
        <v>4</v>
      </c>
      <c r="AS36" s="966">
        <v>14</v>
      </c>
      <c r="AT36" s="966">
        <v>4</v>
      </c>
      <c r="AU36" s="966">
        <v>15</v>
      </c>
      <c r="AV36" s="966">
        <v>0</v>
      </c>
      <c r="AW36" s="966">
        <v>0</v>
      </c>
      <c r="AX36" s="966">
        <v>0</v>
      </c>
      <c r="AY36" s="966">
        <v>0</v>
      </c>
      <c r="AZ36" s="966">
        <v>0</v>
      </c>
      <c r="BA36" s="966">
        <v>0</v>
      </c>
      <c r="BB36" s="966">
        <v>4</v>
      </c>
      <c r="BC36" s="966">
        <v>18</v>
      </c>
      <c r="BD36" s="966">
        <v>3</v>
      </c>
      <c r="BE36" s="966">
        <v>14</v>
      </c>
      <c r="BF36" s="966">
        <v>6</v>
      </c>
      <c r="BG36" s="966">
        <v>28</v>
      </c>
      <c r="BH36" s="966">
        <v>1</v>
      </c>
      <c r="BI36" s="966">
        <v>2</v>
      </c>
      <c r="BJ36" s="966">
        <v>0</v>
      </c>
      <c r="BK36" s="966">
        <v>0</v>
      </c>
      <c r="BL36" s="966">
        <v>6</v>
      </c>
      <c r="BM36" s="966">
        <v>27</v>
      </c>
      <c r="BN36" s="966">
        <v>1</v>
      </c>
      <c r="BO36" s="966">
        <v>7</v>
      </c>
      <c r="BP36" s="966">
        <v>3</v>
      </c>
      <c r="BQ36" s="966">
        <v>14</v>
      </c>
      <c r="BR36" s="966">
        <v>0</v>
      </c>
      <c r="BS36" s="966">
        <v>0</v>
      </c>
      <c r="BT36" s="966">
        <v>1</v>
      </c>
      <c r="BU36" s="966">
        <v>2</v>
      </c>
      <c r="BV36" s="966">
        <v>2</v>
      </c>
      <c r="BW36" s="966">
        <v>6</v>
      </c>
      <c r="BX36" s="966">
        <v>3</v>
      </c>
      <c r="BY36" s="966">
        <v>12</v>
      </c>
      <c r="BZ36" s="966">
        <v>0</v>
      </c>
      <c r="CA36" s="966">
        <v>0</v>
      </c>
      <c r="CB36" s="966">
        <v>0</v>
      </c>
      <c r="CC36" s="966">
        <v>0</v>
      </c>
      <c r="CD36" s="966">
        <v>3</v>
      </c>
      <c r="CE36" s="966">
        <v>11</v>
      </c>
      <c r="CF36" s="966">
        <v>0</v>
      </c>
      <c r="CG36" s="966">
        <v>0</v>
      </c>
      <c r="CH36" s="966">
        <v>2</v>
      </c>
      <c r="CI36" s="966">
        <v>8</v>
      </c>
      <c r="CJ36" s="966">
        <v>0</v>
      </c>
      <c r="CK36" s="966">
        <v>0</v>
      </c>
      <c r="CL36" s="966">
        <v>0</v>
      </c>
      <c r="CM36" s="966">
        <v>0</v>
      </c>
      <c r="CN36" s="966">
        <v>9</v>
      </c>
      <c r="CO36" s="966">
        <v>33</v>
      </c>
      <c r="CP36" s="966">
        <v>1</v>
      </c>
      <c r="CQ36" s="966">
        <v>3</v>
      </c>
      <c r="CR36" s="966">
        <v>12</v>
      </c>
      <c r="CS36" s="966">
        <v>33</v>
      </c>
      <c r="CT36" s="966">
        <v>3</v>
      </c>
      <c r="CU36" s="966">
        <v>10</v>
      </c>
      <c r="CV36" s="966">
        <v>0</v>
      </c>
      <c r="CW36" s="966">
        <v>0</v>
      </c>
      <c r="CX36" s="966">
        <v>0</v>
      </c>
      <c r="CY36" s="966">
        <v>0</v>
      </c>
      <c r="CZ36" s="966">
        <v>0</v>
      </c>
      <c r="DA36" s="966">
        <v>0</v>
      </c>
      <c r="DB36" s="966">
        <v>0</v>
      </c>
      <c r="DC36" s="966">
        <v>0</v>
      </c>
      <c r="DD36" s="966">
        <v>0</v>
      </c>
      <c r="DE36" s="966">
        <v>0</v>
      </c>
      <c r="DF36" s="966">
        <v>1</v>
      </c>
      <c r="DG36" s="966">
        <v>2</v>
      </c>
      <c r="DH36" s="966">
        <v>0</v>
      </c>
      <c r="DI36" s="966">
        <v>0</v>
      </c>
      <c r="DJ36" s="966">
        <v>0</v>
      </c>
      <c r="DK36" s="966">
        <v>0</v>
      </c>
      <c r="DL36" s="966">
        <v>0</v>
      </c>
      <c r="DM36" s="966">
        <v>0</v>
      </c>
      <c r="DN36" s="966">
        <v>0</v>
      </c>
      <c r="DO36" s="966">
        <v>0</v>
      </c>
      <c r="DP36" s="966">
        <v>0</v>
      </c>
      <c r="DQ36" s="966">
        <v>0</v>
      </c>
      <c r="DR36" s="966">
        <v>0</v>
      </c>
      <c r="DS36" s="966">
        <v>0</v>
      </c>
      <c r="DT36" s="966">
        <v>0</v>
      </c>
      <c r="DU36" s="966">
        <v>0</v>
      </c>
      <c r="DV36" s="966">
        <v>0</v>
      </c>
      <c r="DW36" s="966">
        <v>0</v>
      </c>
      <c r="DX36" s="966">
        <v>0</v>
      </c>
      <c r="DY36" s="966">
        <v>0</v>
      </c>
      <c r="DZ36" s="966">
        <v>0</v>
      </c>
      <c r="EA36" s="966">
        <v>0</v>
      </c>
      <c r="EB36" s="966">
        <v>0</v>
      </c>
      <c r="EC36" s="966">
        <v>0</v>
      </c>
      <c r="ED36" s="966">
        <v>0</v>
      </c>
      <c r="EE36" s="966">
        <v>0</v>
      </c>
      <c r="EF36" s="966">
        <v>0</v>
      </c>
      <c r="EG36" s="966">
        <v>0</v>
      </c>
      <c r="EH36" s="966">
        <v>0</v>
      </c>
      <c r="EI36" s="966">
        <v>0</v>
      </c>
      <c r="EJ36" s="966">
        <v>4</v>
      </c>
      <c r="EK36" s="966">
        <v>13</v>
      </c>
      <c r="EL36" s="966">
        <v>4</v>
      </c>
      <c r="EM36" s="966">
        <v>13</v>
      </c>
      <c r="EN36" s="966">
        <v>0</v>
      </c>
      <c r="EO36" s="966">
        <v>0</v>
      </c>
      <c r="EP36" s="966">
        <v>0</v>
      </c>
      <c r="EQ36" s="966">
        <v>0</v>
      </c>
      <c r="ER36" s="966">
        <v>0</v>
      </c>
      <c r="ES36" s="966">
        <v>0</v>
      </c>
      <c r="ET36" s="966">
        <v>4</v>
      </c>
      <c r="EU36" s="966">
        <v>13</v>
      </c>
      <c r="EV36" s="966">
        <v>1</v>
      </c>
      <c r="EW36" s="966">
        <v>3</v>
      </c>
      <c r="EX36" s="966">
        <v>0</v>
      </c>
      <c r="EY36" s="966">
        <v>0</v>
      </c>
      <c r="EZ36" s="966">
        <v>0</v>
      </c>
      <c r="FA36" s="966">
        <v>0</v>
      </c>
      <c r="FB36" s="966">
        <v>0</v>
      </c>
      <c r="FC36" s="966">
        <v>0</v>
      </c>
      <c r="FD36" s="966">
        <v>1</v>
      </c>
      <c r="FE36" s="966">
        <v>61</v>
      </c>
      <c r="FF36" s="966">
        <v>1</v>
      </c>
      <c r="FG36" s="966">
        <v>72</v>
      </c>
      <c r="FH36" s="966">
        <v>0</v>
      </c>
      <c r="FI36" s="966">
        <v>0</v>
      </c>
      <c r="FJ36" s="966">
        <v>1</v>
      </c>
      <c r="FK36" s="966">
        <v>30</v>
      </c>
      <c r="FL36" s="966">
        <v>0</v>
      </c>
      <c r="FM36" s="966">
        <v>0</v>
      </c>
      <c r="FN36" s="966">
        <v>0</v>
      </c>
      <c r="FO36" s="966">
        <v>0</v>
      </c>
      <c r="FP36" s="966">
        <v>0</v>
      </c>
      <c r="FQ36" s="966">
        <v>0</v>
      </c>
      <c r="FR36" s="966">
        <v>0</v>
      </c>
      <c r="FS36" s="966">
        <v>0</v>
      </c>
      <c r="FT36" s="966">
        <v>2</v>
      </c>
      <c r="FU36" s="966">
        <v>7</v>
      </c>
      <c r="FV36" s="966">
        <v>0</v>
      </c>
      <c r="FW36" s="966">
        <v>0</v>
      </c>
      <c r="FX36" s="966">
        <v>0</v>
      </c>
      <c r="FY36" s="966">
        <v>0</v>
      </c>
      <c r="FZ36" s="966">
        <v>0</v>
      </c>
      <c r="GA36" s="966">
        <v>0</v>
      </c>
      <c r="GB36" s="966">
        <v>0</v>
      </c>
      <c r="GC36" s="966">
        <v>0</v>
      </c>
      <c r="GD36" s="966">
        <v>0</v>
      </c>
      <c r="GE36" s="966">
        <v>0</v>
      </c>
      <c r="GF36" s="966">
        <v>0</v>
      </c>
      <c r="GG36" s="966">
        <v>0</v>
      </c>
      <c r="GH36" s="966">
        <v>0</v>
      </c>
      <c r="GI36" s="966">
        <v>0</v>
      </c>
      <c r="GJ36" s="966">
        <v>0</v>
      </c>
      <c r="GK36" s="966">
        <v>0</v>
      </c>
      <c r="GL36" s="966">
        <v>1</v>
      </c>
      <c r="GM36" s="966">
        <v>9</v>
      </c>
    </row>
    <row r="37" spans="1:195" ht="15" customHeight="1">
      <c r="A37" s="965" t="s">
        <v>2412</v>
      </c>
      <c r="B37" s="966">
        <v>0</v>
      </c>
      <c r="C37" s="966">
        <v>0</v>
      </c>
      <c r="D37" s="966">
        <v>2</v>
      </c>
      <c r="E37" s="966">
        <v>14</v>
      </c>
      <c r="F37" s="966">
        <v>0</v>
      </c>
      <c r="G37" s="966">
        <v>0</v>
      </c>
      <c r="H37" s="966">
        <v>0</v>
      </c>
      <c r="I37" s="966">
        <v>0</v>
      </c>
      <c r="J37" s="966">
        <v>0</v>
      </c>
      <c r="K37" s="966">
        <v>0</v>
      </c>
      <c r="L37" s="966">
        <v>0</v>
      </c>
      <c r="M37" s="966">
        <v>0</v>
      </c>
      <c r="N37" s="966">
        <v>0</v>
      </c>
      <c r="O37" s="966">
        <v>0</v>
      </c>
      <c r="P37" s="966">
        <v>0</v>
      </c>
      <c r="Q37" s="966">
        <v>0</v>
      </c>
      <c r="R37" s="966">
        <v>0</v>
      </c>
      <c r="S37" s="966">
        <v>0</v>
      </c>
      <c r="T37" s="966">
        <v>0</v>
      </c>
      <c r="U37" s="966">
        <v>0</v>
      </c>
      <c r="V37" s="966">
        <v>0</v>
      </c>
      <c r="W37" s="966">
        <v>0</v>
      </c>
      <c r="X37" s="966">
        <v>1</v>
      </c>
      <c r="Y37" s="966">
        <v>5</v>
      </c>
      <c r="Z37" s="966">
        <v>0</v>
      </c>
      <c r="AA37" s="966">
        <v>0</v>
      </c>
      <c r="AB37" s="966">
        <v>0</v>
      </c>
      <c r="AC37" s="966">
        <v>0</v>
      </c>
      <c r="AD37" s="966">
        <v>1</v>
      </c>
      <c r="AE37" s="966">
        <v>2</v>
      </c>
      <c r="AF37" s="966">
        <v>0</v>
      </c>
      <c r="AG37" s="966">
        <v>0</v>
      </c>
      <c r="AH37" s="966">
        <v>0</v>
      </c>
      <c r="AI37" s="966">
        <v>0</v>
      </c>
      <c r="AJ37" s="966">
        <v>0</v>
      </c>
      <c r="AK37" s="966">
        <v>0</v>
      </c>
      <c r="AL37" s="966">
        <v>0</v>
      </c>
      <c r="AM37" s="966">
        <v>0</v>
      </c>
      <c r="AN37" s="966">
        <v>0</v>
      </c>
      <c r="AO37" s="966">
        <v>0</v>
      </c>
      <c r="AP37" s="966">
        <v>0</v>
      </c>
      <c r="AQ37" s="966">
        <v>0</v>
      </c>
      <c r="AR37" s="966">
        <v>1</v>
      </c>
      <c r="AS37" s="966">
        <v>3</v>
      </c>
      <c r="AT37" s="966">
        <v>1</v>
      </c>
      <c r="AU37" s="966">
        <v>3</v>
      </c>
      <c r="AV37" s="966">
        <v>0</v>
      </c>
      <c r="AW37" s="966">
        <v>0</v>
      </c>
      <c r="AX37" s="966">
        <v>0</v>
      </c>
      <c r="AY37" s="966">
        <v>0</v>
      </c>
      <c r="AZ37" s="966">
        <v>0</v>
      </c>
      <c r="BA37" s="966">
        <v>0</v>
      </c>
      <c r="BB37" s="966">
        <v>0</v>
      </c>
      <c r="BC37" s="966">
        <v>0</v>
      </c>
      <c r="BD37" s="966">
        <v>2</v>
      </c>
      <c r="BE37" s="966">
        <v>14</v>
      </c>
      <c r="BF37" s="966">
        <v>1</v>
      </c>
      <c r="BG37" s="966">
        <v>3</v>
      </c>
      <c r="BH37" s="966">
        <v>1</v>
      </c>
      <c r="BI37" s="966">
        <v>3</v>
      </c>
      <c r="BJ37" s="966">
        <v>0</v>
      </c>
      <c r="BK37" s="966">
        <v>0</v>
      </c>
      <c r="BL37" s="966">
        <v>1</v>
      </c>
      <c r="BM37" s="966">
        <v>9</v>
      </c>
      <c r="BN37" s="966">
        <v>0</v>
      </c>
      <c r="BO37" s="966">
        <v>0</v>
      </c>
      <c r="BP37" s="966">
        <v>2</v>
      </c>
      <c r="BQ37" s="966">
        <v>14</v>
      </c>
      <c r="BR37" s="966">
        <v>0</v>
      </c>
      <c r="BS37" s="966">
        <v>0</v>
      </c>
      <c r="BT37" s="966">
        <v>0</v>
      </c>
      <c r="BU37" s="966">
        <v>0</v>
      </c>
      <c r="BV37" s="966">
        <v>0</v>
      </c>
      <c r="BW37" s="966">
        <v>0</v>
      </c>
      <c r="BX37" s="966">
        <v>0</v>
      </c>
      <c r="BY37" s="966">
        <v>0</v>
      </c>
      <c r="BZ37" s="966">
        <v>0</v>
      </c>
      <c r="CA37" s="966">
        <v>0</v>
      </c>
      <c r="CB37" s="966">
        <v>0</v>
      </c>
      <c r="CC37" s="966">
        <v>0</v>
      </c>
      <c r="CD37" s="966">
        <v>2</v>
      </c>
      <c r="CE37" s="966">
        <v>14</v>
      </c>
      <c r="CF37" s="966">
        <v>0</v>
      </c>
      <c r="CG37" s="966">
        <v>0</v>
      </c>
      <c r="CH37" s="966">
        <v>0</v>
      </c>
      <c r="CI37" s="966">
        <v>0</v>
      </c>
      <c r="CJ37" s="966">
        <v>0</v>
      </c>
      <c r="CK37" s="966">
        <v>0</v>
      </c>
      <c r="CL37" s="966">
        <v>0</v>
      </c>
      <c r="CM37" s="966">
        <v>0</v>
      </c>
      <c r="CN37" s="966">
        <v>4</v>
      </c>
      <c r="CO37" s="966">
        <v>18</v>
      </c>
      <c r="CP37" s="966">
        <v>2</v>
      </c>
      <c r="CQ37" s="966">
        <v>14</v>
      </c>
      <c r="CR37" s="966">
        <v>3</v>
      </c>
      <c r="CS37" s="966">
        <v>13</v>
      </c>
      <c r="CT37" s="966">
        <v>3</v>
      </c>
      <c r="CU37" s="966">
        <v>14</v>
      </c>
      <c r="CV37" s="966">
        <v>0</v>
      </c>
      <c r="CW37" s="966">
        <v>0</v>
      </c>
      <c r="CX37" s="966">
        <v>0</v>
      </c>
      <c r="CY37" s="966">
        <v>0</v>
      </c>
      <c r="CZ37" s="966">
        <v>0</v>
      </c>
      <c r="DA37" s="966">
        <v>0</v>
      </c>
      <c r="DB37" s="966">
        <v>2</v>
      </c>
      <c r="DC37" s="966">
        <v>9</v>
      </c>
      <c r="DD37" s="966">
        <v>0</v>
      </c>
      <c r="DE37" s="966">
        <v>0</v>
      </c>
      <c r="DF37" s="966">
        <v>1</v>
      </c>
      <c r="DG37" s="966">
        <v>2</v>
      </c>
      <c r="DH37" s="966">
        <v>0</v>
      </c>
      <c r="DI37" s="966">
        <v>0</v>
      </c>
      <c r="DJ37" s="966">
        <v>0</v>
      </c>
      <c r="DK37" s="966">
        <v>0</v>
      </c>
      <c r="DL37" s="966">
        <v>0</v>
      </c>
      <c r="DM37" s="966">
        <v>0</v>
      </c>
      <c r="DN37" s="966">
        <v>0</v>
      </c>
      <c r="DO37" s="966">
        <v>0</v>
      </c>
      <c r="DP37" s="966">
        <v>0</v>
      </c>
      <c r="DQ37" s="966">
        <v>0</v>
      </c>
      <c r="DR37" s="966">
        <v>0</v>
      </c>
      <c r="DS37" s="966">
        <v>0</v>
      </c>
      <c r="DT37" s="966">
        <v>0</v>
      </c>
      <c r="DU37" s="966">
        <v>0</v>
      </c>
      <c r="DV37" s="966">
        <v>0</v>
      </c>
      <c r="DW37" s="966">
        <v>0</v>
      </c>
      <c r="DX37" s="966">
        <v>0</v>
      </c>
      <c r="DY37" s="966">
        <v>0</v>
      </c>
      <c r="DZ37" s="966">
        <v>0</v>
      </c>
      <c r="EA37" s="966">
        <v>0</v>
      </c>
      <c r="EB37" s="966">
        <v>0</v>
      </c>
      <c r="EC37" s="966">
        <v>0</v>
      </c>
      <c r="ED37" s="966">
        <v>0</v>
      </c>
      <c r="EE37" s="966">
        <v>0</v>
      </c>
      <c r="EF37" s="966">
        <v>0</v>
      </c>
      <c r="EG37" s="966">
        <v>0</v>
      </c>
      <c r="EH37" s="966">
        <v>0</v>
      </c>
      <c r="EI37" s="966">
        <v>0</v>
      </c>
      <c r="EJ37" s="966">
        <v>2</v>
      </c>
      <c r="EK37" s="966">
        <v>14</v>
      </c>
      <c r="EL37" s="966">
        <v>2</v>
      </c>
      <c r="EM37" s="966">
        <v>14</v>
      </c>
      <c r="EN37" s="966">
        <v>0</v>
      </c>
      <c r="EO37" s="966">
        <v>0</v>
      </c>
      <c r="EP37" s="966">
        <v>1</v>
      </c>
      <c r="EQ37" s="966">
        <v>15</v>
      </c>
      <c r="ER37" s="966">
        <v>0</v>
      </c>
      <c r="ES37" s="966">
        <v>0</v>
      </c>
      <c r="ET37" s="966">
        <v>2</v>
      </c>
      <c r="EU37" s="966">
        <v>14</v>
      </c>
      <c r="EV37" s="966">
        <v>0</v>
      </c>
      <c r="EW37" s="966">
        <v>0</v>
      </c>
      <c r="EX37" s="966">
        <v>0</v>
      </c>
      <c r="EY37" s="966">
        <v>0</v>
      </c>
      <c r="EZ37" s="966">
        <v>0</v>
      </c>
      <c r="FA37" s="966">
        <v>0</v>
      </c>
      <c r="FB37" s="966">
        <v>0</v>
      </c>
      <c r="FC37" s="966">
        <v>0</v>
      </c>
      <c r="FD37" s="966">
        <v>1</v>
      </c>
      <c r="FE37" s="966">
        <v>19</v>
      </c>
      <c r="FF37" s="966">
        <v>0</v>
      </c>
      <c r="FG37" s="966">
        <v>0</v>
      </c>
      <c r="FH37" s="966">
        <v>0</v>
      </c>
      <c r="FI37" s="966">
        <v>0</v>
      </c>
      <c r="FJ37" s="966">
        <v>0</v>
      </c>
      <c r="FK37" s="966">
        <v>0</v>
      </c>
      <c r="FL37" s="966">
        <v>0</v>
      </c>
      <c r="FM37" s="966">
        <v>0</v>
      </c>
      <c r="FN37" s="966">
        <v>0</v>
      </c>
      <c r="FO37" s="966">
        <v>0</v>
      </c>
      <c r="FP37" s="966">
        <v>0</v>
      </c>
      <c r="FQ37" s="966">
        <v>0</v>
      </c>
      <c r="FR37" s="966">
        <v>0</v>
      </c>
      <c r="FS37" s="966">
        <v>0</v>
      </c>
      <c r="FT37" s="966">
        <v>0</v>
      </c>
      <c r="FU37" s="966">
        <v>0</v>
      </c>
      <c r="FV37" s="966">
        <v>0</v>
      </c>
      <c r="FW37" s="966">
        <v>0</v>
      </c>
      <c r="FX37" s="966">
        <v>0</v>
      </c>
      <c r="FY37" s="966">
        <v>0</v>
      </c>
      <c r="FZ37" s="966">
        <v>0</v>
      </c>
      <c r="GA37" s="966">
        <v>0</v>
      </c>
      <c r="GB37" s="966">
        <v>0</v>
      </c>
      <c r="GC37" s="966">
        <v>0</v>
      </c>
      <c r="GD37" s="966">
        <v>0</v>
      </c>
      <c r="GE37" s="966">
        <v>0</v>
      </c>
      <c r="GF37" s="966">
        <v>0</v>
      </c>
      <c r="GG37" s="966">
        <v>0</v>
      </c>
      <c r="GH37" s="966">
        <v>0</v>
      </c>
      <c r="GI37" s="966">
        <v>0</v>
      </c>
      <c r="GJ37" s="966">
        <v>0</v>
      </c>
      <c r="GK37" s="966">
        <v>0</v>
      </c>
      <c r="GL37" s="966">
        <v>0</v>
      </c>
      <c r="GM37" s="966">
        <v>0</v>
      </c>
    </row>
    <row r="38" spans="1:195" ht="15" customHeight="1">
      <c r="A38" s="965" t="s">
        <v>2413</v>
      </c>
      <c r="B38" s="966">
        <v>2</v>
      </c>
      <c r="C38" s="966">
        <v>5</v>
      </c>
      <c r="D38" s="966">
        <v>1</v>
      </c>
      <c r="E38" s="966">
        <v>3</v>
      </c>
      <c r="F38" s="966">
        <v>0</v>
      </c>
      <c r="G38" s="966">
        <v>0</v>
      </c>
      <c r="H38" s="966">
        <v>0</v>
      </c>
      <c r="I38" s="966">
        <v>0</v>
      </c>
      <c r="J38" s="966">
        <v>0</v>
      </c>
      <c r="K38" s="966">
        <v>0</v>
      </c>
      <c r="L38" s="966">
        <v>0</v>
      </c>
      <c r="M38" s="966">
        <v>0</v>
      </c>
      <c r="N38" s="966">
        <v>0</v>
      </c>
      <c r="O38" s="966">
        <v>0</v>
      </c>
      <c r="P38" s="966">
        <v>0</v>
      </c>
      <c r="Q38" s="966">
        <v>0</v>
      </c>
      <c r="R38" s="966">
        <v>0</v>
      </c>
      <c r="S38" s="966">
        <v>0</v>
      </c>
      <c r="T38" s="966">
        <v>1</v>
      </c>
      <c r="U38" s="966">
        <v>2</v>
      </c>
      <c r="V38" s="966">
        <v>0</v>
      </c>
      <c r="W38" s="966">
        <v>0</v>
      </c>
      <c r="X38" s="966">
        <v>0</v>
      </c>
      <c r="Y38" s="966">
        <v>0</v>
      </c>
      <c r="Z38" s="966">
        <v>0</v>
      </c>
      <c r="AA38" s="966">
        <v>0</v>
      </c>
      <c r="AB38" s="966">
        <v>0</v>
      </c>
      <c r="AC38" s="966">
        <v>0</v>
      </c>
      <c r="AD38" s="966">
        <v>0</v>
      </c>
      <c r="AE38" s="966">
        <v>0</v>
      </c>
      <c r="AF38" s="966">
        <v>0</v>
      </c>
      <c r="AG38" s="966">
        <v>0</v>
      </c>
      <c r="AH38" s="966">
        <v>1</v>
      </c>
      <c r="AI38" s="966">
        <v>3</v>
      </c>
      <c r="AJ38" s="966">
        <v>0</v>
      </c>
      <c r="AK38" s="966">
        <v>0</v>
      </c>
      <c r="AL38" s="966">
        <v>0</v>
      </c>
      <c r="AM38" s="966">
        <v>0</v>
      </c>
      <c r="AN38" s="966">
        <v>0</v>
      </c>
      <c r="AO38" s="966">
        <v>0</v>
      </c>
      <c r="AP38" s="966">
        <v>0</v>
      </c>
      <c r="AQ38" s="966">
        <v>0</v>
      </c>
      <c r="AR38" s="966">
        <v>1</v>
      </c>
      <c r="AS38" s="966">
        <v>3</v>
      </c>
      <c r="AT38" s="966">
        <v>0</v>
      </c>
      <c r="AU38" s="966">
        <v>0</v>
      </c>
      <c r="AV38" s="966">
        <v>0</v>
      </c>
      <c r="AW38" s="966">
        <v>0</v>
      </c>
      <c r="AX38" s="966">
        <v>0</v>
      </c>
      <c r="AY38" s="966">
        <v>0</v>
      </c>
      <c r="AZ38" s="966">
        <v>0</v>
      </c>
      <c r="BA38" s="966">
        <v>0</v>
      </c>
      <c r="BB38" s="966">
        <v>0</v>
      </c>
      <c r="BC38" s="966">
        <v>0</v>
      </c>
      <c r="BD38" s="966">
        <v>3</v>
      </c>
      <c r="BE38" s="966">
        <v>8</v>
      </c>
      <c r="BF38" s="966">
        <v>3</v>
      </c>
      <c r="BG38" s="966">
        <v>7</v>
      </c>
      <c r="BH38" s="966">
        <v>3</v>
      </c>
      <c r="BI38" s="966">
        <v>7</v>
      </c>
      <c r="BJ38" s="966">
        <v>1</v>
      </c>
      <c r="BK38" s="966">
        <v>2</v>
      </c>
      <c r="BL38" s="966">
        <v>1</v>
      </c>
      <c r="BM38" s="966">
        <v>2</v>
      </c>
      <c r="BN38" s="966">
        <v>0</v>
      </c>
      <c r="BO38" s="966">
        <v>0</v>
      </c>
      <c r="BP38" s="966">
        <v>1</v>
      </c>
      <c r="BQ38" s="966">
        <v>3</v>
      </c>
      <c r="BR38" s="966">
        <v>0</v>
      </c>
      <c r="BS38" s="966">
        <v>0</v>
      </c>
      <c r="BT38" s="966">
        <v>0</v>
      </c>
      <c r="BU38" s="966">
        <v>0</v>
      </c>
      <c r="BV38" s="966">
        <v>0</v>
      </c>
      <c r="BW38" s="966">
        <v>0</v>
      </c>
      <c r="BX38" s="966">
        <v>0</v>
      </c>
      <c r="BY38" s="966">
        <v>0</v>
      </c>
      <c r="BZ38" s="966">
        <v>0</v>
      </c>
      <c r="CA38" s="966">
        <v>0</v>
      </c>
      <c r="CB38" s="966">
        <v>0</v>
      </c>
      <c r="CC38" s="966">
        <v>0</v>
      </c>
      <c r="CD38" s="966">
        <v>0</v>
      </c>
      <c r="CE38" s="966">
        <v>0</v>
      </c>
      <c r="CF38" s="966">
        <v>0</v>
      </c>
      <c r="CG38" s="966">
        <v>0</v>
      </c>
      <c r="CH38" s="966">
        <v>1</v>
      </c>
      <c r="CI38" s="966">
        <v>3</v>
      </c>
      <c r="CJ38" s="966">
        <v>1</v>
      </c>
      <c r="CK38" s="966">
        <v>2</v>
      </c>
      <c r="CL38" s="966">
        <v>0</v>
      </c>
      <c r="CM38" s="966">
        <v>0</v>
      </c>
      <c r="CN38" s="966">
        <v>5</v>
      </c>
      <c r="CO38" s="966">
        <v>12</v>
      </c>
      <c r="CP38" s="966">
        <v>3</v>
      </c>
      <c r="CQ38" s="966">
        <v>7</v>
      </c>
      <c r="CR38" s="966">
        <v>2</v>
      </c>
      <c r="CS38" s="966">
        <v>5</v>
      </c>
      <c r="CT38" s="966">
        <v>1</v>
      </c>
      <c r="CU38" s="966">
        <v>2</v>
      </c>
      <c r="CV38" s="966">
        <v>0</v>
      </c>
      <c r="CW38" s="966">
        <v>0</v>
      </c>
      <c r="CX38" s="966">
        <v>0</v>
      </c>
      <c r="CY38" s="966">
        <v>0</v>
      </c>
      <c r="CZ38" s="966">
        <v>0</v>
      </c>
      <c r="DA38" s="966">
        <v>0</v>
      </c>
      <c r="DB38" s="966">
        <v>0</v>
      </c>
      <c r="DC38" s="966">
        <v>0</v>
      </c>
      <c r="DD38" s="966">
        <v>0</v>
      </c>
      <c r="DE38" s="966">
        <v>0</v>
      </c>
      <c r="DF38" s="966">
        <v>0</v>
      </c>
      <c r="DG38" s="966">
        <v>0</v>
      </c>
      <c r="DH38" s="966">
        <v>0</v>
      </c>
      <c r="DI38" s="966">
        <v>0</v>
      </c>
      <c r="DJ38" s="966">
        <v>0</v>
      </c>
      <c r="DK38" s="966">
        <v>0</v>
      </c>
      <c r="DL38" s="966">
        <v>0</v>
      </c>
      <c r="DM38" s="966">
        <v>0</v>
      </c>
      <c r="DN38" s="966">
        <v>0</v>
      </c>
      <c r="DO38" s="966">
        <v>0</v>
      </c>
      <c r="DP38" s="966">
        <v>0</v>
      </c>
      <c r="DQ38" s="966">
        <v>0</v>
      </c>
      <c r="DR38" s="966">
        <v>0</v>
      </c>
      <c r="DS38" s="966">
        <v>0</v>
      </c>
      <c r="DT38" s="966">
        <v>0</v>
      </c>
      <c r="DU38" s="966">
        <v>0</v>
      </c>
      <c r="DV38" s="966">
        <v>0</v>
      </c>
      <c r="DW38" s="966">
        <v>0</v>
      </c>
      <c r="DX38" s="966">
        <v>0</v>
      </c>
      <c r="DY38" s="966">
        <v>0</v>
      </c>
      <c r="DZ38" s="966">
        <v>0</v>
      </c>
      <c r="EA38" s="966">
        <v>0</v>
      </c>
      <c r="EB38" s="966">
        <v>0</v>
      </c>
      <c r="EC38" s="966">
        <v>0</v>
      </c>
      <c r="ED38" s="966">
        <v>0</v>
      </c>
      <c r="EE38" s="966">
        <v>0</v>
      </c>
      <c r="EF38" s="966">
        <v>0</v>
      </c>
      <c r="EG38" s="966">
        <v>0</v>
      </c>
      <c r="EH38" s="966">
        <v>0</v>
      </c>
      <c r="EI38" s="966">
        <v>0</v>
      </c>
      <c r="EJ38" s="966">
        <v>2</v>
      </c>
      <c r="EK38" s="966">
        <v>7</v>
      </c>
      <c r="EL38" s="966">
        <v>2</v>
      </c>
      <c r="EM38" s="966">
        <v>7</v>
      </c>
      <c r="EN38" s="966">
        <v>0</v>
      </c>
      <c r="EO38" s="966">
        <v>0</v>
      </c>
      <c r="EP38" s="966">
        <v>0</v>
      </c>
      <c r="EQ38" s="966">
        <v>0</v>
      </c>
      <c r="ER38" s="966">
        <v>0</v>
      </c>
      <c r="ES38" s="966">
        <v>0</v>
      </c>
      <c r="ET38" s="966">
        <v>2</v>
      </c>
      <c r="EU38" s="966">
        <v>7</v>
      </c>
      <c r="EV38" s="966">
        <v>1</v>
      </c>
      <c r="EW38" s="966">
        <v>3</v>
      </c>
      <c r="EX38" s="966">
        <v>0</v>
      </c>
      <c r="EY38" s="966">
        <v>0</v>
      </c>
      <c r="EZ38" s="966">
        <v>1</v>
      </c>
      <c r="FA38" s="966">
        <v>19</v>
      </c>
      <c r="FB38" s="966">
        <v>1</v>
      </c>
      <c r="FC38" s="966">
        <v>3</v>
      </c>
      <c r="FD38" s="966">
        <v>1</v>
      </c>
      <c r="FE38" s="966">
        <v>18</v>
      </c>
      <c r="FF38" s="966">
        <v>1</v>
      </c>
      <c r="FG38" s="966">
        <v>12</v>
      </c>
      <c r="FH38" s="966">
        <v>0</v>
      </c>
      <c r="FI38" s="966">
        <v>0</v>
      </c>
      <c r="FJ38" s="966">
        <v>0</v>
      </c>
      <c r="FK38" s="966">
        <v>0</v>
      </c>
      <c r="FL38" s="966">
        <v>0</v>
      </c>
      <c r="FM38" s="966">
        <v>0</v>
      </c>
      <c r="FN38" s="966">
        <v>0</v>
      </c>
      <c r="FO38" s="966">
        <v>0</v>
      </c>
      <c r="FP38" s="966">
        <v>0</v>
      </c>
      <c r="FQ38" s="966">
        <v>0</v>
      </c>
      <c r="FR38" s="966">
        <v>0</v>
      </c>
      <c r="FS38" s="966">
        <v>0</v>
      </c>
      <c r="FT38" s="966">
        <v>2</v>
      </c>
      <c r="FU38" s="966">
        <v>21</v>
      </c>
      <c r="FV38" s="966">
        <v>0</v>
      </c>
      <c r="FW38" s="966">
        <v>0</v>
      </c>
      <c r="FX38" s="966">
        <v>0</v>
      </c>
      <c r="FY38" s="966">
        <v>0</v>
      </c>
      <c r="FZ38" s="966">
        <v>2</v>
      </c>
      <c r="GA38" s="966">
        <v>4</v>
      </c>
      <c r="GB38" s="966">
        <v>0</v>
      </c>
      <c r="GC38" s="966">
        <v>0</v>
      </c>
      <c r="GD38" s="966">
        <v>0</v>
      </c>
      <c r="GE38" s="966">
        <v>0</v>
      </c>
      <c r="GF38" s="966">
        <v>0</v>
      </c>
      <c r="GG38" s="966">
        <v>0</v>
      </c>
      <c r="GH38" s="966">
        <v>0</v>
      </c>
      <c r="GI38" s="966">
        <v>0</v>
      </c>
      <c r="GJ38" s="966">
        <v>0</v>
      </c>
      <c r="GK38" s="966">
        <v>0</v>
      </c>
      <c r="GL38" s="966">
        <v>1</v>
      </c>
      <c r="GM38" s="966">
        <v>19</v>
      </c>
    </row>
    <row r="39" spans="1:195" ht="15" customHeight="1">
      <c r="A39" s="965" t="s">
        <v>2414</v>
      </c>
      <c r="B39" s="966">
        <v>1</v>
      </c>
      <c r="C39" s="966">
        <v>6</v>
      </c>
      <c r="D39" s="966">
        <v>0</v>
      </c>
      <c r="E39" s="966">
        <v>0</v>
      </c>
      <c r="F39" s="966">
        <v>0</v>
      </c>
      <c r="G39" s="966">
        <v>0</v>
      </c>
      <c r="H39" s="966">
        <v>11</v>
      </c>
      <c r="I39" s="966">
        <v>25</v>
      </c>
      <c r="J39" s="966">
        <v>0</v>
      </c>
      <c r="K39" s="966">
        <v>0</v>
      </c>
      <c r="L39" s="966">
        <v>0</v>
      </c>
      <c r="M39" s="966">
        <v>0</v>
      </c>
      <c r="N39" s="966">
        <v>6</v>
      </c>
      <c r="O39" s="966">
        <v>22</v>
      </c>
      <c r="P39" s="966">
        <v>0</v>
      </c>
      <c r="Q39" s="966">
        <v>0</v>
      </c>
      <c r="R39" s="966">
        <v>0</v>
      </c>
      <c r="S39" s="966">
        <v>0</v>
      </c>
      <c r="T39" s="966">
        <v>0</v>
      </c>
      <c r="U39" s="966">
        <v>0</v>
      </c>
      <c r="V39" s="966">
        <v>0</v>
      </c>
      <c r="W39" s="966">
        <v>0</v>
      </c>
      <c r="X39" s="966">
        <v>0</v>
      </c>
      <c r="Y39" s="966">
        <v>0</v>
      </c>
      <c r="Z39" s="966">
        <v>0</v>
      </c>
      <c r="AA39" s="966">
        <v>0</v>
      </c>
      <c r="AB39" s="966">
        <v>0</v>
      </c>
      <c r="AC39" s="966">
        <v>0</v>
      </c>
      <c r="AD39" s="966">
        <v>0</v>
      </c>
      <c r="AE39" s="966">
        <v>0</v>
      </c>
      <c r="AF39" s="966">
        <v>0</v>
      </c>
      <c r="AG39" s="966">
        <v>0</v>
      </c>
      <c r="AH39" s="966">
        <v>0</v>
      </c>
      <c r="AI39" s="966">
        <v>0</v>
      </c>
      <c r="AJ39" s="966">
        <v>0</v>
      </c>
      <c r="AK39" s="966">
        <v>0</v>
      </c>
      <c r="AL39" s="966">
        <v>0</v>
      </c>
      <c r="AM39" s="966">
        <v>0</v>
      </c>
      <c r="AN39" s="966">
        <v>0</v>
      </c>
      <c r="AO39" s="966">
        <v>0</v>
      </c>
      <c r="AP39" s="966">
        <v>0</v>
      </c>
      <c r="AQ39" s="966">
        <v>0</v>
      </c>
      <c r="AR39" s="966">
        <v>1</v>
      </c>
      <c r="AS39" s="966">
        <v>2</v>
      </c>
      <c r="AT39" s="966">
        <v>0</v>
      </c>
      <c r="AU39" s="966">
        <v>0</v>
      </c>
      <c r="AV39" s="966">
        <v>0</v>
      </c>
      <c r="AW39" s="966">
        <v>0</v>
      </c>
      <c r="AX39" s="966">
        <v>0</v>
      </c>
      <c r="AY39" s="966">
        <v>0</v>
      </c>
      <c r="AZ39" s="966">
        <v>0</v>
      </c>
      <c r="BA39" s="966">
        <v>0</v>
      </c>
      <c r="BB39" s="966">
        <v>0</v>
      </c>
      <c r="BC39" s="966">
        <v>0</v>
      </c>
      <c r="BD39" s="966">
        <v>0</v>
      </c>
      <c r="BE39" s="966">
        <v>0</v>
      </c>
      <c r="BF39" s="966">
        <v>2</v>
      </c>
      <c r="BG39" s="966">
        <v>4</v>
      </c>
      <c r="BH39" s="966">
        <v>1</v>
      </c>
      <c r="BI39" s="966">
        <v>2</v>
      </c>
      <c r="BJ39" s="966">
        <v>0</v>
      </c>
      <c r="BK39" s="966">
        <v>0</v>
      </c>
      <c r="BL39" s="966">
        <v>5</v>
      </c>
      <c r="BM39" s="966">
        <v>15</v>
      </c>
      <c r="BN39" s="966">
        <v>0</v>
      </c>
      <c r="BO39" s="966">
        <v>0</v>
      </c>
      <c r="BP39" s="966">
        <v>0</v>
      </c>
      <c r="BQ39" s="966">
        <v>0</v>
      </c>
      <c r="BR39" s="966">
        <v>0</v>
      </c>
      <c r="BS39" s="966">
        <v>0</v>
      </c>
      <c r="BT39" s="966">
        <v>0</v>
      </c>
      <c r="BU39" s="966">
        <v>0</v>
      </c>
      <c r="BV39" s="966">
        <v>0</v>
      </c>
      <c r="BW39" s="966">
        <v>0</v>
      </c>
      <c r="BX39" s="966">
        <v>0</v>
      </c>
      <c r="BY39" s="966">
        <v>0</v>
      </c>
      <c r="BZ39" s="966">
        <v>0</v>
      </c>
      <c r="CA39" s="966">
        <v>0</v>
      </c>
      <c r="CB39" s="966">
        <v>0</v>
      </c>
      <c r="CC39" s="966">
        <v>0</v>
      </c>
      <c r="CD39" s="966">
        <v>0</v>
      </c>
      <c r="CE39" s="966">
        <v>0</v>
      </c>
      <c r="CF39" s="966">
        <v>0</v>
      </c>
      <c r="CG39" s="966">
        <v>0</v>
      </c>
      <c r="CH39" s="966">
        <v>0</v>
      </c>
      <c r="CI39" s="966">
        <v>0</v>
      </c>
      <c r="CJ39" s="966">
        <v>4</v>
      </c>
      <c r="CK39" s="966">
        <v>24</v>
      </c>
      <c r="CL39" s="966">
        <v>0</v>
      </c>
      <c r="CM39" s="966">
        <v>0</v>
      </c>
      <c r="CN39" s="966">
        <v>9</v>
      </c>
      <c r="CO39" s="966">
        <v>25</v>
      </c>
      <c r="CP39" s="966">
        <v>2</v>
      </c>
      <c r="CQ39" s="966">
        <v>10</v>
      </c>
      <c r="CR39" s="966">
        <v>9</v>
      </c>
      <c r="CS39" s="966">
        <v>27</v>
      </c>
      <c r="CT39" s="966">
        <v>3</v>
      </c>
      <c r="CU39" s="966">
        <v>11</v>
      </c>
      <c r="CV39" s="966">
        <v>0</v>
      </c>
      <c r="CW39" s="966">
        <v>0</v>
      </c>
      <c r="CX39" s="966">
        <v>0</v>
      </c>
      <c r="CY39" s="966">
        <v>0</v>
      </c>
      <c r="CZ39" s="966">
        <v>0</v>
      </c>
      <c r="DA39" s="966">
        <v>0</v>
      </c>
      <c r="DB39" s="966">
        <v>1</v>
      </c>
      <c r="DC39" s="966">
        <v>5</v>
      </c>
      <c r="DD39" s="966">
        <v>0</v>
      </c>
      <c r="DE39" s="966">
        <v>0</v>
      </c>
      <c r="DF39" s="966">
        <v>1</v>
      </c>
      <c r="DG39" s="966">
        <v>2</v>
      </c>
      <c r="DH39" s="966">
        <v>0</v>
      </c>
      <c r="DI39" s="966">
        <v>0</v>
      </c>
      <c r="DJ39" s="966">
        <v>0</v>
      </c>
      <c r="DK39" s="966">
        <v>0</v>
      </c>
      <c r="DL39" s="966">
        <v>0</v>
      </c>
      <c r="DM39" s="966">
        <v>0</v>
      </c>
      <c r="DN39" s="966">
        <v>0</v>
      </c>
      <c r="DO39" s="966">
        <v>0</v>
      </c>
      <c r="DP39" s="966">
        <v>0</v>
      </c>
      <c r="DQ39" s="966">
        <v>0</v>
      </c>
      <c r="DR39" s="966">
        <v>0</v>
      </c>
      <c r="DS39" s="966">
        <v>0</v>
      </c>
      <c r="DT39" s="966">
        <v>0</v>
      </c>
      <c r="DU39" s="966">
        <v>0</v>
      </c>
      <c r="DV39" s="966">
        <v>0</v>
      </c>
      <c r="DW39" s="966">
        <v>0</v>
      </c>
      <c r="DX39" s="966">
        <v>0</v>
      </c>
      <c r="DY39" s="966">
        <v>0</v>
      </c>
      <c r="DZ39" s="966">
        <v>0</v>
      </c>
      <c r="EA39" s="966">
        <v>0</v>
      </c>
      <c r="EB39" s="966">
        <v>2</v>
      </c>
      <c r="EC39" s="966">
        <v>7</v>
      </c>
      <c r="ED39" s="966">
        <v>0</v>
      </c>
      <c r="EE39" s="966">
        <v>0</v>
      </c>
      <c r="EF39" s="966">
        <v>0</v>
      </c>
      <c r="EG39" s="966">
        <v>0</v>
      </c>
      <c r="EH39" s="966">
        <v>0</v>
      </c>
      <c r="EI39" s="966">
        <v>0</v>
      </c>
      <c r="EJ39" s="966">
        <v>4</v>
      </c>
      <c r="EK39" s="966">
        <v>13</v>
      </c>
      <c r="EL39" s="966">
        <v>4</v>
      </c>
      <c r="EM39" s="966">
        <v>13</v>
      </c>
      <c r="EN39" s="966">
        <v>1</v>
      </c>
      <c r="EO39" s="966">
        <v>6</v>
      </c>
      <c r="EP39" s="966">
        <v>1</v>
      </c>
      <c r="EQ39" s="966">
        <v>27</v>
      </c>
      <c r="ER39" s="966">
        <v>1</v>
      </c>
      <c r="ES39" s="966">
        <v>27</v>
      </c>
      <c r="ET39" s="966">
        <v>4</v>
      </c>
      <c r="EU39" s="966">
        <v>13</v>
      </c>
      <c r="EV39" s="966">
        <v>0</v>
      </c>
      <c r="EW39" s="966">
        <v>0</v>
      </c>
      <c r="EX39" s="966">
        <v>1</v>
      </c>
      <c r="EY39" s="966">
        <v>6</v>
      </c>
      <c r="EZ39" s="966">
        <v>1</v>
      </c>
      <c r="FA39" s="966">
        <v>6</v>
      </c>
      <c r="FB39" s="966">
        <v>0</v>
      </c>
      <c r="FC39" s="966">
        <v>0</v>
      </c>
      <c r="FD39" s="966">
        <v>1</v>
      </c>
      <c r="FE39" s="966">
        <v>46</v>
      </c>
      <c r="FF39" s="966">
        <v>1</v>
      </c>
      <c r="FG39" s="966">
        <v>55</v>
      </c>
      <c r="FH39" s="966">
        <v>0</v>
      </c>
      <c r="FI39" s="966">
        <v>0</v>
      </c>
      <c r="FJ39" s="966">
        <v>1</v>
      </c>
      <c r="FK39" s="966">
        <v>23</v>
      </c>
      <c r="FL39" s="966">
        <v>1</v>
      </c>
      <c r="FM39" s="966">
        <v>2</v>
      </c>
      <c r="FN39" s="966">
        <v>0</v>
      </c>
      <c r="FO39" s="966">
        <v>0</v>
      </c>
      <c r="FP39" s="966">
        <v>0</v>
      </c>
      <c r="FQ39" s="966">
        <v>0</v>
      </c>
      <c r="FR39" s="966">
        <v>1</v>
      </c>
      <c r="FS39" s="966">
        <v>4</v>
      </c>
      <c r="FT39" s="966">
        <v>0</v>
      </c>
      <c r="FU39" s="966">
        <v>0</v>
      </c>
      <c r="FV39" s="966">
        <v>0</v>
      </c>
      <c r="FW39" s="966">
        <v>0</v>
      </c>
      <c r="FX39" s="966">
        <v>0</v>
      </c>
      <c r="FY39" s="966">
        <v>0</v>
      </c>
      <c r="FZ39" s="966">
        <v>0</v>
      </c>
      <c r="GA39" s="966">
        <v>0</v>
      </c>
      <c r="GB39" s="966">
        <v>0</v>
      </c>
      <c r="GC39" s="966">
        <v>0</v>
      </c>
      <c r="GD39" s="966">
        <v>0</v>
      </c>
      <c r="GE39" s="966">
        <v>0</v>
      </c>
      <c r="GF39" s="966">
        <v>0</v>
      </c>
      <c r="GG39" s="966">
        <v>0</v>
      </c>
      <c r="GH39" s="966">
        <v>0</v>
      </c>
      <c r="GI39" s="966">
        <v>0</v>
      </c>
      <c r="GJ39" s="966">
        <v>0</v>
      </c>
      <c r="GK39" s="966">
        <v>0</v>
      </c>
      <c r="GL39" s="966">
        <v>1</v>
      </c>
      <c r="GM39" s="966">
        <v>43</v>
      </c>
    </row>
    <row r="40" spans="1:195" ht="15" customHeight="1">
      <c r="A40" s="965" t="s">
        <v>2415</v>
      </c>
      <c r="B40" s="966">
        <v>0</v>
      </c>
      <c r="C40" s="966">
        <v>0</v>
      </c>
      <c r="D40" s="966">
        <v>0</v>
      </c>
      <c r="E40" s="966">
        <v>0</v>
      </c>
      <c r="F40" s="966">
        <v>0</v>
      </c>
      <c r="G40" s="966">
        <v>0</v>
      </c>
      <c r="H40" s="966">
        <v>1</v>
      </c>
      <c r="I40" s="966">
        <v>2</v>
      </c>
      <c r="J40" s="966">
        <v>0</v>
      </c>
      <c r="K40" s="966">
        <v>0</v>
      </c>
      <c r="L40" s="966">
        <v>0</v>
      </c>
      <c r="M40" s="966">
        <v>0</v>
      </c>
      <c r="N40" s="966">
        <v>0</v>
      </c>
      <c r="O40" s="966">
        <v>0</v>
      </c>
      <c r="P40" s="966">
        <v>0</v>
      </c>
      <c r="Q40" s="966">
        <v>0</v>
      </c>
      <c r="R40" s="966">
        <v>0</v>
      </c>
      <c r="S40" s="966">
        <v>0</v>
      </c>
      <c r="T40" s="966">
        <v>0</v>
      </c>
      <c r="U40" s="966">
        <v>0</v>
      </c>
      <c r="V40" s="966">
        <v>0</v>
      </c>
      <c r="W40" s="966">
        <v>0</v>
      </c>
      <c r="X40" s="966">
        <v>0</v>
      </c>
      <c r="Y40" s="966">
        <v>0</v>
      </c>
      <c r="Z40" s="966">
        <v>0</v>
      </c>
      <c r="AA40" s="966">
        <v>0</v>
      </c>
      <c r="AB40" s="966">
        <v>0</v>
      </c>
      <c r="AC40" s="966">
        <v>0</v>
      </c>
      <c r="AD40" s="966">
        <v>0</v>
      </c>
      <c r="AE40" s="966">
        <v>0</v>
      </c>
      <c r="AF40" s="966">
        <v>0</v>
      </c>
      <c r="AG40" s="966">
        <v>0</v>
      </c>
      <c r="AH40" s="966">
        <v>0</v>
      </c>
      <c r="AI40" s="966">
        <v>0</v>
      </c>
      <c r="AJ40" s="966">
        <v>0</v>
      </c>
      <c r="AK40" s="966">
        <v>0</v>
      </c>
      <c r="AL40" s="966">
        <v>0</v>
      </c>
      <c r="AM40" s="966">
        <v>0</v>
      </c>
      <c r="AN40" s="966">
        <v>0</v>
      </c>
      <c r="AO40" s="966">
        <v>0</v>
      </c>
      <c r="AP40" s="966">
        <v>0</v>
      </c>
      <c r="AQ40" s="966">
        <v>0</v>
      </c>
      <c r="AR40" s="966">
        <v>1</v>
      </c>
      <c r="AS40" s="966">
        <v>2</v>
      </c>
      <c r="AT40" s="966">
        <v>1</v>
      </c>
      <c r="AU40" s="966">
        <v>2</v>
      </c>
      <c r="AV40" s="966">
        <v>0</v>
      </c>
      <c r="AW40" s="966">
        <v>0</v>
      </c>
      <c r="AX40" s="966">
        <v>0</v>
      </c>
      <c r="AY40" s="966">
        <v>0</v>
      </c>
      <c r="AZ40" s="966">
        <v>0</v>
      </c>
      <c r="BA40" s="966">
        <v>0</v>
      </c>
      <c r="BB40" s="966">
        <v>0</v>
      </c>
      <c r="BC40" s="966">
        <v>0</v>
      </c>
      <c r="BD40" s="966">
        <v>0</v>
      </c>
      <c r="BE40" s="966">
        <v>0</v>
      </c>
      <c r="BF40" s="966">
        <v>0</v>
      </c>
      <c r="BG40" s="966">
        <v>0</v>
      </c>
      <c r="BH40" s="966">
        <v>0</v>
      </c>
      <c r="BI40" s="966">
        <v>0</v>
      </c>
      <c r="BJ40" s="966">
        <v>0</v>
      </c>
      <c r="BK40" s="966">
        <v>0</v>
      </c>
      <c r="BL40" s="966">
        <v>0</v>
      </c>
      <c r="BM40" s="966">
        <v>0</v>
      </c>
      <c r="BN40" s="966">
        <v>0</v>
      </c>
      <c r="BO40" s="966">
        <v>0</v>
      </c>
      <c r="BP40" s="966">
        <v>0</v>
      </c>
      <c r="BQ40" s="966">
        <v>0</v>
      </c>
      <c r="BR40" s="966">
        <v>0</v>
      </c>
      <c r="BS40" s="966">
        <v>0</v>
      </c>
      <c r="BT40" s="966">
        <v>0</v>
      </c>
      <c r="BU40" s="966">
        <v>0</v>
      </c>
      <c r="BV40" s="966">
        <v>0</v>
      </c>
      <c r="BW40" s="966">
        <v>0</v>
      </c>
      <c r="BX40" s="966">
        <v>0</v>
      </c>
      <c r="BY40" s="966">
        <v>0</v>
      </c>
      <c r="BZ40" s="966">
        <v>0</v>
      </c>
      <c r="CA40" s="966">
        <v>0</v>
      </c>
      <c r="CB40" s="966">
        <v>0</v>
      </c>
      <c r="CC40" s="966">
        <v>0</v>
      </c>
      <c r="CD40" s="966">
        <v>0</v>
      </c>
      <c r="CE40" s="966">
        <v>0</v>
      </c>
      <c r="CF40" s="966">
        <v>0</v>
      </c>
      <c r="CG40" s="966">
        <v>0</v>
      </c>
      <c r="CH40" s="966">
        <v>0</v>
      </c>
      <c r="CI40" s="966">
        <v>0</v>
      </c>
      <c r="CJ40" s="966">
        <v>0</v>
      </c>
      <c r="CK40" s="966">
        <v>0</v>
      </c>
      <c r="CL40" s="966">
        <v>0</v>
      </c>
      <c r="CM40" s="966">
        <v>0</v>
      </c>
      <c r="CN40" s="966">
        <v>6</v>
      </c>
      <c r="CO40" s="966">
        <v>16</v>
      </c>
      <c r="CP40" s="966">
        <v>0</v>
      </c>
      <c r="CQ40" s="966">
        <v>0</v>
      </c>
      <c r="CR40" s="966">
        <v>3</v>
      </c>
      <c r="CS40" s="966">
        <v>10</v>
      </c>
      <c r="CT40" s="966">
        <v>2</v>
      </c>
      <c r="CU40" s="966">
        <v>7</v>
      </c>
      <c r="CV40" s="966">
        <v>0</v>
      </c>
      <c r="CW40" s="966">
        <v>0</v>
      </c>
      <c r="CX40" s="966">
        <v>0</v>
      </c>
      <c r="CY40" s="966">
        <v>0</v>
      </c>
      <c r="CZ40" s="966">
        <v>0</v>
      </c>
      <c r="DA40" s="966">
        <v>0</v>
      </c>
      <c r="DB40" s="966">
        <v>1</v>
      </c>
      <c r="DC40" s="966">
        <v>5</v>
      </c>
      <c r="DD40" s="966">
        <v>0</v>
      </c>
      <c r="DE40" s="966">
        <v>0</v>
      </c>
      <c r="DF40" s="966">
        <v>0</v>
      </c>
      <c r="DG40" s="966">
        <v>0</v>
      </c>
      <c r="DH40" s="966">
        <v>1</v>
      </c>
      <c r="DI40" s="966">
        <v>4</v>
      </c>
      <c r="DJ40" s="966">
        <v>0</v>
      </c>
      <c r="DK40" s="966">
        <v>0</v>
      </c>
      <c r="DL40" s="966">
        <v>0</v>
      </c>
      <c r="DM40" s="966">
        <v>0</v>
      </c>
      <c r="DN40" s="966">
        <v>0</v>
      </c>
      <c r="DO40" s="966">
        <v>0</v>
      </c>
      <c r="DP40" s="966">
        <v>0</v>
      </c>
      <c r="DQ40" s="966">
        <v>0</v>
      </c>
      <c r="DR40" s="966">
        <v>0</v>
      </c>
      <c r="DS40" s="966">
        <v>0</v>
      </c>
      <c r="DT40" s="966">
        <v>0</v>
      </c>
      <c r="DU40" s="966">
        <v>0</v>
      </c>
      <c r="DV40" s="966">
        <v>0</v>
      </c>
      <c r="DW40" s="966">
        <v>0</v>
      </c>
      <c r="DX40" s="966">
        <v>0</v>
      </c>
      <c r="DY40" s="966">
        <v>0</v>
      </c>
      <c r="DZ40" s="966">
        <v>0</v>
      </c>
      <c r="EA40" s="966">
        <v>0</v>
      </c>
      <c r="EB40" s="966">
        <v>0</v>
      </c>
      <c r="EC40" s="966">
        <v>0</v>
      </c>
      <c r="ED40" s="966">
        <v>0</v>
      </c>
      <c r="EE40" s="966">
        <v>0</v>
      </c>
      <c r="EF40" s="966">
        <v>0</v>
      </c>
      <c r="EG40" s="966">
        <v>0</v>
      </c>
      <c r="EH40" s="966">
        <v>0</v>
      </c>
      <c r="EI40" s="966">
        <v>0</v>
      </c>
      <c r="EJ40" s="966">
        <v>2</v>
      </c>
      <c r="EK40" s="966">
        <v>5</v>
      </c>
      <c r="EL40" s="966">
        <v>2</v>
      </c>
      <c r="EM40" s="966">
        <v>5</v>
      </c>
      <c r="EN40" s="966">
        <v>0</v>
      </c>
      <c r="EO40" s="966">
        <v>0</v>
      </c>
      <c r="EP40" s="966">
        <v>1</v>
      </c>
      <c r="EQ40" s="966">
        <v>17</v>
      </c>
      <c r="ER40" s="966">
        <v>1</v>
      </c>
      <c r="ES40" s="966">
        <v>16</v>
      </c>
      <c r="ET40" s="966">
        <v>2</v>
      </c>
      <c r="EU40" s="966">
        <v>5</v>
      </c>
      <c r="EV40" s="966">
        <v>0</v>
      </c>
      <c r="EW40" s="966">
        <v>0</v>
      </c>
      <c r="EX40" s="966">
        <v>0</v>
      </c>
      <c r="EY40" s="966">
        <v>0</v>
      </c>
      <c r="EZ40" s="966">
        <v>0</v>
      </c>
      <c r="FA40" s="966">
        <v>0</v>
      </c>
      <c r="FB40" s="966">
        <v>1</v>
      </c>
      <c r="FC40" s="966">
        <v>2</v>
      </c>
      <c r="FD40" s="966">
        <v>1</v>
      </c>
      <c r="FE40" s="966">
        <v>25</v>
      </c>
      <c r="FF40" s="966">
        <v>1</v>
      </c>
      <c r="FG40" s="966">
        <v>29</v>
      </c>
      <c r="FH40" s="966">
        <v>0</v>
      </c>
      <c r="FI40" s="966">
        <v>0</v>
      </c>
      <c r="FJ40" s="966">
        <v>0</v>
      </c>
      <c r="FK40" s="966">
        <v>0</v>
      </c>
      <c r="FL40" s="966">
        <v>0</v>
      </c>
      <c r="FM40" s="966">
        <v>0</v>
      </c>
      <c r="FN40" s="966">
        <v>0</v>
      </c>
      <c r="FO40" s="966">
        <v>0</v>
      </c>
      <c r="FP40" s="966">
        <v>0</v>
      </c>
      <c r="FQ40" s="966">
        <v>0</v>
      </c>
      <c r="FR40" s="966">
        <v>1</v>
      </c>
      <c r="FS40" s="966">
        <v>2</v>
      </c>
      <c r="FT40" s="966">
        <v>0</v>
      </c>
      <c r="FU40" s="966">
        <v>0</v>
      </c>
      <c r="FV40" s="966">
        <v>0</v>
      </c>
      <c r="FW40" s="966">
        <v>0</v>
      </c>
      <c r="FX40" s="966">
        <v>0</v>
      </c>
      <c r="FY40" s="966">
        <v>0</v>
      </c>
      <c r="FZ40" s="966">
        <v>0</v>
      </c>
      <c r="GA40" s="966">
        <v>0</v>
      </c>
      <c r="GB40" s="966">
        <v>0</v>
      </c>
      <c r="GC40" s="966">
        <v>0</v>
      </c>
      <c r="GD40" s="966">
        <v>0</v>
      </c>
      <c r="GE40" s="966">
        <v>0</v>
      </c>
      <c r="GF40" s="966">
        <v>0</v>
      </c>
      <c r="GG40" s="966">
        <v>0</v>
      </c>
      <c r="GH40" s="966">
        <v>0</v>
      </c>
      <c r="GI40" s="966">
        <v>0</v>
      </c>
      <c r="GJ40" s="966">
        <v>0</v>
      </c>
      <c r="GK40" s="966">
        <v>0</v>
      </c>
      <c r="GL40" s="966">
        <v>0</v>
      </c>
      <c r="GM40" s="966">
        <v>0</v>
      </c>
    </row>
    <row r="41" spans="1:195" ht="15" customHeight="1">
      <c r="A41" s="965" t="s">
        <v>2416</v>
      </c>
      <c r="B41" s="966">
        <v>0</v>
      </c>
      <c r="C41" s="966">
        <v>0</v>
      </c>
      <c r="D41" s="966">
        <v>0</v>
      </c>
      <c r="E41" s="966">
        <v>0</v>
      </c>
      <c r="F41" s="966">
        <v>0</v>
      </c>
      <c r="G41" s="966">
        <v>0</v>
      </c>
      <c r="H41" s="966">
        <v>0</v>
      </c>
      <c r="I41" s="966">
        <v>0</v>
      </c>
      <c r="J41" s="966">
        <v>0</v>
      </c>
      <c r="K41" s="966">
        <v>0</v>
      </c>
      <c r="L41" s="966">
        <v>0</v>
      </c>
      <c r="M41" s="966">
        <v>0</v>
      </c>
      <c r="N41" s="966">
        <v>0</v>
      </c>
      <c r="O41" s="966">
        <v>0</v>
      </c>
      <c r="P41" s="966">
        <v>0</v>
      </c>
      <c r="Q41" s="966">
        <v>0</v>
      </c>
      <c r="R41" s="966">
        <v>0</v>
      </c>
      <c r="S41" s="966">
        <v>0</v>
      </c>
      <c r="T41" s="966">
        <v>0</v>
      </c>
      <c r="U41" s="966">
        <v>0</v>
      </c>
      <c r="V41" s="966">
        <v>0</v>
      </c>
      <c r="W41" s="966">
        <v>0</v>
      </c>
      <c r="X41" s="966">
        <v>0</v>
      </c>
      <c r="Y41" s="966">
        <v>0</v>
      </c>
      <c r="Z41" s="966">
        <v>0</v>
      </c>
      <c r="AA41" s="966">
        <v>0</v>
      </c>
      <c r="AB41" s="966">
        <v>0</v>
      </c>
      <c r="AC41" s="966">
        <v>0</v>
      </c>
      <c r="AD41" s="966">
        <v>0</v>
      </c>
      <c r="AE41" s="966">
        <v>0</v>
      </c>
      <c r="AF41" s="966">
        <v>0</v>
      </c>
      <c r="AG41" s="966">
        <v>0</v>
      </c>
      <c r="AH41" s="966">
        <v>1</v>
      </c>
      <c r="AI41" s="966">
        <v>2</v>
      </c>
      <c r="AJ41" s="966">
        <v>0</v>
      </c>
      <c r="AK41" s="966">
        <v>0</v>
      </c>
      <c r="AL41" s="966">
        <v>0</v>
      </c>
      <c r="AM41" s="966">
        <v>0</v>
      </c>
      <c r="AN41" s="966">
        <v>0</v>
      </c>
      <c r="AO41" s="966">
        <v>0</v>
      </c>
      <c r="AP41" s="966">
        <v>0</v>
      </c>
      <c r="AQ41" s="966">
        <v>0</v>
      </c>
      <c r="AR41" s="966">
        <v>0</v>
      </c>
      <c r="AS41" s="966">
        <v>0</v>
      </c>
      <c r="AT41" s="966">
        <v>0</v>
      </c>
      <c r="AU41" s="966">
        <v>0</v>
      </c>
      <c r="AV41" s="966">
        <v>0</v>
      </c>
      <c r="AW41" s="966">
        <v>0</v>
      </c>
      <c r="AX41" s="966">
        <v>1</v>
      </c>
      <c r="AY41" s="966">
        <v>2</v>
      </c>
      <c r="AZ41" s="966">
        <v>0</v>
      </c>
      <c r="BA41" s="966">
        <v>0</v>
      </c>
      <c r="BB41" s="966">
        <v>0</v>
      </c>
      <c r="BC41" s="966">
        <v>0</v>
      </c>
      <c r="BD41" s="966">
        <v>0</v>
      </c>
      <c r="BE41" s="966">
        <v>0</v>
      </c>
      <c r="BF41" s="966">
        <v>0</v>
      </c>
      <c r="BG41" s="966">
        <v>0</v>
      </c>
      <c r="BH41" s="966">
        <v>2</v>
      </c>
      <c r="BI41" s="966">
        <v>4</v>
      </c>
      <c r="BJ41" s="966">
        <v>0</v>
      </c>
      <c r="BK41" s="966">
        <v>0</v>
      </c>
      <c r="BL41" s="966">
        <v>4</v>
      </c>
      <c r="BM41" s="966">
        <v>8</v>
      </c>
      <c r="BN41" s="966">
        <v>0</v>
      </c>
      <c r="BO41" s="966">
        <v>0</v>
      </c>
      <c r="BP41" s="966">
        <v>0</v>
      </c>
      <c r="BQ41" s="966">
        <v>0</v>
      </c>
      <c r="BR41" s="966">
        <v>0</v>
      </c>
      <c r="BS41" s="966">
        <v>0</v>
      </c>
      <c r="BT41" s="966">
        <v>0</v>
      </c>
      <c r="BU41" s="966">
        <v>0</v>
      </c>
      <c r="BV41" s="966">
        <v>0</v>
      </c>
      <c r="BW41" s="966">
        <v>0</v>
      </c>
      <c r="BX41" s="966">
        <v>0</v>
      </c>
      <c r="BY41" s="966">
        <v>0</v>
      </c>
      <c r="BZ41" s="966">
        <v>0</v>
      </c>
      <c r="CA41" s="966">
        <v>0</v>
      </c>
      <c r="CB41" s="966">
        <v>0</v>
      </c>
      <c r="CC41" s="966">
        <v>0</v>
      </c>
      <c r="CD41" s="966">
        <v>0</v>
      </c>
      <c r="CE41" s="966">
        <v>0</v>
      </c>
      <c r="CF41" s="966">
        <v>0</v>
      </c>
      <c r="CG41" s="966">
        <v>0</v>
      </c>
      <c r="CH41" s="966">
        <v>0</v>
      </c>
      <c r="CI41" s="966">
        <v>0</v>
      </c>
      <c r="CJ41" s="966">
        <v>2</v>
      </c>
      <c r="CK41" s="966">
        <v>8</v>
      </c>
      <c r="CL41" s="966">
        <v>1</v>
      </c>
      <c r="CM41" s="966">
        <v>2</v>
      </c>
      <c r="CN41" s="966">
        <v>6</v>
      </c>
      <c r="CO41" s="966">
        <v>16</v>
      </c>
      <c r="CP41" s="966">
        <v>1</v>
      </c>
      <c r="CQ41" s="966">
        <v>2</v>
      </c>
      <c r="CR41" s="966">
        <v>3</v>
      </c>
      <c r="CS41" s="966">
        <v>9</v>
      </c>
      <c r="CT41" s="966">
        <v>2</v>
      </c>
      <c r="CU41" s="966">
        <v>5</v>
      </c>
      <c r="CV41" s="966">
        <v>0</v>
      </c>
      <c r="CW41" s="966">
        <v>0</v>
      </c>
      <c r="CX41" s="966">
        <v>0</v>
      </c>
      <c r="CY41" s="966">
        <v>0</v>
      </c>
      <c r="CZ41" s="966">
        <v>0</v>
      </c>
      <c r="DA41" s="966">
        <v>0</v>
      </c>
      <c r="DB41" s="966">
        <v>0</v>
      </c>
      <c r="DC41" s="966">
        <v>0</v>
      </c>
      <c r="DD41" s="966">
        <v>0</v>
      </c>
      <c r="DE41" s="966">
        <v>0</v>
      </c>
      <c r="DF41" s="966">
        <v>0</v>
      </c>
      <c r="DG41" s="966">
        <v>0</v>
      </c>
      <c r="DH41" s="966">
        <v>0</v>
      </c>
      <c r="DI41" s="966">
        <v>0</v>
      </c>
      <c r="DJ41" s="966">
        <v>0</v>
      </c>
      <c r="DK41" s="966">
        <v>0</v>
      </c>
      <c r="DL41" s="966">
        <v>1</v>
      </c>
      <c r="DM41" s="966">
        <v>3</v>
      </c>
      <c r="DN41" s="966">
        <v>0</v>
      </c>
      <c r="DO41" s="966">
        <v>0</v>
      </c>
      <c r="DP41" s="966">
        <v>0</v>
      </c>
      <c r="DQ41" s="966">
        <v>0</v>
      </c>
      <c r="DR41" s="966">
        <v>0</v>
      </c>
      <c r="DS41" s="966">
        <v>0</v>
      </c>
      <c r="DT41" s="966">
        <v>0</v>
      </c>
      <c r="DU41" s="966">
        <v>0</v>
      </c>
      <c r="DV41" s="966">
        <v>0</v>
      </c>
      <c r="DW41" s="966">
        <v>0</v>
      </c>
      <c r="DX41" s="966">
        <v>0</v>
      </c>
      <c r="DY41" s="966">
        <v>0</v>
      </c>
      <c r="DZ41" s="966">
        <v>0</v>
      </c>
      <c r="EA41" s="966">
        <v>0</v>
      </c>
      <c r="EB41" s="966">
        <v>0</v>
      </c>
      <c r="EC41" s="966">
        <v>0</v>
      </c>
      <c r="ED41" s="966">
        <v>0</v>
      </c>
      <c r="EE41" s="966">
        <v>0</v>
      </c>
      <c r="EF41" s="966">
        <v>0</v>
      </c>
      <c r="EG41" s="966">
        <v>0</v>
      </c>
      <c r="EH41" s="966">
        <v>0</v>
      </c>
      <c r="EI41" s="966">
        <v>0</v>
      </c>
      <c r="EJ41" s="966">
        <v>4</v>
      </c>
      <c r="EK41" s="966">
        <v>11</v>
      </c>
      <c r="EL41" s="966">
        <v>4</v>
      </c>
      <c r="EM41" s="966">
        <v>11</v>
      </c>
      <c r="EN41" s="966">
        <v>1</v>
      </c>
      <c r="EO41" s="966">
        <v>2</v>
      </c>
      <c r="EP41" s="966">
        <v>2</v>
      </c>
      <c r="EQ41" s="966">
        <v>11</v>
      </c>
      <c r="ER41" s="966">
        <v>1</v>
      </c>
      <c r="ES41" s="966">
        <v>10</v>
      </c>
      <c r="ET41" s="966">
        <v>2</v>
      </c>
      <c r="EU41" s="966">
        <v>4</v>
      </c>
      <c r="EV41" s="966">
        <v>0</v>
      </c>
      <c r="EW41" s="966">
        <v>0</v>
      </c>
      <c r="EX41" s="966">
        <v>1</v>
      </c>
      <c r="EY41" s="966">
        <v>2</v>
      </c>
      <c r="EZ41" s="966">
        <v>1</v>
      </c>
      <c r="FA41" s="966">
        <v>2</v>
      </c>
      <c r="FB41" s="966">
        <v>1</v>
      </c>
      <c r="FC41" s="966">
        <v>2</v>
      </c>
      <c r="FD41" s="966">
        <v>2</v>
      </c>
      <c r="FE41" s="966">
        <v>18</v>
      </c>
      <c r="FF41" s="966">
        <v>2</v>
      </c>
      <c r="FG41" s="966">
        <v>36</v>
      </c>
      <c r="FH41" s="966">
        <v>2</v>
      </c>
      <c r="FI41" s="966">
        <v>27</v>
      </c>
      <c r="FJ41" s="966">
        <v>0</v>
      </c>
      <c r="FK41" s="966">
        <v>0</v>
      </c>
      <c r="FL41" s="966">
        <v>1</v>
      </c>
      <c r="FM41" s="966">
        <v>14</v>
      </c>
      <c r="FN41" s="966">
        <v>0</v>
      </c>
      <c r="FO41" s="966">
        <v>0</v>
      </c>
      <c r="FP41" s="966">
        <v>0</v>
      </c>
      <c r="FQ41" s="966">
        <v>0</v>
      </c>
      <c r="FR41" s="966">
        <v>0</v>
      </c>
      <c r="FS41" s="966">
        <v>0</v>
      </c>
      <c r="FT41" s="966">
        <v>2</v>
      </c>
      <c r="FU41" s="966">
        <v>21</v>
      </c>
      <c r="FV41" s="966">
        <v>0</v>
      </c>
      <c r="FW41" s="966">
        <v>0</v>
      </c>
      <c r="FX41" s="966">
        <v>0</v>
      </c>
      <c r="FY41" s="966">
        <v>0</v>
      </c>
      <c r="FZ41" s="966">
        <v>1</v>
      </c>
      <c r="GA41" s="966">
        <v>2</v>
      </c>
      <c r="GB41" s="966">
        <v>1</v>
      </c>
      <c r="GC41" s="966">
        <v>2</v>
      </c>
      <c r="GD41" s="966">
        <v>1</v>
      </c>
      <c r="GE41" s="966">
        <v>2</v>
      </c>
      <c r="GF41" s="966">
        <v>0</v>
      </c>
      <c r="GG41" s="966">
        <v>0</v>
      </c>
      <c r="GH41" s="966">
        <v>0</v>
      </c>
      <c r="GI41" s="966">
        <v>0</v>
      </c>
      <c r="GJ41" s="966">
        <v>1</v>
      </c>
      <c r="GK41" s="966">
        <v>37</v>
      </c>
      <c r="GL41" s="966">
        <v>1</v>
      </c>
      <c r="GM41" s="966">
        <v>19</v>
      </c>
    </row>
    <row r="42" spans="1:195" ht="15" customHeight="1">
      <c r="A42" s="965" t="s">
        <v>2417</v>
      </c>
      <c r="B42" s="966">
        <v>0</v>
      </c>
      <c r="C42" s="966">
        <v>0</v>
      </c>
      <c r="D42" s="966">
        <v>0</v>
      </c>
      <c r="E42" s="966">
        <v>0</v>
      </c>
      <c r="F42" s="966">
        <v>0</v>
      </c>
      <c r="G42" s="966">
        <v>0</v>
      </c>
      <c r="H42" s="966">
        <v>0</v>
      </c>
      <c r="I42" s="966">
        <v>0</v>
      </c>
      <c r="J42" s="966">
        <v>0</v>
      </c>
      <c r="K42" s="966">
        <v>0</v>
      </c>
      <c r="L42" s="966">
        <v>0</v>
      </c>
      <c r="M42" s="966">
        <v>0</v>
      </c>
      <c r="N42" s="966">
        <v>0</v>
      </c>
      <c r="O42" s="966">
        <v>0</v>
      </c>
      <c r="P42" s="966">
        <v>1</v>
      </c>
      <c r="Q42" s="966">
        <v>2</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66">
        <v>0</v>
      </c>
      <c r="AP42" s="966">
        <v>0</v>
      </c>
      <c r="AQ42" s="966">
        <v>0</v>
      </c>
      <c r="AR42" s="966">
        <v>0</v>
      </c>
      <c r="AS42" s="966">
        <v>0</v>
      </c>
      <c r="AT42" s="966">
        <v>0</v>
      </c>
      <c r="AU42" s="966">
        <v>0</v>
      </c>
      <c r="AV42" s="966">
        <v>0</v>
      </c>
      <c r="AW42" s="966">
        <v>0</v>
      </c>
      <c r="AX42" s="966">
        <v>0</v>
      </c>
      <c r="AY42" s="966">
        <v>0</v>
      </c>
      <c r="AZ42" s="966">
        <v>0</v>
      </c>
      <c r="BA42" s="966">
        <v>0</v>
      </c>
      <c r="BB42" s="966">
        <v>0</v>
      </c>
      <c r="BC42" s="966">
        <v>0</v>
      </c>
      <c r="BD42" s="966">
        <v>2</v>
      </c>
      <c r="BE42" s="966">
        <v>5</v>
      </c>
      <c r="BF42" s="966">
        <v>3</v>
      </c>
      <c r="BG42" s="966">
        <v>7</v>
      </c>
      <c r="BH42" s="966">
        <v>0</v>
      </c>
      <c r="BI42" s="966">
        <v>0</v>
      </c>
      <c r="BJ42" s="966">
        <v>0</v>
      </c>
      <c r="BK42" s="966">
        <v>0</v>
      </c>
      <c r="BL42" s="966">
        <v>3</v>
      </c>
      <c r="BM42" s="966">
        <v>7</v>
      </c>
      <c r="BN42" s="966">
        <v>0</v>
      </c>
      <c r="BO42" s="966">
        <v>0</v>
      </c>
      <c r="BP42" s="966">
        <v>2</v>
      </c>
      <c r="BQ42" s="966">
        <v>5</v>
      </c>
      <c r="BR42" s="966">
        <v>0</v>
      </c>
      <c r="BS42" s="966">
        <v>0</v>
      </c>
      <c r="BT42" s="966">
        <v>0</v>
      </c>
      <c r="BU42" s="966">
        <v>0</v>
      </c>
      <c r="BV42" s="966">
        <v>0</v>
      </c>
      <c r="BW42" s="966">
        <v>0</v>
      </c>
      <c r="BX42" s="966">
        <v>0</v>
      </c>
      <c r="BY42" s="966">
        <v>0</v>
      </c>
      <c r="BZ42" s="966">
        <v>0</v>
      </c>
      <c r="CA42" s="966">
        <v>0</v>
      </c>
      <c r="CB42" s="966">
        <v>0</v>
      </c>
      <c r="CC42" s="966">
        <v>0</v>
      </c>
      <c r="CD42" s="966">
        <v>0</v>
      </c>
      <c r="CE42" s="966">
        <v>0</v>
      </c>
      <c r="CF42" s="966">
        <v>0</v>
      </c>
      <c r="CG42" s="966">
        <v>0</v>
      </c>
      <c r="CH42" s="966">
        <v>0</v>
      </c>
      <c r="CI42" s="966">
        <v>0</v>
      </c>
      <c r="CJ42" s="966">
        <v>0</v>
      </c>
      <c r="CK42" s="966">
        <v>0</v>
      </c>
      <c r="CL42" s="966">
        <v>0</v>
      </c>
      <c r="CM42" s="966">
        <v>0</v>
      </c>
      <c r="CN42" s="966">
        <v>3</v>
      </c>
      <c r="CO42" s="966">
        <v>9</v>
      </c>
      <c r="CP42" s="966">
        <v>0</v>
      </c>
      <c r="CQ42" s="966">
        <v>0</v>
      </c>
      <c r="CR42" s="966">
        <v>4</v>
      </c>
      <c r="CS42" s="966">
        <v>13</v>
      </c>
      <c r="CT42" s="966">
        <v>3</v>
      </c>
      <c r="CU42" s="966">
        <v>6</v>
      </c>
      <c r="CV42" s="966">
        <v>0</v>
      </c>
      <c r="CW42" s="966">
        <v>0</v>
      </c>
      <c r="CX42" s="966">
        <v>0</v>
      </c>
      <c r="CY42" s="966">
        <v>0</v>
      </c>
      <c r="CZ42" s="966">
        <v>0</v>
      </c>
      <c r="DA42" s="966">
        <v>0</v>
      </c>
      <c r="DB42" s="966">
        <v>0</v>
      </c>
      <c r="DC42" s="966">
        <v>0</v>
      </c>
      <c r="DD42" s="966">
        <v>0</v>
      </c>
      <c r="DE42" s="966">
        <v>0</v>
      </c>
      <c r="DF42" s="966">
        <v>0</v>
      </c>
      <c r="DG42" s="966">
        <v>0</v>
      </c>
      <c r="DH42" s="966">
        <v>0</v>
      </c>
      <c r="DI42" s="966">
        <v>0</v>
      </c>
      <c r="DJ42" s="966">
        <v>0</v>
      </c>
      <c r="DK42" s="966">
        <v>0</v>
      </c>
      <c r="DL42" s="966">
        <v>2</v>
      </c>
      <c r="DM42" s="966">
        <v>5</v>
      </c>
      <c r="DN42" s="966">
        <v>0</v>
      </c>
      <c r="DO42" s="966">
        <v>0</v>
      </c>
      <c r="DP42" s="966">
        <v>0</v>
      </c>
      <c r="DQ42" s="966">
        <v>0</v>
      </c>
      <c r="DR42" s="966">
        <v>1</v>
      </c>
      <c r="DS42" s="966">
        <v>2</v>
      </c>
      <c r="DT42" s="966">
        <v>0</v>
      </c>
      <c r="DU42" s="966">
        <v>0</v>
      </c>
      <c r="DV42" s="966">
        <v>0</v>
      </c>
      <c r="DW42" s="966">
        <v>0</v>
      </c>
      <c r="DX42" s="966">
        <v>0</v>
      </c>
      <c r="DY42" s="966">
        <v>0</v>
      </c>
      <c r="DZ42" s="966">
        <v>0</v>
      </c>
      <c r="EA42" s="966">
        <v>0</v>
      </c>
      <c r="EB42" s="966">
        <v>0</v>
      </c>
      <c r="EC42" s="966">
        <v>0</v>
      </c>
      <c r="ED42" s="966">
        <v>0</v>
      </c>
      <c r="EE42" s="966">
        <v>0</v>
      </c>
      <c r="EF42" s="966">
        <v>0</v>
      </c>
      <c r="EG42" s="966">
        <v>0</v>
      </c>
      <c r="EH42" s="966">
        <v>0</v>
      </c>
      <c r="EI42" s="966">
        <v>0</v>
      </c>
      <c r="EJ42" s="966">
        <v>5</v>
      </c>
      <c r="EK42" s="966">
        <v>12</v>
      </c>
      <c r="EL42" s="966">
        <v>5</v>
      </c>
      <c r="EM42" s="966">
        <v>12</v>
      </c>
      <c r="EN42" s="966">
        <v>0</v>
      </c>
      <c r="EO42" s="966">
        <v>0</v>
      </c>
      <c r="EP42" s="966">
        <v>1</v>
      </c>
      <c r="EQ42" s="966">
        <v>19</v>
      </c>
      <c r="ER42" s="966">
        <v>1</v>
      </c>
      <c r="ES42" s="966">
        <v>19</v>
      </c>
      <c r="ET42" s="966">
        <v>0</v>
      </c>
      <c r="EU42" s="966">
        <v>0</v>
      </c>
      <c r="EV42" s="966">
        <v>0</v>
      </c>
      <c r="EW42" s="966">
        <v>0</v>
      </c>
      <c r="EX42" s="966">
        <v>0</v>
      </c>
      <c r="EY42" s="966">
        <v>0</v>
      </c>
      <c r="EZ42" s="966">
        <v>0</v>
      </c>
      <c r="FA42" s="966">
        <v>0</v>
      </c>
      <c r="FB42" s="966">
        <v>0</v>
      </c>
      <c r="FC42" s="966">
        <v>0</v>
      </c>
      <c r="FD42" s="966">
        <v>1</v>
      </c>
      <c r="FE42" s="966">
        <v>47</v>
      </c>
      <c r="FF42" s="966">
        <v>2</v>
      </c>
      <c r="FG42" s="966">
        <v>67</v>
      </c>
      <c r="FH42" s="966">
        <v>0</v>
      </c>
      <c r="FI42" s="966">
        <v>0</v>
      </c>
      <c r="FJ42" s="966">
        <v>1</v>
      </c>
      <c r="FK42" s="966">
        <v>24</v>
      </c>
      <c r="FL42" s="966">
        <v>0</v>
      </c>
      <c r="FM42" s="966">
        <v>0</v>
      </c>
      <c r="FN42" s="966">
        <v>0</v>
      </c>
      <c r="FO42" s="966">
        <v>0</v>
      </c>
      <c r="FP42" s="966">
        <v>0</v>
      </c>
      <c r="FQ42" s="966">
        <v>0</v>
      </c>
      <c r="FR42" s="966">
        <v>1</v>
      </c>
      <c r="FS42" s="966">
        <v>3</v>
      </c>
      <c r="FT42" s="966">
        <v>1</v>
      </c>
      <c r="FU42" s="966">
        <v>2</v>
      </c>
      <c r="FV42" s="966">
        <v>0</v>
      </c>
      <c r="FW42" s="966">
        <v>0</v>
      </c>
      <c r="FX42" s="966">
        <v>0</v>
      </c>
      <c r="FY42" s="966">
        <v>0</v>
      </c>
      <c r="FZ42" s="966">
        <v>0</v>
      </c>
      <c r="GA42" s="966">
        <v>0</v>
      </c>
      <c r="GB42" s="966">
        <v>0</v>
      </c>
      <c r="GC42" s="966">
        <v>0</v>
      </c>
      <c r="GD42" s="966">
        <v>0</v>
      </c>
      <c r="GE42" s="966">
        <v>0</v>
      </c>
      <c r="GF42" s="966">
        <v>0</v>
      </c>
      <c r="GG42" s="966">
        <v>0</v>
      </c>
      <c r="GH42" s="966">
        <v>0</v>
      </c>
      <c r="GI42" s="966">
        <v>0</v>
      </c>
      <c r="GJ42" s="966">
        <v>0</v>
      </c>
      <c r="GK42" s="966">
        <v>0</v>
      </c>
      <c r="GL42" s="966">
        <v>2</v>
      </c>
      <c r="GM42" s="966">
        <v>22</v>
      </c>
    </row>
    <row r="43" spans="1:195" ht="15" customHeight="1">
      <c r="A43" s="965" t="s">
        <v>2418</v>
      </c>
      <c r="B43" s="966">
        <v>4</v>
      </c>
      <c r="C43" s="966">
        <v>11</v>
      </c>
      <c r="D43" s="966">
        <v>1</v>
      </c>
      <c r="E43" s="966">
        <v>2</v>
      </c>
      <c r="F43" s="966">
        <v>0</v>
      </c>
      <c r="G43" s="966">
        <v>0</v>
      </c>
      <c r="H43" s="966">
        <v>0</v>
      </c>
      <c r="I43" s="966">
        <v>0</v>
      </c>
      <c r="J43" s="966">
        <v>0</v>
      </c>
      <c r="K43" s="966">
        <v>0</v>
      </c>
      <c r="L43" s="966">
        <v>5</v>
      </c>
      <c r="M43" s="966">
        <v>16</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66">
        <v>0</v>
      </c>
      <c r="AP43" s="966">
        <v>0</v>
      </c>
      <c r="AQ43" s="966">
        <v>0</v>
      </c>
      <c r="AR43" s="966">
        <v>2</v>
      </c>
      <c r="AS43" s="966">
        <v>4</v>
      </c>
      <c r="AT43" s="966">
        <v>0</v>
      </c>
      <c r="AU43" s="966">
        <v>0</v>
      </c>
      <c r="AV43" s="966">
        <v>0</v>
      </c>
      <c r="AW43" s="966">
        <v>0</v>
      </c>
      <c r="AX43" s="966">
        <v>4</v>
      </c>
      <c r="AY43" s="966">
        <v>11</v>
      </c>
      <c r="AZ43" s="966">
        <v>0</v>
      </c>
      <c r="BA43" s="966">
        <v>0</v>
      </c>
      <c r="BB43" s="966">
        <v>0</v>
      </c>
      <c r="BC43" s="966">
        <v>0</v>
      </c>
      <c r="BD43" s="966">
        <v>5</v>
      </c>
      <c r="BE43" s="966">
        <v>13</v>
      </c>
      <c r="BF43" s="966">
        <v>2</v>
      </c>
      <c r="BG43" s="966">
        <v>4</v>
      </c>
      <c r="BH43" s="966">
        <v>2</v>
      </c>
      <c r="BI43" s="966">
        <v>4</v>
      </c>
      <c r="BJ43" s="966">
        <v>0</v>
      </c>
      <c r="BK43" s="966">
        <v>0</v>
      </c>
      <c r="BL43" s="966">
        <v>2</v>
      </c>
      <c r="BM43" s="966">
        <v>4</v>
      </c>
      <c r="BN43" s="966">
        <v>0</v>
      </c>
      <c r="BO43" s="966">
        <v>0</v>
      </c>
      <c r="BP43" s="966">
        <v>4</v>
      </c>
      <c r="BQ43" s="966">
        <v>11</v>
      </c>
      <c r="BR43" s="966">
        <v>0</v>
      </c>
      <c r="BS43" s="966">
        <v>0</v>
      </c>
      <c r="BT43" s="966">
        <v>0</v>
      </c>
      <c r="BU43" s="966">
        <v>0</v>
      </c>
      <c r="BV43" s="966">
        <v>0</v>
      </c>
      <c r="BW43" s="966">
        <v>0</v>
      </c>
      <c r="BX43" s="966">
        <v>0</v>
      </c>
      <c r="BY43" s="966">
        <v>0</v>
      </c>
      <c r="BZ43" s="966">
        <v>0</v>
      </c>
      <c r="CA43" s="966">
        <v>0</v>
      </c>
      <c r="CB43" s="966">
        <v>0</v>
      </c>
      <c r="CC43" s="966">
        <v>0</v>
      </c>
      <c r="CD43" s="966">
        <v>2</v>
      </c>
      <c r="CE43" s="966">
        <v>4</v>
      </c>
      <c r="CF43" s="966">
        <v>0</v>
      </c>
      <c r="CG43" s="966">
        <v>0</v>
      </c>
      <c r="CH43" s="966">
        <v>2</v>
      </c>
      <c r="CI43" s="966">
        <v>7</v>
      </c>
      <c r="CJ43" s="966">
        <v>1</v>
      </c>
      <c r="CK43" s="966">
        <v>2</v>
      </c>
      <c r="CL43" s="966">
        <v>0</v>
      </c>
      <c r="CM43" s="966">
        <v>0</v>
      </c>
      <c r="CN43" s="966">
        <v>5</v>
      </c>
      <c r="CO43" s="966">
        <v>14</v>
      </c>
      <c r="CP43" s="966">
        <v>3</v>
      </c>
      <c r="CQ43" s="966">
        <v>10</v>
      </c>
      <c r="CR43" s="966">
        <v>4</v>
      </c>
      <c r="CS43" s="966">
        <v>11</v>
      </c>
      <c r="CT43" s="966">
        <v>1</v>
      </c>
      <c r="CU43" s="966">
        <v>2</v>
      </c>
      <c r="CV43" s="966">
        <v>0</v>
      </c>
      <c r="CW43" s="966">
        <v>0</v>
      </c>
      <c r="CX43" s="966">
        <v>0</v>
      </c>
      <c r="CY43" s="966">
        <v>0</v>
      </c>
      <c r="CZ43" s="966">
        <v>0</v>
      </c>
      <c r="DA43" s="966">
        <v>0</v>
      </c>
      <c r="DB43" s="966">
        <v>0</v>
      </c>
      <c r="DC43" s="966">
        <v>0</v>
      </c>
      <c r="DD43" s="966">
        <v>0</v>
      </c>
      <c r="DE43" s="966">
        <v>0</v>
      </c>
      <c r="DF43" s="966">
        <v>1</v>
      </c>
      <c r="DG43" s="966">
        <v>2</v>
      </c>
      <c r="DH43" s="966">
        <v>0</v>
      </c>
      <c r="DI43" s="966">
        <v>0</v>
      </c>
      <c r="DJ43" s="966">
        <v>0</v>
      </c>
      <c r="DK43" s="966">
        <v>0</v>
      </c>
      <c r="DL43" s="966">
        <v>3</v>
      </c>
      <c r="DM43" s="966">
        <v>6</v>
      </c>
      <c r="DN43" s="966">
        <v>2</v>
      </c>
      <c r="DO43" s="966">
        <v>4</v>
      </c>
      <c r="DP43" s="966">
        <v>0</v>
      </c>
      <c r="DQ43" s="966">
        <v>0</v>
      </c>
      <c r="DR43" s="966">
        <v>0</v>
      </c>
      <c r="DS43" s="966">
        <v>0</v>
      </c>
      <c r="DT43" s="966">
        <v>0</v>
      </c>
      <c r="DU43" s="966">
        <v>0</v>
      </c>
      <c r="DV43" s="966">
        <v>0</v>
      </c>
      <c r="DW43" s="966">
        <v>0</v>
      </c>
      <c r="DX43" s="966">
        <v>0</v>
      </c>
      <c r="DY43" s="966">
        <v>0</v>
      </c>
      <c r="DZ43" s="966">
        <v>0</v>
      </c>
      <c r="EA43" s="966">
        <v>0</v>
      </c>
      <c r="EB43" s="966">
        <v>0</v>
      </c>
      <c r="EC43" s="966">
        <v>0</v>
      </c>
      <c r="ED43" s="966">
        <v>0</v>
      </c>
      <c r="EE43" s="966">
        <v>0</v>
      </c>
      <c r="EF43" s="966">
        <v>0</v>
      </c>
      <c r="EG43" s="966">
        <v>0</v>
      </c>
      <c r="EH43" s="966">
        <v>0</v>
      </c>
      <c r="EI43" s="966">
        <v>0</v>
      </c>
      <c r="EJ43" s="966">
        <v>4</v>
      </c>
      <c r="EK43" s="966">
        <v>8</v>
      </c>
      <c r="EL43" s="966">
        <v>4</v>
      </c>
      <c r="EM43" s="966">
        <v>8</v>
      </c>
      <c r="EN43" s="966">
        <v>3</v>
      </c>
      <c r="EO43" s="966">
        <v>6</v>
      </c>
      <c r="EP43" s="966">
        <v>1</v>
      </c>
      <c r="EQ43" s="966">
        <v>14</v>
      </c>
      <c r="ER43" s="966">
        <v>1</v>
      </c>
      <c r="ES43" s="966">
        <v>18</v>
      </c>
      <c r="ET43" s="966">
        <v>3</v>
      </c>
      <c r="EU43" s="966">
        <v>6</v>
      </c>
      <c r="EV43" s="966">
        <v>0</v>
      </c>
      <c r="EW43" s="966">
        <v>0</v>
      </c>
      <c r="EX43" s="966">
        <v>0</v>
      </c>
      <c r="EY43" s="966">
        <v>0</v>
      </c>
      <c r="EZ43" s="966">
        <v>0</v>
      </c>
      <c r="FA43" s="966">
        <v>0</v>
      </c>
      <c r="FB43" s="966">
        <v>2</v>
      </c>
      <c r="FC43" s="966">
        <v>7</v>
      </c>
      <c r="FD43" s="966">
        <v>1</v>
      </c>
      <c r="FE43" s="966">
        <v>25</v>
      </c>
      <c r="FF43" s="966">
        <v>1</v>
      </c>
      <c r="FG43" s="966">
        <v>31</v>
      </c>
      <c r="FH43" s="966">
        <v>0</v>
      </c>
      <c r="FI43" s="966">
        <v>0</v>
      </c>
      <c r="FJ43" s="966">
        <v>4</v>
      </c>
      <c r="FK43" s="966">
        <v>11</v>
      </c>
      <c r="FL43" s="966">
        <v>0</v>
      </c>
      <c r="FM43" s="966">
        <v>0</v>
      </c>
      <c r="FN43" s="966">
        <v>0</v>
      </c>
      <c r="FO43" s="966">
        <v>0</v>
      </c>
      <c r="FP43" s="966">
        <v>0</v>
      </c>
      <c r="FQ43" s="966">
        <v>0</v>
      </c>
      <c r="FR43" s="966">
        <v>1</v>
      </c>
      <c r="FS43" s="966">
        <v>4</v>
      </c>
      <c r="FT43" s="966">
        <v>0</v>
      </c>
      <c r="FU43" s="966">
        <v>0</v>
      </c>
      <c r="FV43" s="966">
        <v>0</v>
      </c>
      <c r="FW43" s="966">
        <v>0</v>
      </c>
      <c r="FX43" s="966">
        <v>0</v>
      </c>
      <c r="FY43" s="966">
        <v>0</v>
      </c>
      <c r="FZ43" s="966">
        <v>2</v>
      </c>
      <c r="GA43" s="966">
        <v>7</v>
      </c>
      <c r="GB43" s="966">
        <v>0</v>
      </c>
      <c r="GC43" s="966">
        <v>0</v>
      </c>
      <c r="GD43" s="966">
        <v>1</v>
      </c>
      <c r="GE43" s="966">
        <v>5</v>
      </c>
      <c r="GF43" s="966">
        <v>0</v>
      </c>
      <c r="GG43" s="966">
        <v>0</v>
      </c>
      <c r="GH43" s="966">
        <v>0</v>
      </c>
      <c r="GI43" s="966">
        <v>0</v>
      </c>
      <c r="GJ43" s="966">
        <v>0</v>
      </c>
      <c r="GK43" s="966">
        <v>0</v>
      </c>
      <c r="GL43" s="966">
        <v>2</v>
      </c>
      <c r="GM43" s="966">
        <v>7</v>
      </c>
    </row>
    <row r="44" spans="1:195" ht="15" customHeight="1">
      <c r="A44" s="965" t="s">
        <v>2419</v>
      </c>
      <c r="B44" s="966">
        <v>1</v>
      </c>
      <c r="C44" s="966">
        <v>5</v>
      </c>
      <c r="D44" s="966">
        <v>1</v>
      </c>
      <c r="E44" s="966">
        <v>4</v>
      </c>
      <c r="F44" s="966">
        <v>0</v>
      </c>
      <c r="G44" s="966">
        <v>0</v>
      </c>
      <c r="H44" s="966">
        <v>0</v>
      </c>
      <c r="I44" s="966">
        <v>0</v>
      </c>
      <c r="J44" s="966">
        <v>0</v>
      </c>
      <c r="K44" s="966">
        <v>0</v>
      </c>
      <c r="L44" s="966">
        <v>1</v>
      </c>
      <c r="M44" s="966">
        <v>2</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66">
        <v>0</v>
      </c>
      <c r="AP44" s="966">
        <v>0</v>
      </c>
      <c r="AQ44" s="966">
        <v>0</v>
      </c>
      <c r="AR44" s="966">
        <v>0</v>
      </c>
      <c r="AS44" s="966">
        <v>0</v>
      </c>
      <c r="AT44" s="966">
        <v>2</v>
      </c>
      <c r="AU44" s="966">
        <v>6</v>
      </c>
      <c r="AV44" s="966">
        <v>0</v>
      </c>
      <c r="AW44" s="966">
        <v>0</v>
      </c>
      <c r="AX44" s="966">
        <v>2</v>
      </c>
      <c r="AY44" s="966">
        <v>10</v>
      </c>
      <c r="AZ44" s="966">
        <v>0</v>
      </c>
      <c r="BA44" s="966">
        <v>0</v>
      </c>
      <c r="BB44" s="966">
        <v>1</v>
      </c>
      <c r="BC44" s="966">
        <v>4</v>
      </c>
      <c r="BD44" s="966">
        <v>0</v>
      </c>
      <c r="BE44" s="966">
        <v>0</v>
      </c>
      <c r="BF44" s="966">
        <v>5</v>
      </c>
      <c r="BG44" s="966">
        <v>18</v>
      </c>
      <c r="BH44" s="966">
        <v>3</v>
      </c>
      <c r="BI44" s="966">
        <v>9</v>
      </c>
      <c r="BJ44" s="966">
        <v>0</v>
      </c>
      <c r="BK44" s="966">
        <v>0</v>
      </c>
      <c r="BL44" s="966">
        <v>4</v>
      </c>
      <c r="BM44" s="966">
        <v>11</v>
      </c>
      <c r="BN44" s="966">
        <v>1</v>
      </c>
      <c r="BO44" s="966">
        <v>4</v>
      </c>
      <c r="BP44" s="966">
        <v>0</v>
      </c>
      <c r="BQ44" s="966">
        <v>0</v>
      </c>
      <c r="BR44" s="966">
        <v>0</v>
      </c>
      <c r="BS44" s="966">
        <v>0</v>
      </c>
      <c r="BT44" s="966">
        <v>0</v>
      </c>
      <c r="BU44" s="966">
        <v>0</v>
      </c>
      <c r="BV44" s="966">
        <v>0</v>
      </c>
      <c r="BW44" s="966">
        <v>0</v>
      </c>
      <c r="BX44" s="966">
        <v>0</v>
      </c>
      <c r="BY44" s="966">
        <v>0</v>
      </c>
      <c r="BZ44" s="966">
        <v>0</v>
      </c>
      <c r="CA44" s="966">
        <v>0</v>
      </c>
      <c r="CB44" s="966">
        <v>0</v>
      </c>
      <c r="CC44" s="966">
        <v>0</v>
      </c>
      <c r="CD44" s="966">
        <v>0</v>
      </c>
      <c r="CE44" s="966">
        <v>0</v>
      </c>
      <c r="CF44" s="966">
        <v>0</v>
      </c>
      <c r="CG44" s="966">
        <v>0</v>
      </c>
      <c r="CH44" s="966">
        <v>0</v>
      </c>
      <c r="CI44" s="966">
        <v>0</v>
      </c>
      <c r="CJ44" s="966">
        <v>2</v>
      </c>
      <c r="CK44" s="966">
        <v>6</v>
      </c>
      <c r="CL44" s="966">
        <v>0</v>
      </c>
      <c r="CM44" s="966">
        <v>0</v>
      </c>
      <c r="CN44" s="966">
        <v>2</v>
      </c>
      <c r="CO44" s="966">
        <v>6</v>
      </c>
      <c r="CP44" s="966">
        <v>1</v>
      </c>
      <c r="CQ44" s="966">
        <v>4</v>
      </c>
      <c r="CR44" s="966">
        <v>5</v>
      </c>
      <c r="CS44" s="966">
        <v>15</v>
      </c>
      <c r="CT44" s="966">
        <v>2</v>
      </c>
      <c r="CU44" s="966">
        <v>6</v>
      </c>
      <c r="CV44" s="966">
        <v>0</v>
      </c>
      <c r="CW44" s="966">
        <v>0</v>
      </c>
      <c r="CX44" s="966">
        <v>0</v>
      </c>
      <c r="CY44" s="966">
        <v>0</v>
      </c>
      <c r="CZ44" s="966">
        <v>0</v>
      </c>
      <c r="DA44" s="966">
        <v>0</v>
      </c>
      <c r="DB44" s="966">
        <v>0</v>
      </c>
      <c r="DC44" s="966">
        <v>0</v>
      </c>
      <c r="DD44" s="966">
        <v>1</v>
      </c>
      <c r="DE44" s="966">
        <v>2</v>
      </c>
      <c r="DF44" s="966">
        <v>1</v>
      </c>
      <c r="DG44" s="966">
        <v>2</v>
      </c>
      <c r="DH44" s="966">
        <v>0</v>
      </c>
      <c r="DI44" s="966">
        <v>0</v>
      </c>
      <c r="DJ44" s="966">
        <v>0</v>
      </c>
      <c r="DK44" s="966">
        <v>0</v>
      </c>
      <c r="DL44" s="966">
        <v>0</v>
      </c>
      <c r="DM44" s="966">
        <v>0</v>
      </c>
      <c r="DN44" s="966">
        <v>0</v>
      </c>
      <c r="DO44" s="966">
        <v>0</v>
      </c>
      <c r="DP44" s="966">
        <v>0</v>
      </c>
      <c r="DQ44" s="966">
        <v>0</v>
      </c>
      <c r="DR44" s="966">
        <v>0</v>
      </c>
      <c r="DS44" s="966">
        <v>0</v>
      </c>
      <c r="DT44" s="966">
        <v>0</v>
      </c>
      <c r="DU44" s="966">
        <v>0</v>
      </c>
      <c r="DV44" s="966">
        <v>0</v>
      </c>
      <c r="DW44" s="966">
        <v>0</v>
      </c>
      <c r="DX44" s="966">
        <v>0</v>
      </c>
      <c r="DY44" s="966">
        <v>0</v>
      </c>
      <c r="DZ44" s="966">
        <v>0</v>
      </c>
      <c r="EA44" s="966">
        <v>0</v>
      </c>
      <c r="EB44" s="966">
        <v>3</v>
      </c>
      <c r="EC44" s="966">
        <v>10</v>
      </c>
      <c r="ED44" s="966">
        <v>0</v>
      </c>
      <c r="EE44" s="966">
        <v>0</v>
      </c>
      <c r="EF44" s="966">
        <v>0</v>
      </c>
      <c r="EG44" s="966">
        <v>0</v>
      </c>
      <c r="EH44" s="966">
        <v>0</v>
      </c>
      <c r="EI44" s="966">
        <v>0</v>
      </c>
      <c r="EJ44" s="966">
        <v>4</v>
      </c>
      <c r="EK44" s="966">
        <v>11</v>
      </c>
      <c r="EL44" s="966">
        <v>4</v>
      </c>
      <c r="EM44" s="966">
        <v>11</v>
      </c>
      <c r="EN44" s="966">
        <v>0</v>
      </c>
      <c r="EO44" s="966">
        <v>0</v>
      </c>
      <c r="EP44" s="966">
        <v>1</v>
      </c>
      <c r="EQ44" s="966">
        <v>15</v>
      </c>
      <c r="ER44" s="966">
        <v>1</v>
      </c>
      <c r="ES44" s="966">
        <v>17</v>
      </c>
      <c r="ET44" s="966">
        <v>3</v>
      </c>
      <c r="EU44" s="966">
        <v>9</v>
      </c>
      <c r="EV44" s="966">
        <v>1</v>
      </c>
      <c r="EW44" s="966">
        <v>3</v>
      </c>
      <c r="EX44" s="966">
        <v>0</v>
      </c>
      <c r="EY44" s="966">
        <v>0</v>
      </c>
      <c r="EZ44" s="966">
        <v>1</v>
      </c>
      <c r="FA44" s="966">
        <v>20</v>
      </c>
      <c r="FB44" s="966">
        <v>0</v>
      </c>
      <c r="FC44" s="966">
        <v>0</v>
      </c>
      <c r="FD44" s="966">
        <v>1</v>
      </c>
      <c r="FE44" s="966">
        <v>28</v>
      </c>
      <c r="FF44" s="966">
        <v>1</v>
      </c>
      <c r="FG44" s="966">
        <v>11</v>
      </c>
      <c r="FH44" s="966">
        <v>0</v>
      </c>
      <c r="FI44" s="966">
        <v>0</v>
      </c>
      <c r="FJ44" s="966">
        <v>1</v>
      </c>
      <c r="FK44" s="966">
        <v>20</v>
      </c>
      <c r="FL44" s="966">
        <v>1</v>
      </c>
      <c r="FM44" s="966">
        <v>13</v>
      </c>
      <c r="FN44" s="966">
        <v>0</v>
      </c>
      <c r="FO44" s="966">
        <v>0</v>
      </c>
      <c r="FP44" s="966">
        <v>0</v>
      </c>
      <c r="FQ44" s="966">
        <v>0</v>
      </c>
      <c r="FR44" s="966">
        <v>0</v>
      </c>
      <c r="FS44" s="966">
        <v>0</v>
      </c>
      <c r="FT44" s="966">
        <v>2</v>
      </c>
      <c r="FU44" s="966">
        <v>12</v>
      </c>
      <c r="FV44" s="966">
        <v>0</v>
      </c>
      <c r="FW44" s="966">
        <v>0</v>
      </c>
      <c r="FX44" s="966">
        <v>0</v>
      </c>
      <c r="FY44" s="966">
        <v>0</v>
      </c>
      <c r="FZ44" s="966">
        <v>0</v>
      </c>
      <c r="GA44" s="966">
        <v>0</v>
      </c>
      <c r="GB44" s="966">
        <v>0</v>
      </c>
      <c r="GC44" s="966">
        <v>0</v>
      </c>
      <c r="GD44" s="966">
        <v>0</v>
      </c>
      <c r="GE44" s="966">
        <v>0</v>
      </c>
      <c r="GF44" s="966">
        <v>0</v>
      </c>
      <c r="GG44" s="966">
        <v>0</v>
      </c>
      <c r="GH44" s="966">
        <v>0</v>
      </c>
      <c r="GI44" s="966">
        <v>0</v>
      </c>
      <c r="GJ44" s="966">
        <v>0</v>
      </c>
      <c r="GK44" s="966">
        <v>0</v>
      </c>
      <c r="GL44" s="966">
        <v>2</v>
      </c>
      <c r="GM44" s="966">
        <v>23</v>
      </c>
    </row>
    <row r="45" spans="1:195" ht="15" customHeight="1">
      <c r="A45" s="965" t="s">
        <v>2420</v>
      </c>
      <c r="B45" s="966">
        <v>6</v>
      </c>
      <c r="C45" s="966">
        <v>30</v>
      </c>
      <c r="D45" s="966">
        <v>1</v>
      </c>
      <c r="E45" s="966">
        <v>6</v>
      </c>
      <c r="F45" s="966">
        <v>0</v>
      </c>
      <c r="G45" s="966">
        <v>0</v>
      </c>
      <c r="H45" s="966">
        <v>0</v>
      </c>
      <c r="I45" s="966">
        <v>0</v>
      </c>
      <c r="J45" s="966">
        <v>0</v>
      </c>
      <c r="K45" s="966">
        <v>0</v>
      </c>
      <c r="L45" s="966">
        <v>2</v>
      </c>
      <c r="M45" s="966">
        <v>7</v>
      </c>
      <c r="N45" s="966">
        <v>0</v>
      </c>
      <c r="O45" s="966">
        <v>0</v>
      </c>
      <c r="P45" s="966">
        <v>1</v>
      </c>
      <c r="Q45" s="966">
        <v>2</v>
      </c>
      <c r="R45" s="966">
        <v>0</v>
      </c>
      <c r="S45" s="966">
        <v>0</v>
      </c>
      <c r="T45" s="966">
        <v>0</v>
      </c>
      <c r="U45" s="966">
        <v>0</v>
      </c>
      <c r="V45" s="966">
        <v>0</v>
      </c>
      <c r="W45" s="966">
        <v>0</v>
      </c>
      <c r="X45" s="966">
        <v>2</v>
      </c>
      <c r="Y45" s="966">
        <v>11</v>
      </c>
      <c r="Z45" s="966">
        <v>1</v>
      </c>
      <c r="AA45" s="966">
        <v>6</v>
      </c>
      <c r="AB45" s="966">
        <v>0</v>
      </c>
      <c r="AC45" s="966">
        <v>0</v>
      </c>
      <c r="AD45" s="966">
        <v>0</v>
      </c>
      <c r="AE45" s="966">
        <v>0</v>
      </c>
      <c r="AF45" s="966">
        <v>0</v>
      </c>
      <c r="AG45" s="966">
        <v>0</v>
      </c>
      <c r="AH45" s="966">
        <v>0</v>
      </c>
      <c r="AI45" s="966">
        <v>0</v>
      </c>
      <c r="AJ45" s="966">
        <v>0</v>
      </c>
      <c r="AK45" s="966">
        <v>0</v>
      </c>
      <c r="AL45" s="966">
        <v>0</v>
      </c>
      <c r="AM45" s="966">
        <v>0</v>
      </c>
      <c r="AN45" s="966">
        <v>0</v>
      </c>
      <c r="AO45" s="966">
        <v>0</v>
      </c>
      <c r="AP45" s="966">
        <v>0</v>
      </c>
      <c r="AQ45" s="966">
        <v>0</v>
      </c>
      <c r="AR45" s="966">
        <v>1</v>
      </c>
      <c r="AS45" s="966">
        <v>2</v>
      </c>
      <c r="AT45" s="966">
        <v>0</v>
      </c>
      <c r="AU45" s="966">
        <v>0</v>
      </c>
      <c r="AV45" s="966">
        <v>0</v>
      </c>
      <c r="AW45" s="966">
        <v>0</v>
      </c>
      <c r="AX45" s="966">
        <v>0</v>
      </c>
      <c r="AY45" s="966">
        <v>0</v>
      </c>
      <c r="AZ45" s="966">
        <v>0</v>
      </c>
      <c r="BA45" s="966">
        <v>0</v>
      </c>
      <c r="BB45" s="966">
        <v>0</v>
      </c>
      <c r="BC45" s="966">
        <v>0</v>
      </c>
      <c r="BD45" s="966">
        <v>4</v>
      </c>
      <c r="BE45" s="966">
        <v>15</v>
      </c>
      <c r="BF45" s="966">
        <v>6</v>
      </c>
      <c r="BG45" s="966">
        <v>24</v>
      </c>
      <c r="BH45" s="966">
        <v>2</v>
      </c>
      <c r="BI45" s="966">
        <v>6</v>
      </c>
      <c r="BJ45" s="966">
        <v>0</v>
      </c>
      <c r="BK45" s="966">
        <v>0</v>
      </c>
      <c r="BL45" s="966">
        <v>5</v>
      </c>
      <c r="BM45" s="966">
        <v>17</v>
      </c>
      <c r="BN45" s="966">
        <v>0</v>
      </c>
      <c r="BO45" s="966">
        <v>0</v>
      </c>
      <c r="BP45" s="966">
        <v>4</v>
      </c>
      <c r="BQ45" s="966">
        <v>18</v>
      </c>
      <c r="BR45" s="966">
        <v>1</v>
      </c>
      <c r="BS45" s="966">
        <v>3</v>
      </c>
      <c r="BT45" s="966">
        <v>0</v>
      </c>
      <c r="BU45" s="966">
        <v>0</v>
      </c>
      <c r="BV45" s="966">
        <v>2</v>
      </c>
      <c r="BW45" s="966">
        <v>8</v>
      </c>
      <c r="BX45" s="966">
        <v>0</v>
      </c>
      <c r="BY45" s="966">
        <v>0</v>
      </c>
      <c r="BZ45" s="966">
        <v>0</v>
      </c>
      <c r="CA45" s="966">
        <v>0</v>
      </c>
      <c r="CB45" s="966">
        <v>0</v>
      </c>
      <c r="CC45" s="966">
        <v>0</v>
      </c>
      <c r="CD45" s="966">
        <v>0</v>
      </c>
      <c r="CE45" s="966">
        <v>0</v>
      </c>
      <c r="CF45" s="966">
        <v>0</v>
      </c>
      <c r="CG45" s="966">
        <v>0</v>
      </c>
      <c r="CH45" s="966">
        <v>0</v>
      </c>
      <c r="CI45" s="966">
        <v>0</v>
      </c>
      <c r="CJ45" s="966">
        <v>0</v>
      </c>
      <c r="CK45" s="966">
        <v>0</v>
      </c>
      <c r="CL45" s="966">
        <v>0</v>
      </c>
      <c r="CM45" s="966">
        <v>0</v>
      </c>
      <c r="CN45" s="966">
        <v>9</v>
      </c>
      <c r="CO45" s="966">
        <v>36</v>
      </c>
      <c r="CP45" s="966">
        <v>3</v>
      </c>
      <c r="CQ45" s="966">
        <v>10</v>
      </c>
      <c r="CR45" s="966">
        <v>7</v>
      </c>
      <c r="CS45" s="966">
        <v>21</v>
      </c>
      <c r="CT45" s="966">
        <v>5</v>
      </c>
      <c r="CU45" s="966">
        <v>14</v>
      </c>
      <c r="CV45" s="966">
        <v>0</v>
      </c>
      <c r="CW45" s="966">
        <v>0</v>
      </c>
      <c r="CX45" s="966">
        <v>1</v>
      </c>
      <c r="CY45" s="966">
        <v>28</v>
      </c>
      <c r="CZ45" s="966">
        <v>0</v>
      </c>
      <c r="DA45" s="966">
        <v>0</v>
      </c>
      <c r="DB45" s="966">
        <v>1</v>
      </c>
      <c r="DC45" s="966">
        <v>3</v>
      </c>
      <c r="DD45" s="966">
        <v>1</v>
      </c>
      <c r="DE45" s="966">
        <v>2</v>
      </c>
      <c r="DF45" s="966">
        <v>1</v>
      </c>
      <c r="DG45" s="966">
        <v>2</v>
      </c>
      <c r="DH45" s="966">
        <v>0</v>
      </c>
      <c r="DI45" s="966">
        <v>0</v>
      </c>
      <c r="DJ45" s="966">
        <v>0</v>
      </c>
      <c r="DK45" s="966">
        <v>0</v>
      </c>
      <c r="DL45" s="966">
        <v>2</v>
      </c>
      <c r="DM45" s="966">
        <v>8</v>
      </c>
      <c r="DN45" s="966">
        <v>0</v>
      </c>
      <c r="DO45" s="966">
        <v>0</v>
      </c>
      <c r="DP45" s="966">
        <v>0</v>
      </c>
      <c r="DQ45" s="966">
        <v>0</v>
      </c>
      <c r="DR45" s="966">
        <v>2</v>
      </c>
      <c r="DS45" s="966">
        <v>4</v>
      </c>
      <c r="DT45" s="966">
        <v>0</v>
      </c>
      <c r="DU45" s="966">
        <v>0</v>
      </c>
      <c r="DV45" s="966">
        <v>0</v>
      </c>
      <c r="DW45" s="966">
        <v>0</v>
      </c>
      <c r="DX45" s="966">
        <v>0</v>
      </c>
      <c r="DY45" s="966">
        <v>0</v>
      </c>
      <c r="DZ45" s="966">
        <v>0</v>
      </c>
      <c r="EA45" s="966">
        <v>0</v>
      </c>
      <c r="EB45" s="966">
        <v>0</v>
      </c>
      <c r="EC45" s="966">
        <v>0</v>
      </c>
      <c r="ED45" s="966">
        <v>0</v>
      </c>
      <c r="EE45" s="966">
        <v>0</v>
      </c>
      <c r="EF45" s="966">
        <v>0</v>
      </c>
      <c r="EG45" s="966">
        <v>0</v>
      </c>
      <c r="EH45" s="966">
        <v>0</v>
      </c>
      <c r="EI45" s="966">
        <v>0</v>
      </c>
      <c r="EJ45" s="966">
        <v>6</v>
      </c>
      <c r="EK45" s="966">
        <v>19</v>
      </c>
      <c r="EL45" s="966">
        <v>6</v>
      </c>
      <c r="EM45" s="966">
        <v>19</v>
      </c>
      <c r="EN45" s="966">
        <v>1</v>
      </c>
      <c r="EO45" s="966">
        <v>5</v>
      </c>
      <c r="EP45" s="966">
        <v>2</v>
      </c>
      <c r="EQ45" s="966">
        <v>30</v>
      </c>
      <c r="ER45" s="966">
        <v>2</v>
      </c>
      <c r="ES45" s="966">
        <v>30</v>
      </c>
      <c r="ET45" s="966">
        <v>0</v>
      </c>
      <c r="EU45" s="966">
        <v>0</v>
      </c>
      <c r="EV45" s="966">
        <v>2</v>
      </c>
      <c r="EW45" s="966">
        <v>30</v>
      </c>
      <c r="EX45" s="966">
        <v>0</v>
      </c>
      <c r="EY45" s="966">
        <v>0</v>
      </c>
      <c r="EZ45" s="966">
        <v>0</v>
      </c>
      <c r="FA45" s="966">
        <v>0</v>
      </c>
      <c r="FB45" s="966">
        <v>0</v>
      </c>
      <c r="FC45" s="966">
        <v>0</v>
      </c>
      <c r="FD45" s="966">
        <v>1</v>
      </c>
      <c r="FE45" s="966">
        <v>47</v>
      </c>
      <c r="FF45" s="966">
        <v>1</v>
      </c>
      <c r="FG45" s="966">
        <v>26</v>
      </c>
      <c r="FH45" s="966">
        <v>0</v>
      </c>
      <c r="FI45" s="966">
        <v>0</v>
      </c>
      <c r="FJ45" s="966">
        <v>4</v>
      </c>
      <c r="FK45" s="966">
        <v>23</v>
      </c>
      <c r="FL45" s="966">
        <v>1</v>
      </c>
      <c r="FM45" s="966">
        <v>25</v>
      </c>
      <c r="FN45" s="966">
        <v>0</v>
      </c>
      <c r="FO45" s="966">
        <v>0</v>
      </c>
      <c r="FP45" s="966">
        <v>1</v>
      </c>
      <c r="FQ45" s="966">
        <v>2</v>
      </c>
      <c r="FR45" s="966">
        <v>0</v>
      </c>
      <c r="FS45" s="966">
        <v>0</v>
      </c>
      <c r="FT45" s="966">
        <v>1</v>
      </c>
      <c r="FU45" s="966">
        <v>25</v>
      </c>
      <c r="FV45" s="966">
        <v>0</v>
      </c>
      <c r="FW45" s="966">
        <v>0</v>
      </c>
      <c r="FX45" s="966">
        <v>0</v>
      </c>
      <c r="FY45" s="966">
        <v>0</v>
      </c>
      <c r="FZ45" s="966">
        <v>0</v>
      </c>
      <c r="GA45" s="966">
        <v>0</v>
      </c>
      <c r="GB45" s="966">
        <v>0</v>
      </c>
      <c r="GC45" s="966">
        <v>0</v>
      </c>
      <c r="GD45" s="966">
        <v>0</v>
      </c>
      <c r="GE45" s="966">
        <v>0</v>
      </c>
      <c r="GF45" s="966">
        <v>1</v>
      </c>
      <c r="GG45" s="966">
        <v>6</v>
      </c>
      <c r="GH45" s="966">
        <v>0</v>
      </c>
      <c r="GI45" s="966">
        <v>0</v>
      </c>
      <c r="GJ45" s="966">
        <v>1</v>
      </c>
      <c r="GK45" s="966">
        <v>6</v>
      </c>
      <c r="GL45" s="966">
        <v>0</v>
      </c>
      <c r="GM45" s="966">
        <v>0</v>
      </c>
    </row>
    <row r="46" spans="1:195" ht="15" customHeight="1">
      <c r="A46" s="965" t="s">
        <v>2421</v>
      </c>
      <c r="B46" s="966">
        <v>3</v>
      </c>
      <c r="C46" s="966">
        <v>13</v>
      </c>
      <c r="D46" s="966">
        <v>0</v>
      </c>
      <c r="E46" s="966">
        <v>0</v>
      </c>
      <c r="F46" s="966">
        <v>0</v>
      </c>
      <c r="G46" s="966">
        <v>0</v>
      </c>
      <c r="H46" s="966">
        <v>9</v>
      </c>
      <c r="I46" s="966">
        <v>21</v>
      </c>
      <c r="J46" s="966">
        <v>0</v>
      </c>
      <c r="K46" s="966">
        <v>0</v>
      </c>
      <c r="L46" s="966">
        <v>3</v>
      </c>
      <c r="M46" s="966">
        <v>13</v>
      </c>
      <c r="N46" s="966">
        <v>0</v>
      </c>
      <c r="O46" s="966">
        <v>0</v>
      </c>
      <c r="P46" s="966">
        <v>0</v>
      </c>
      <c r="Q46" s="966">
        <v>0</v>
      </c>
      <c r="R46" s="966">
        <v>0</v>
      </c>
      <c r="S46" s="966">
        <v>0</v>
      </c>
      <c r="T46" s="966">
        <v>0</v>
      </c>
      <c r="U46" s="966">
        <v>0</v>
      </c>
      <c r="V46" s="966">
        <v>0</v>
      </c>
      <c r="W46" s="966">
        <v>0</v>
      </c>
      <c r="X46" s="966">
        <v>0</v>
      </c>
      <c r="Y46" s="966">
        <v>0</v>
      </c>
      <c r="Z46" s="966">
        <v>0</v>
      </c>
      <c r="AA46" s="966">
        <v>0</v>
      </c>
      <c r="AB46" s="966">
        <v>0</v>
      </c>
      <c r="AC46" s="966">
        <v>0</v>
      </c>
      <c r="AD46" s="966">
        <v>0</v>
      </c>
      <c r="AE46" s="966">
        <v>0</v>
      </c>
      <c r="AF46" s="966">
        <v>0</v>
      </c>
      <c r="AG46" s="966">
        <v>0</v>
      </c>
      <c r="AH46" s="966">
        <v>0</v>
      </c>
      <c r="AI46" s="966">
        <v>0</v>
      </c>
      <c r="AJ46" s="966">
        <v>0</v>
      </c>
      <c r="AK46" s="966">
        <v>0</v>
      </c>
      <c r="AL46" s="966">
        <v>0</v>
      </c>
      <c r="AM46" s="966">
        <v>0</v>
      </c>
      <c r="AN46" s="966">
        <v>0</v>
      </c>
      <c r="AO46" s="966">
        <v>0</v>
      </c>
      <c r="AP46" s="966">
        <v>0</v>
      </c>
      <c r="AQ46" s="966">
        <v>0</v>
      </c>
      <c r="AR46" s="966">
        <v>1</v>
      </c>
      <c r="AS46" s="966">
        <v>2</v>
      </c>
      <c r="AT46" s="966">
        <v>2</v>
      </c>
      <c r="AU46" s="966">
        <v>8</v>
      </c>
      <c r="AV46" s="966">
        <v>0</v>
      </c>
      <c r="AW46" s="966">
        <v>0</v>
      </c>
      <c r="AX46" s="966">
        <v>0</v>
      </c>
      <c r="AY46" s="966">
        <v>0</v>
      </c>
      <c r="AZ46" s="966">
        <v>0</v>
      </c>
      <c r="BA46" s="966">
        <v>0</v>
      </c>
      <c r="BB46" s="966">
        <v>0</v>
      </c>
      <c r="BC46" s="966">
        <v>0</v>
      </c>
      <c r="BD46" s="966">
        <v>0</v>
      </c>
      <c r="BE46" s="966">
        <v>0</v>
      </c>
      <c r="BF46" s="966">
        <v>1</v>
      </c>
      <c r="BG46" s="966">
        <v>2</v>
      </c>
      <c r="BH46" s="966">
        <v>0</v>
      </c>
      <c r="BI46" s="966">
        <v>0</v>
      </c>
      <c r="BJ46" s="966">
        <v>0</v>
      </c>
      <c r="BK46" s="966">
        <v>0</v>
      </c>
      <c r="BL46" s="966">
        <v>2</v>
      </c>
      <c r="BM46" s="966">
        <v>4</v>
      </c>
      <c r="BN46" s="966">
        <v>0</v>
      </c>
      <c r="BO46" s="966">
        <v>0</v>
      </c>
      <c r="BP46" s="966">
        <v>0</v>
      </c>
      <c r="BQ46" s="966">
        <v>0</v>
      </c>
      <c r="BR46" s="966">
        <v>0</v>
      </c>
      <c r="BS46" s="966">
        <v>0</v>
      </c>
      <c r="BT46" s="966">
        <v>0</v>
      </c>
      <c r="BU46" s="966">
        <v>0</v>
      </c>
      <c r="BV46" s="966">
        <v>1</v>
      </c>
      <c r="BW46" s="966">
        <v>5</v>
      </c>
      <c r="BX46" s="966">
        <v>0</v>
      </c>
      <c r="BY46" s="966">
        <v>0</v>
      </c>
      <c r="BZ46" s="966">
        <v>0</v>
      </c>
      <c r="CA46" s="966">
        <v>0</v>
      </c>
      <c r="CB46" s="966">
        <v>0</v>
      </c>
      <c r="CC46" s="966">
        <v>0</v>
      </c>
      <c r="CD46" s="966">
        <v>6</v>
      </c>
      <c r="CE46" s="966">
        <v>24</v>
      </c>
      <c r="CF46" s="966">
        <v>0</v>
      </c>
      <c r="CG46" s="966">
        <v>0</v>
      </c>
      <c r="CH46" s="966">
        <v>0</v>
      </c>
      <c r="CI46" s="966">
        <v>0</v>
      </c>
      <c r="CJ46" s="966">
        <v>8</v>
      </c>
      <c r="CK46" s="966">
        <v>48</v>
      </c>
      <c r="CL46" s="966">
        <v>0</v>
      </c>
      <c r="CM46" s="966">
        <v>0</v>
      </c>
      <c r="CN46" s="966">
        <v>20</v>
      </c>
      <c r="CO46" s="966">
        <v>64</v>
      </c>
      <c r="CP46" s="966">
        <v>11</v>
      </c>
      <c r="CQ46" s="966">
        <v>35</v>
      </c>
      <c r="CR46" s="966">
        <v>16</v>
      </c>
      <c r="CS46" s="966">
        <v>48</v>
      </c>
      <c r="CT46" s="966">
        <v>8</v>
      </c>
      <c r="CU46" s="966">
        <v>37</v>
      </c>
      <c r="CV46" s="966">
        <v>0</v>
      </c>
      <c r="CW46" s="966">
        <v>0</v>
      </c>
      <c r="CX46" s="966">
        <v>0</v>
      </c>
      <c r="CY46" s="966">
        <v>0</v>
      </c>
      <c r="CZ46" s="966">
        <v>0</v>
      </c>
      <c r="DA46" s="966">
        <v>0</v>
      </c>
      <c r="DB46" s="966">
        <v>1</v>
      </c>
      <c r="DC46" s="966">
        <v>2</v>
      </c>
      <c r="DD46" s="966">
        <v>0</v>
      </c>
      <c r="DE46" s="966">
        <v>0</v>
      </c>
      <c r="DF46" s="966">
        <v>1</v>
      </c>
      <c r="DG46" s="966">
        <v>2</v>
      </c>
      <c r="DH46" s="966">
        <v>2</v>
      </c>
      <c r="DI46" s="966">
        <v>7</v>
      </c>
      <c r="DJ46" s="966">
        <v>0</v>
      </c>
      <c r="DK46" s="966">
        <v>0</v>
      </c>
      <c r="DL46" s="966">
        <v>0</v>
      </c>
      <c r="DM46" s="966">
        <v>0</v>
      </c>
      <c r="DN46" s="966">
        <v>0</v>
      </c>
      <c r="DO46" s="966">
        <v>0</v>
      </c>
      <c r="DP46" s="966">
        <v>0</v>
      </c>
      <c r="DQ46" s="966">
        <v>0</v>
      </c>
      <c r="DR46" s="966">
        <v>0</v>
      </c>
      <c r="DS46" s="966">
        <v>0</v>
      </c>
      <c r="DT46" s="966">
        <v>0</v>
      </c>
      <c r="DU46" s="966">
        <v>0</v>
      </c>
      <c r="DV46" s="966">
        <v>0</v>
      </c>
      <c r="DW46" s="966">
        <v>0</v>
      </c>
      <c r="DX46" s="966">
        <v>0</v>
      </c>
      <c r="DY46" s="966">
        <v>0</v>
      </c>
      <c r="DZ46" s="966">
        <v>0</v>
      </c>
      <c r="EA46" s="966">
        <v>0</v>
      </c>
      <c r="EB46" s="966">
        <v>0</v>
      </c>
      <c r="EC46" s="966">
        <v>0</v>
      </c>
      <c r="ED46" s="966">
        <v>0</v>
      </c>
      <c r="EE46" s="966">
        <v>0</v>
      </c>
      <c r="EF46" s="966">
        <v>0</v>
      </c>
      <c r="EG46" s="966">
        <v>0</v>
      </c>
      <c r="EH46" s="966">
        <v>0</v>
      </c>
      <c r="EI46" s="966">
        <v>0</v>
      </c>
      <c r="EJ46" s="966">
        <v>13</v>
      </c>
      <c r="EK46" s="966">
        <v>48</v>
      </c>
      <c r="EL46" s="966">
        <v>13</v>
      </c>
      <c r="EM46" s="966">
        <v>48</v>
      </c>
      <c r="EN46" s="966">
        <v>1</v>
      </c>
      <c r="EO46" s="966">
        <v>6</v>
      </c>
      <c r="EP46" s="966">
        <v>1</v>
      </c>
      <c r="EQ46" s="966">
        <v>51</v>
      </c>
      <c r="ER46" s="966">
        <v>0</v>
      </c>
      <c r="ES46" s="966">
        <v>0</v>
      </c>
      <c r="ET46" s="966">
        <v>0</v>
      </c>
      <c r="EU46" s="966">
        <v>0</v>
      </c>
      <c r="EV46" s="966">
        <v>0</v>
      </c>
      <c r="EW46" s="966">
        <v>0</v>
      </c>
      <c r="EX46" s="966">
        <v>1</v>
      </c>
      <c r="EY46" s="966">
        <v>60</v>
      </c>
      <c r="EZ46" s="966">
        <v>3</v>
      </c>
      <c r="FA46" s="966">
        <v>97</v>
      </c>
      <c r="FB46" s="966">
        <v>0</v>
      </c>
      <c r="FC46" s="966">
        <v>0</v>
      </c>
      <c r="FD46" s="966">
        <v>1</v>
      </c>
      <c r="FE46" s="966">
        <v>83</v>
      </c>
      <c r="FF46" s="966">
        <v>0</v>
      </c>
      <c r="FG46" s="966">
        <v>0</v>
      </c>
      <c r="FH46" s="966">
        <v>0</v>
      </c>
      <c r="FI46" s="966">
        <v>0</v>
      </c>
      <c r="FJ46" s="966">
        <v>0</v>
      </c>
      <c r="FK46" s="966">
        <v>0</v>
      </c>
      <c r="FL46" s="966">
        <v>0</v>
      </c>
      <c r="FM46" s="966">
        <v>0</v>
      </c>
      <c r="FN46" s="966">
        <v>0</v>
      </c>
      <c r="FO46" s="966">
        <v>0</v>
      </c>
      <c r="FP46" s="966">
        <v>0</v>
      </c>
      <c r="FQ46" s="966">
        <v>0</v>
      </c>
      <c r="FR46" s="966">
        <v>2</v>
      </c>
      <c r="FS46" s="966">
        <v>18</v>
      </c>
      <c r="FT46" s="966">
        <v>5</v>
      </c>
      <c r="FU46" s="966">
        <v>55</v>
      </c>
      <c r="FV46" s="966">
        <v>0</v>
      </c>
      <c r="FW46" s="966">
        <v>0</v>
      </c>
      <c r="FX46" s="966">
        <v>0</v>
      </c>
      <c r="FY46" s="966">
        <v>0</v>
      </c>
      <c r="FZ46" s="966">
        <v>0</v>
      </c>
      <c r="GA46" s="966">
        <v>0</v>
      </c>
      <c r="GB46" s="966">
        <v>0</v>
      </c>
      <c r="GC46" s="966">
        <v>0</v>
      </c>
      <c r="GD46" s="966">
        <v>1</v>
      </c>
      <c r="GE46" s="966">
        <v>5</v>
      </c>
      <c r="GF46" s="966">
        <v>0</v>
      </c>
      <c r="GG46" s="966">
        <v>0</v>
      </c>
      <c r="GH46" s="966">
        <v>0</v>
      </c>
      <c r="GI46" s="966">
        <v>0</v>
      </c>
      <c r="GJ46" s="966">
        <v>0</v>
      </c>
      <c r="GK46" s="966">
        <v>0</v>
      </c>
      <c r="GL46" s="966">
        <v>2</v>
      </c>
      <c r="GM46" s="966">
        <v>75</v>
      </c>
    </row>
    <row r="47" spans="1:195" ht="15" customHeight="1">
      <c r="A47" s="965" t="s">
        <v>2422</v>
      </c>
      <c r="B47" s="966">
        <v>1</v>
      </c>
      <c r="C47" s="966">
        <v>7</v>
      </c>
      <c r="D47" s="966">
        <v>0</v>
      </c>
      <c r="E47" s="966">
        <v>0</v>
      </c>
      <c r="F47" s="966">
        <v>0</v>
      </c>
      <c r="G47" s="966">
        <v>0</v>
      </c>
      <c r="H47" s="966">
        <v>0</v>
      </c>
      <c r="I47" s="966">
        <v>0</v>
      </c>
      <c r="J47" s="966">
        <v>0</v>
      </c>
      <c r="K47" s="966">
        <v>0</v>
      </c>
      <c r="L47" s="966">
        <v>0</v>
      </c>
      <c r="M47" s="966">
        <v>0</v>
      </c>
      <c r="N47" s="966">
        <v>0</v>
      </c>
      <c r="O47" s="966">
        <v>0</v>
      </c>
      <c r="P47" s="966">
        <v>0</v>
      </c>
      <c r="Q47" s="966">
        <v>0</v>
      </c>
      <c r="R47" s="966">
        <v>0</v>
      </c>
      <c r="S47" s="966">
        <v>0</v>
      </c>
      <c r="T47" s="966">
        <v>1</v>
      </c>
      <c r="U47" s="966">
        <v>3</v>
      </c>
      <c r="V47" s="966">
        <v>1</v>
      </c>
      <c r="W47" s="966">
        <v>2</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66">
        <v>0</v>
      </c>
      <c r="AP47" s="966">
        <v>0</v>
      </c>
      <c r="AQ47" s="966">
        <v>0</v>
      </c>
      <c r="AR47" s="966">
        <v>1</v>
      </c>
      <c r="AS47" s="966">
        <v>2</v>
      </c>
      <c r="AT47" s="966">
        <v>0</v>
      </c>
      <c r="AU47" s="966">
        <v>0</v>
      </c>
      <c r="AV47" s="966">
        <v>0</v>
      </c>
      <c r="AW47" s="966">
        <v>0</v>
      </c>
      <c r="AX47" s="966">
        <v>0</v>
      </c>
      <c r="AY47" s="966">
        <v>0</v>
      </c>
      <c r="AZ47" s="966">
        <v>0</v>
      </c>
      <c r="BA47" s="966">
        <v>0</v>
      </c>
      <c r="BB47" s="966">
        <v>0</v>
      </c>
      <c r="BC47" s="966">
        <v>0</v>
      </c>
      <c r="BD47" s="966">
        <v>2</v>
      </c>
      <c r="BE47" s="966">
        <v>11</v>
      </c>
      <c r="BF47" s="966">
        <v>2</v>
      </c>
      <c r="BG47" s="966">
        <v>11</v>
      </c>
      <c r="BH47" s="966">
        <v>2</v>
      </c>
      <c r="BI47" s="966">
        <v>11</v>
      </c>
      <c r="BJ47" s="966">
        <v>1</v>
      </c>
      <c r="BK47" s="966">
        <v>7</v>
      </c>
      <c r="BL47" s="966">
        <v>1</v>
      </c>
      <c r="BM47" s="966">
        <v>2</v>
      </c>
      <c r="BN47" s="966">
        <v>0</v>
      </c>
      <c r="BO47" s="966">
        <v>0</v>
      </c>
      <c r="BP47" s="966">
        <v>1</v>
      </c>
      <c r="BQ47" s="966">
        <v>7</v>
      </c>
      <c r="BR47" s="966">
        <v>1</v>
      </c>
      <c r="BS47" s="966">
        <v>7</v>
      </c>
      <c r="BT47" s="966">
        <v>0</v>
      </c>
      <c r="BU47" s="966">
        <v>0</v>
      </c>
      <c r="BV47" s="966">
        <v>0</v>
      </c>
      <c r="BW47" s="966">
        <v>0</v>
      </c>
      <c r="BX47" s="966">
        <v>0</v>
      </c>
      <c r="BY47" s="966">
        <v>0</v>
      </c>
      <c r="BZ47" s="966">
        <v>0</v>
      </c>
      <c r="CA47" s="966">
        <v>0</v>
      </c>
      <c r="CB47" s="966">
        <v>0</v>
      </c>
      <c r="CC47" s="966">
        <v>0</v>
      </c>
      <c r="CD47" s="966">
        <v>0</v>
      </c>
      <c r="CE47" s="966">
        <v>0</v>
      </c>
      <c r="CF47" s="966">
        <v>0</v>
      </c>
      <c r="CG47" s="966">
        <v>0</v>
      </c>
      <c r="CH47" s="966">
        <v>0</v>
      </c>
      <c r="CI47" s="966">
        <v>0</v>
      </c>
      <c r="CJ47" s="966">
        <v>3</v>
      </c>
      <c r="CK47" s="966">
        <v>17</v>
      </c>
      <c r="CL47" s="966">
        <v>0</v>
      </c>
      <c r="CM47" s="966">
        <v>0</v>
      </c>
      <c r="CN47" s="966">
        <v>4</v>
      </c>
      <c r="CO47" s="966">
        <v>17</v>
      </c>
      <c r="CP47" s="966">
        <v>0</v>
      </c>
      <c r="CQ47" s="966">
        <v>0</v>
      </c>
      <c r="CR47" s="966">
        <v>5</v>
      </c>
      <c r="CS47" s="966">
        <v>18</v>
      </c>
      <c r="CT47" s="966">
        <v>4</v>
      </c>
      <c r="CU47" s="966">
        <v>13</v>
      </c>
      <c r="CV47" s="966">
        <v>0</v>
      </c>
      <c r="CW47" s="966">
        <v>0</v>
      </c>
      <c r="CX47" s="966">
        <v>0</v>
      </c>
      <c r="CY47" s="966">
        <v>0</v>
      </c>
      <c r="CZ47" s="966">
        <v>0</v>
      </c>
      <c r="DA47" s="966">
        <v>0</v>
      </c>
      <c r="DB47" s="966">
        <v>0</v>
      </c>
      <c r="DC47" s="966">
        <v>0</v>
      </c>
      <c r="DD47" s="966">
        <v>0</v>
      </c>
      <c r="DE47" s="966">
        <v>0</v>
      </c>
      <c r="DF47" s="966">
        <v>0</v>
      </c>
      <c r="DG47" s="966">
        <v>0</v>
      </c>
      <c r="DH47" s="966">
        <v>0</v>
      </c>
      <c r="DI47" s="966">
        <v>0</v>
      </c>
      <c r="DJ47" s="966">
        <v>0</v>
      </c>
      <c r="DK47" s="966">
        <v>0</v>
      </c>
      <c r="DL47" s="966">
        <v>0</v>
      </c>
      <c r="DM47" s="966">
        <v>0</v>
      </c>
      <c r="DN47" s="966">
        <v>0</v>
      </c>
      <c r="DO47" s="966">
        <v>0</v>
      </c>
      <c r="DP47" s="966">
        <v>0</v>
      </c>
      <c r="DQ47" s="966">
        <v>0</v>
      </c>
      <c r="DR47" s="966">
        <v>0</v>
      </c>
      <c r="DS47" s="966">
        <v>0</v>
      </c>
      <c r="DT47" s="966">
        <v>0</v>
      </c>
      <c r="DU47" s="966">
        <v>0</v>
      </c>
      <c r="DV47" s="966">
        <v>0</v>
      </c>
      <c r="DW47" s="966">
        <v>0</v>
      </c>
      <c r="DX47" s="966">
        <v>0</v>
      </c>
      <c r="DY47" s="966">
        <v>0</v>
      </c>
      <c r="DZ47" s="966">
        <v>0</v>
      </c>
      <c r="EA47" s="966">
        <v>0</v>
      </c>
      <c r="EB47" s="966">
        <v>0</v>
      </c>
      <c r="EC47" s="966">
        <v>0</v>
      </c>
      <c r="ED47" s="966">
        <v>0</v>
      </c>
      <c r="EE47" s="966">
        <v>0</v>
      </c>
      <c r="EF47" s="966">
        <v>0</v>
      </c>
      <c r="EG47" s="966">
        <v>0</v>
      </c>
      <c r="EH47" s="966">
        <v>0</v>
      </c>
      <c r="EI47" s="966">
        <v>0</v>
      </c>
      <c r="EJ47" s="966">
        <v>3</v>
      </c>
      <c r="EK47" s="966">
        <v>13</v>
      </c>
      <c r="EL47" s="966">
        <v>3</v>
      </c>
      <c r="EM47" s="966">
        <v>13</v>
      </c>
      <c r="EN47" s="966">
        <v>0</v>
      </c>
      <c r="EO47" s="966">
        <v>0</v>
      </c>
      <c r="EP47" s="966">
        <v>1</v>
      </c>
      <c r="EQ47" s="966">
        <v>18</v>
      </c>
      <c r="ER47" s="966">
        <v>0</v>
      </c>
      <c r="ES47" s="966">
        <v>0</v>
      </c>
      <c r="ET47" s="966">
        <v>0</v>
      </c>
      <c r="EU47" s="966">
        <v>0</v>
      </c>
      <c r="EV47" s="966">
        <v>0</v>
      </c>
      <c r="EW47" s="966">
        <v>0</v>
      </c>
      <c r="EX47" s="966">
        <v>0</v>
      </c>
      <c r="EY47" s="966">
        <v>0</v>
      </c>
      <c r="EZ47" s="966">
        <v>0</v>
      </c>
      <c r="FA47" s="966">
        <v>0</v>
      </c>
      <c r="FB47" s="966">
        <v>1</v>
      </c>
      <c r="FC47" s="966">
        <v>6</v>
      </c>
      <c r="FD47" s="966">
        <v>1</v>
      </c>
      <c r="FE47" s="966">
        <v>27</v>
      </c>
      <c r="FF47" s="966">
        <v>1</v>
      </c>
      <c r="FG47" s="966">
        <v>39</v>
      </c>
      <c r="FH47" s="966">
        <v>0</v>
      </c>
      <c r="FI47" s="966">
        <v>0</v>
      </c>
      <c r="FJ47" s="966">
        <v>0</v>
      </c>
      <c r="FK47" s="966">
        <v>0</v>
      </c>
      <c r="FL47" s="966">
        <v>1</v>
      </c>
      <c r="FM47" s="966">
        <v>19</v>
      </c>
      <c r="FN47" s="966">
        <v>0</v>
      </c>
      <c r="FO47" s="966">
        <v>0</v>
      </c>
      <c r="FP47" s="966">
        <v>1</v>
      </c>
      <c r="FQ47" s="966">
        <v>2</v>
      </c>
      <c r="FR47" s="966">
        <v>0</v>
      </c>
      <c r="FS47" s="966">
        <v>0</v>
      </c>
      <c r="FT47" s="966">
        <v>1</v>
      </c>
      <c r="FU47" s="966">
        <v>20</v>
      </c>
      <c r="FV47" s="966">
        <v>0</v>
      </c>
      <c r="FW47" s="966">
        <v>0</v>
      </c>
      <c r="FX47" s="966">
        <v>0</v>
      </c>
      <c r="FY47" s="966">
        <v>0</v>
      </c>
      <c r="FZ47" s="966">
        <v>0</v>
      </c>
      <c r="GA47" s="966">
        <v>0</v>
      </c>
      <c r="GB47" s="966">
        <v>0</v>
      </c>
      <c r="GC47" s="966">
        <v>0</v>
      </c>
      <c r="GD47" s="966">
        <v>0</v>
      </c>
      <c r="GE47" s="966">
        <v>0</v>
      </c>
      <c r="GF47" s="966">
        <v>0</v>
      </c>
      <c r="GG47" s="966">
        <v>0</v>
      </c>
      <c r="GH47" s="966">
        <v>0</v>
      </c>
      <c r="GI47" s="966">
        <v>0</v>
      </c>
      <c r="GJ47" s="966">
        <v>0</v>
      </c>
      <c r="GK47" s="966">
        <v>0</v>
      </c>
      <c r="GL47" s="966">
        <v>0</v>
      </c>
      <c r="GM47" s="966">
        <v>0</v>
      </c>
    </row>
    <row r="48" spans="1:195" ht="15" customHeight="1">
      <c r="A48" s="965" t="s">
        <v>2423</v>
      </c>
      <c r="B48" s="966">
        <v>1</v>
      </c>
      <c r="C48" s="966">
        <v>3</v>
      </c>
      <c r="D48" s="966">
        <v>0</v>
      </c>
      <c r="E48" s="966">
        <v>0</v>
      </c>
      <c r="F48" s="966">
        <v>0</v>
      </c>
      <c r="G48" s="966">
        <v>0</v>
      </c>
      <c r="H48" s="966">
        <v>0</v>
      </c>
      <c r="I48" s="966">
        <v>0</v>
      </c>
      <c r="J48" s="966">
        <v>0</v>
      </c>
      <c r="K48" s="966">
        <v>0</v>
      </c>
      <c r="L48" s="966">
        <v>0</v>
      </c>
      <c r="M48" s="966">
        <v>0</v>
      </c>
      <c r="N48" s="966">
        <v>0</v>
      </c>
      <c r="O48" s="966">
        <v>0</v>
      </c>
      <c r="P48" s="966">
        <v>0</v>
      </c>
      <c r="Q48" s="966">
        <v>0</v>
      </c>
      <c r="R48" s="966">
        <v>0</v>
      </c>
      <c r="S48" s="966">
        <v>0</v>
      </c>
      <c r="T48" s="966">
        <v>0</v>
      </c>
      <c r="U48" s="966">
        <v>0</v>
      </c>
      <c r="V48" s="966">
        <v>0</v>
      </c>
      <c r="W48" s="966">
        <v>0</v>
      </c>
      <c r="X48" s="966">
        <v>0</v>
      </c>
      <c r="Y48" s="966">
        <v>0</v>
      </c>
      <c r="Z48" s="966">
        <v>0</v>
      </c>
      <c r="AA48" s="966">
        <v>0</v>
      </c>
      <c r="AB48" s="966">
        <v>0</v>
      </c>
      <c r="AC48" s="966">
        <v>0</v>
      </c>
      <c r="AD48" s="966">
        <v>0</v>
      </c>
      <c r="AE48" s="966">
        <v>0</v>
      </c>
      <c r="AF48" s="966">
        <v>0</v>
      </c>
      <c r="AG48" s="966">
        <v>0</v>
      </c>
      <c r="AH48" s="966">
        <v>1</v>
      </c>
      <c r="AI48" s="966">
        <v>2</v>
      </c>
      <c r="AJ48" s="966">
        <v>0</v>
      </c>
      <c r="AK48" s="966">
        <v>0</v>
      </c>
      <c r="AL48" s="966">
        <v>0</v>
      </c>
      <c r="AM48" s="966">
        <v>0</v>
      </c>
      <c r="AN48" s="966">
        <v>0</v>
      </c>
      <c r="AO48" s="966">
        <v>0</v>
      </c>
      <c r="AP48" s="966">
        <v>0</v>
      </c>
      <c r="AQ48" s="966">
        <v>0</v>
      </c>
      <c r="AR48" s="966">
        <v>2</v>
      </c>
      <c r="AS48" s="966">
        <v>10</v>
      </c>
      <c r="AT48" s="966">
        <v>0</v>
      </c>
      <c r="AU48" s="966">
        <v>0</v>
      </c>
      <c r="AV48" s="966">
        <v>0</v>
      </c>
      <c r="AW48" s="966">
        <v>0</v>
      </c>
      <c r="AX48" s="966">
        <v>0</v>
      </c>
      <c r="AY48" s="966">
        <v>0</v>
      </c>
      <c r="AZ48" s="966">
        <v>0</v>
      </c>
      <c r="BA48" s="966">
        <v>0</v>
      </c>
      <c r="BB48" s="966">
        <v>0</v>
      </c>
      <c r="BC48" s="966">
        <v>0</v>
      </c>
      <c r="BD48" s="966">
        <v>2</v>
      </c>
      <c r="BE48" s="966">
        <v>6</v>
      </c>
      <c r="BF48" s="966">
        <v>3</v>
      </c>
      <c r="BG48" s="966">
        <v>8</v>
      </c>
      <c r="BH48" s="966">
        <v>2</v>
      </c>
      <c r="BI48" s="966">
        <v>11</v>
      </c>
      <c r="BJ48" s="966">
        <v>0</v>
      </c>
      <c r="BK48" s="966">
        <v>0</v>
      </c>
      <c r="BL48" s="966">
        <v>1</v>
      </c>
      <c r="BM48" s="966">
        <v>3</v>
      </c>
      <c r="BN48" s="966">
        <v>1</v>
      </c>
      <c r="BO48" s="966">
        <v>8</v>
      </c>
      <c r="BP48" s="966">
        <v>1</v>
      </c>
      <c r="BQ48" s="966">
        <v>3</v>
      </c>
      <c r="BR48" s="966">
        <v>0</v>
      </c>
      <c r="BS48" s="966">
        <v>0</v>
      </c>
      <c r="BT48" s="966">
        <v>0</v>
      </c>
      <c r="BU48" s="966">
        <v>0</v>
      </c>
      <c r="BV48" s="966">
        <v>1</v>
      </c>
      <c r="BW48" s="966">
        <v>3</v>
      </c>
      <c r="BX48" s="966">
        <v>0</v>
      </c>
      <c r="BY48" s="966">
        <v>0</v>
      </c>
      <c r="BZ48" s="966">
        <v>0</v>
      </c>
      <c r="CA48" s="966">
        <v>0</v>
      </c>
      <c r="CB48" s="966">
        <v>0</v>
      </c>
      <c r="CC48" s="966">
        <v>0</v>
      </c>
      <c r="CD48" s="966">
        <v>0</v>
      </c>
      <c r="CE48" s="966">
        <v>0</v>
      </c>
      <c r="CF48" s="966">
        <v>0</v>
      </c>
      <c r="CG48" s="966">
        <v>0</v>
      </c>
      <c r="CH48" s="966">
        <v>0</v>
      </c>
      <c r="CI48" s="966">
        <v>0</v>
      </c>
      <c r="CJ48" s="966">
        <v>0</v>
      </c>
      <c r="CK48" s="966">
        <v>0</v>
      </c>
      <c r="CL48" s="966">
        <v>0</v>
      </c>
      <c r="CM48" s="966">
        <v>0</v>
      </c>
      <c r="CN48" s="966">
        <v>5</v>
      </c>
      <c r="CO48" s="966">
        <v>14</v>
      </c>
      <c r="CP48" s="966">
        <v>3</v>
      </c>
      <c r="CQ48" s="966">
        <v>6</v>
      </c>
      <c r="CR48" s="966">
        <v>3</v>
      </c>
      <c r="CS48" s="966">
        <v>7</v>
      </c>
      <c r="CT48" s="966">
        <v>1</v>
      </c>
      <c r="CU48" s="966">
        <v>3</v>
      </c>
      <c r="CV48" s="966">
        <v>0</v>
      </c>
      <c r="CW48" s="966">
        <v>0</v>
      </c>
      <c r="CX48" s="966">
        <v>0</v>
      </c>
      <c r="CY48" s="966">
        <v>0</v>
      </c>
      <c r="CZ48" s="966">
        <v>0</v>
      </c>
      <c r="DA48" s="966">
        <v>0</v>
      </c>
      <c r="DB48" s="966">
        <v>0</v>
      </c>
      <c r="DC48" s="966">
        <v>0</v>
      </c>
      <c r="DD48" s="966">
        <v>0</v>
      </c>
      <c r="DE48" s="966">
        <v>0</v>
      </c>
      <c r="DF48" s="966">
        <v>0</v>
      </c>
      <c r="DG48" s="966">
        <v>0</v>
      </c>
      <c r="DH48" s="966">
        <v>0</v>
      </c>
      <c r="DI48" s="966">
        <v>0</v>
      </c>
      <c r="DJ48" s="966">
        <v>0</v>
      </c>
      <c r="DK48" s="966">
        <v>0</v>
      </c>
      <c r="DL48" s="966">
        <v>1</v>
      </c>
      <c r="DM48" s="966">
        <v>4</v>
      </c>
      <c r="DN48" s="966">
        <v>0</v>
      </c>
      <c r="DO48" s="966">
        <v>0</v>
      </c>
      <c r="DP48" s="966">
        <v>0</v>
      </c>
      <c r="DQ48" s="966">
        <v>0</v>
      </c>
      <c r="DR48" s="966">
        <v>0</v>
      </c>
      <c r="DS48" s="966">
        <v>0</v>
      </c>
      <c r="DT48" s="966">
        <v>0</v>
      </c>
      <c r="DU48" s="966">
        <v>0</v>
      </c>
      <c r="DV48" s="966">
        <v>0</v>
      </c>
      <c r="DW48" s="966">
        <v>0</v>
      </c>
      <c r="DX48" s="966">
        <v>0</v>
      </c>
      <c r="DY48" s="966">
        <v>0</v>
      </c>
      <c r="DZ48" s="966">
        <v>0</v>
      </c>
      <c r="EA48" s="966">
        <v>0</v>
      </c>
      <c r="EB48" s="966">
        <v>0</v>
      </c>
      <c r="EC48" s="966">
        <v>0</v>
      </c>
      <c r="ED48" s="966">
        <v>0</v>
      </c>
      <c r="EE48" s="966">
        <v>0</v>
      </c>
      <c r="EF48" s="966">
        <v>0</v>
      </c>
      <c r="EG48" s="966">
        <v>0</v>
      </c>
      <c r="EH48" s="966">
        <v>0</v>
      </c>
      <c r="EI48" s="966">
        <v>0</v>
      </c>
      <c r="EJ48" s="966">
        <v>2</v>
      </c>
      <c r="EK48" s="966">
        <v>6</v>
      </c>
      <c r="EL48" s="966">
        <v>2</v>
      </c>
      <c r="EM48" s="966">
        <v>6</v>
      </c>
      <c r="EN48" s="966">
        <v>0</v>
      </c>
      <c r="EO48" s="966">
        <v>0</v>
      </c>
      <c r="EP48" s="966">
        <v>1</v>
      </c>
      <c r="EQ48" s="966">
        <v>17</v>
      </c>
      <c r="ER48" s="966">
        <v>1</v>
      </c>
      <c r="ES48" s="966">
        <v>17</v>
      </c>
      <c r="ET48" s="966">
        <v>0</v>
      </c>
      <c r="EU48" s="966">
        <v>0</v>
      </c>
      <c r="EV48" s="966">
        <v>0</v>
      </c>
      <c r="EW48" s="966">
        <v>0</v>
      </c>
      <c r="EX48" s="966">
        <v>0</v>
      </c>
      <c r="EY48" s="966">
        <v>0</v>
      </c>
      <c r="EZ48" s="966">
        <v>0</v>
      </c>
      <c r="FA48" s="966">
        <v>0</v>
      </c>
      <c r="FB48" s="966">
        <v>1</v>
      </c>
      <c r="FC48" s="966">
        <v>2</v>
      </c>
      <c r="FD48" s="966">
        <v>1</v>
      </c>
      <c r="FE48" s="966">
        <v>27</v>
      </c>
      <c r="FF48" s="966">
        <v>1</v>
      </c>
      <c r="FG48" s="966">
        <v>29</v>
      </c>
      <c r="FH48" s="966">
        <v>0</v>
      </c>
      <c r="FI48" s="966">
        <v>0</v>
      </c>
      <c r="FJ48" s="966">
        <v>0</v>
      </c>
      <c r="FK48" s="966">
        <v>0</v>
      </c>
      <c r="FL48" s="966">
        <v>1</v>
      </c>
      <c r="FM48" s="966">
        <v>17</v>
      </c>
      <c r="FN48" s="966">
        <v>0</v>
      </c>
      <c r="FO48" s="966">
        <v>0</v>
      </c>
      <c r="FP48" s="966">
        <v>0</v>
      </c>
      <c r="FQ48" s="966">
        <v>0</v>
      </c>
      <c r="FR48" s="966">
        <v>0</v>
      </c>
      <c r="FS48" s="966">
        <v>0</v>
      </c>
      <c r="FT48" s="966">
        <v>1</v>
      </c>
      <c r="FU48" s="966">
        <v>18</v>
      </c>
      <c r="FV48" s="966">
        <v>0</v>
      </c>
      <c r="FW48" s="966">
        <v>0</v>
      </c>
      <c r="FX48" s="966">
        <v>0</v>
      </c>
      <c r="FY48" s="966">
        <v>0</v>
      </c>
      <c r="FZ48" s="966">
        <v>0</v>
      </c>
      <c r="GA48" s="966">
        <v>0</v>
      </c>
      <c r="GB48" s="966">
        <v>0</v>
      </c>
      <c r="GC48" s="966">
        <v>0</v>
      </c>
      <c r="GD48" s="966">
        <v>0</v>
      </c>
      <c r="GE48" s="966">
        <v>0</v>
      </c>
      <c r="GF48" s="966">
        <v>0</v>
      </c>
      <c r="GG48" s="966">
        <v>0</v>
      </c>
      <c r="GH48" s="966">
        <v>0</v>
      </c>
      <c r="GI48" s="966">
        <v>0</v>
      </c>
      <c r="GJ48" s="966">
        <v>0</v>
      </c>
      <c r="GK48" s="966">
        <v>0</v>
      </c>
      <c r="GL48" s="966">
        <v>0</v>
      </c>
      <c r="GM48" s="966">
        <v>0</v>
      </c>
    </row>
    <row r="49" spans="1:195" ht="15" customHeight="1">
      <c r="A49" s="965" t="s">
        <v>1627</v>
      </c>
      <c r="B49" s="966">
        <v>4</v>
      </c>
      <c r="C49" s="966">
        <v>26</v>
      </c>
      <c r="D49" s="966">
        <v>0</v>
      </c>
      <c r="E49" s="966">
        <v>0</v>
      </c>
      <c r="F49" s="966">
        <v>0</v>
      </c>
      <c r="G49" s="966">
        <v>0</v>
      </c>
      <c r="H49" s="966">
        <v>0</v>
      </c>
      <c r="I49" s="966">
        <v>0</v>
      </c>
      <c r="J49" s="966">
        <v>0</v>
      </c>
      <c r="K49" s="966">
        <v>0</v>
      </c>
      <c r="L49" s="966">
        <v>1</v>
      </c>
      <c r="M49" s="966">
        <v>2</v>
      </c>
      <c r="N49" s="966">
        <v>0</v>
      </c>
      <c r="O49" s="966">
        <v>0</v>
      </c>
      <c r="P49" s="966">
        <v>0</v>
      </c>
      <c r="Q49" s="966">
        <v>0</v>
      </c>
      <c r="R49" s="966">
        <v>0</v>
      </c>
      <c r="S49" s="966">
        <v>0</v>
      </c>
      <c r="T49" s="966">
        <v>0</v>
      </c>
      <c r="U49" s="966">
        <v>0</v>
      </c>
      <c r="V49" s="966">
        <v>0</v>
      </c>
      <c r="W49" s="966">
        <v>0</v>
      </c>
      <c r="X49" s="966">
        <v>1</v>
      </c>
      <c r="Y49" s="966">
        <v>6</v>
      </c>
      <c r="Z49" s="966">
        <v>0</v>
      </c>
      <c r="AA49" s="966">
        <v>0</v>
      </c>
      <c r="AB49" s="966">
        <v>0</v>
      </c>
      <c r="AC49" s="966">
        <v>0</v>
      </c>
      <c r="AD49" s="966">
        <v>0</v>
      </c>
      <c r="AE49" s="966">
        <v>0</v>
      </c>
      <c r="AF49" s="966">
        <v>0</v>
      </c>
      <c r="AG49" s="966">
        <v>0</v>
      </c>
      <c r="AH49" s="966">
        <v>0</v>
      </c>
      <c r="AI49" s="966">
        <v>0</v>
      </c>
      <c r="AJ49" s="966">
        <v>0</v>
      </c>
      <c r="AK49" s="966">
        <v>0</v>
      </c>
      <c r="AL49" s="966">
        <v>0</v>
      </c>
      <c r="AM49" s="966">
        <v>0</v>
      </c>
      <c r="AN49" s="966">
        <v>0</v>
      </c>
      <c r="AO49" s="966">
        <v>0</v>
      </c>
      <c r="AP49" s="966">
        <v>0</v>
      </c>
      <c r="AQ49" s="966">
        <v>0</v>
      </c>
      <c r="AR49" s="966">
        <v>3</v>
      </c>
      <c r="AS49" s="966">
        <v>8</v>
      </c>
      <c r="AT49" s="966">
        <v>1</v>
      </c>
      <c r="AU49" s="966">
        <v>2</v>
      </c>
      <c r="AV49" s="966">
        <v>1</v>
      </c>
      <c r="AW49" s="966">
        <v>2</v>
      </c>
      <c r="AX49" s="966">
        <v>0</v>
      </c>
      <c r="AY49" s="966">
        <v>0</v>
      </c>
      <c r="AZ49" s="966">
        <v>0</v>
      </c>
      <c r="BA49" s="966">
        <v>0</v>
      </c>
      <c r="BB49" s="966">
        <v>0</v>
      </c>
      <c r="BC49" s="966">
        <v>0</v>
      </c>
      <c r="BD49" s="966">
        <v>3</v>
      </c>
      <c r="BE49" s="966">
        <v>16</v>
      </c>
      <c r="BF49" s="966">
        <v>5</v>
      </c>
      <c r="BG49" s="966">
        <v>25</v>
      </c>
      <c r="BH49" s="966">
        <v>1</v>
      </c>
      <c r="BI49" s="966">
        <v>10</v>
      </c>
      <c r="BJ49" s="966">
        <v>1</v>
      </c>
      <c r="BK49" s="966">
        <v>3</v>
      </c>
      <c r="BL49" s="966">
        <v>1</v>
      </c>
      <c r="BM49" s="966">
        <v>3</v>
      </c>
      <c r="BN49" s="966">
        <v>0</v>
      </c>
      <c r="BO49" s="966">
        <v>0</v>
      </c>
      <c r="BP49" s="966">
        <v>3</v>
      </c>
      <c r="BQ49" s="966">
        <v>16</v>
      </c>
      <c r="BR49" s="966">
        <v>0</v>
      </c>
      <c r="BS49" s="966">
        <v>0</v>
      </c>
      <c r="BT49" s="966">
        <v>0</v>
      </c>
      <c r="BU49" s="966">
        <v>0</v>
      </c>
      <c r="BV49" s="966">
        <v>0</v>
      </c>
      <c r="BW49" s="966">
        <v>0</v>
      </c>
      <c r="BX49" s="966">
        <v>0</v>
      </c>
      <c r="BY49" s="966">
        <v>0</v>
      </c>
      <c r="BZ49" s="966">
        <v>0</v>
      </c>
      <c r="CA49" s="966">
        <v>0</v>
      </c>
      <c r="CB49" s="966">
        <v>0</v>
      </c>
      <c r="CC49" s="966">
        <v>0</v>
      </c>
      <c r="CD49" s="966">
        <v>0</v>
      </c>
      <c r="CE49" s="966">
        <v>0</v>
      </c>
      <c r="CF49" s="966">
        <v>0</v>
      </c>
      <c r="CG49" s="966">
        <v>0</v>
      </c>
      <c r="CH49" s="966">
        <v>3</v>
      </c>
      <c r="CI49" s="966">
        <v>8</v>
      </c>
      <c r="CJ49" s="966">
        <v>3</v>
      </c>
      <c r="CK49" s="966">
        <v>8</v>
      </c>
      <c r="CL49" s="966">
        <v>0</v>
      </c>
      <c r="CM49" s="966">
        <v>0</v>
      </c>
      <c r="CN49" s="966">
        <v>9</v>
      </c>
      <c r="CO49" s="966">
        <v>37</v>
      </c>
      <c r="CP49" s="966">
        <v>5</v>
      </c>
      <c r="CQ49" s="966">
        <v>27</v>
      </c>
      <c r="CR49" s="966">
        <v>8</v>
      </c>
      <c r="CS49" s="966">
        <v>35</v>
      </c>
      <c r="CT49" s="966">
        <v>7</v>
      </c>
      <c r="CU49" s="966">
        <v>28</v>
      </c>
      <c r="CV49" s="966">
        <v>0</v>
      </c>
      <c r="CW49" s="966">
        <v>0</v>
      </c>
      <c r="CX49" s="966">
        <v>0</v>
      </c>
      <c r="CY49" s="966">
        <v>0</v>
      </c>
      <c r="CZ49" s="966">
        <v>0</v>
      </c>
      <c r="DA49" s="966">
        <v>0</v>
      </c>
      <c r="DB49" s="966">
        <v>0</v>
      </c>
      <c r="DC49" s="966">
        <v>0</v>
      </c>
      <c r="DD49" s="966">
        <v>0</v>
      </c>
      <c r="DE49" s="966">
        <v>0</v>
      </c>
      <c r="DF49" s="966">
        <v>1</v>
      </c>
      <c r="DG49" s="966">
        <v>2</v>
      </c>
      <c r="DH49" s="966">
        <v>0</v>
      </c>
      <c r="DI49" s="966">
        <v>0</v>
      </c>
      <c r="DJ49" s="966">
        <v>0</v>
      </c>
      <c r="DK49" s="966">
        <v>0</v>
      </c>
      <c r="DL49" s="966">
        <v>0</v>
      </c>
      <c r="DM49" s="966">
        <v>0</v>
      </c>
      <c r="DN49" s="966">
        <v>0</v>
      </c>
      <c r="DO49" s="966">
        <v>0</v>
      </c>
      <c r="DP49" s="966">
        <v>0</v>
      </c>
      <c r="DQ49" s="966">
        <v>0</v>
      </c>
      <c r="DR49" s="966">
        <v>0</v>
      </c>
      <c r="DS49" s="966">
        <v>0</v>
      </c>
      <c r="DT49" s="966">
        <v>0</v>
      </c>
      <c r="DU49" s="966">
        <v>0</v>
      </c>
      <c r="DV49" s="966">
        <v>0</v>
      </c>
      <c r="DW49" s="966">
        <v>0</v>
      </c>
      <c r="DX49" s="966">
        <v>0</v>
      </c>
      <c r="DY49" s="966">
        <v>0</v>
      </c>
      <c r="DZ49" s="966">
        <v>0</v>
      </c>
      <c r="EA49" s="966">
        <v>0</v>
      </c>
      <c r="EB49" s="966">
        <v>0</v>
      </c>
      <c r="EC49" s="966">
        <v>0</v>
      </c>
      <c r="ED49" s="966">
        <v>0</v>
      </c>
      <c r="EE49" s="966">
        <v>0</v>
      </c>
      <c r="EF49" s="966">
        <v>0</v>
      </c>
      <c r="EG49" s="966">
        <v>0</v>
      </c>
      <c r="EH49" s="966">
        <v>0</v>
      </c>
      <c r="EI49" s="966">
        <v>0</v>
      </c>
      <c r="EJ49" s="966">
        <v>7</v>
      </c>
      <c r="EK49" s="966">
        <v>31</v>
      </c>
      <c r="EL49" s="966">
        <v>7</v>
      </c>
      <c r="EM49" s="966">
        <v>31</v>
      </c>
      <c r="EN49" s="966">
        <v>0</v>
      </c>
      <c r="EO49" s="966">
        <v>0</v>
      </c>
      <c r="EP49" s="966">
        <v>1</v>
      </c>
      <c r="EQ49" s="966">
        <v>39</v>
      </c>
      <c r="ER49" s="966">
        <v>1</v>
      </c>
      <c r="ES49" s="966">
        <v>39</v>
      </c>
      <c r="ET49" s="966">
        <v>4</v>
      </c>
      <c r="EU49" s="966">
        <v>16</v>
      </c>
      <c r="EV49" s="966">
        <v>1</v>
      </c>
      <c r="EW49" s="966">
        <v>6</v>
      </c>
      <c r="EX49" s="966">
        <v>0</v>
      </c>
      <c r="EY49" s="966">
        <v>0</v>
      </c>
      <c r="EZ49" s="966">
        <v>0</v>
      </c>
      <c r="FA49" s="966">
        <v>0</v>
      </c>
      <c r="FB49" s="966">
        <v>0</v>
      </c>
      <c r="FC49" s="966">
        <v>0</v>
      </c>
      <c r="FD49" s="966">
        <v>1</v>
      </c>
      <c r="FE49" s="966">
        <v>61</v>
      </c>
      <c r="FF49" s="966">
        <v>1</v>
      </c>
      <c r="FG49" s="966">
        <v>67</v>
      </c>
      <c r="FH49" s="966">
        <v>0</v>
      </c>
      <c r="FI49" s="966">
        <v>0</v>
      </c>
      <c r="FJ49" s="966">
        <v>0</v>
      </c>
      <c r="FK49" s="966">
        <v>0</v>
      </c>
      <c r="FL49" s="966">
        <v>1</v>
      </c>
      <c r="FM49" s="966">
        <v>38</v>
      </c>
      <c r="FN49" s="966">
        <v>0</v>
      </c>
      <c r="FO49" s="966">
        <v>0</v>
      </c>
      <c r="FP49" s="966">
        <v>0</v>
      </c>
      <c r="FQ49" s="966">
        <v>0</v>
      </c>
      <c r="FR49" s="966">
        <v>0</v>
      </c>
      <c r="FS49" s="966">
        <v>0</v>
      </c>
      <c r="FT49" s="966">
        <v>1</v>
      </c>
      <c r="FU49" s="966">
        <v>40</v>
      </c>
      <c r="FV49" s="966">
        <v>0</v>
      </c>
      <c r="FW49" s="966">
        <v>0</v>
      </c>
      <c r="FX49" s="966">
        <v>0</v>
      </c>
      <c r="FY49" s="966">
        <v>0</v>
      </c>
      <c r="FZ49" s="966">
        <v>0</v>
      </c>
      <c r="GA49" s="966">
        <v>0</v>
      </c>
      <c r="GB49" s="966">
        <v>0</v>
      </c>
      <c r="GC49" s="966">
        <v>0</v>
      </c>
      <c r="GD49" s="966">
        <v>0</v>
      </c>
      <c r="GE49" s="966">
        <v>0</v>
      </c>
      <c r="GF49" s="966">
        <v>0</v>
      </c>
      <c r="GG49" s="966">
        <v>0</v>
      </c>
      <c r="GH49" s="966">
        <v>0</v>
      </c>
      <c r="GI49" s="966">
        <v>0</v>
      </c>
      <c r="GJ49" s="966">
        <v>0</v>
      </c>
      <c r="GK49" s="966">
        <v>0</v>
      </c>
      <c r="GL49" s="966">
        <v>1</v>
      </c>
      <c r="GM49" s="966">
        <v>6</v>
      </c>
    </row>
    <row r="50" spans="1:195" ht="15" customHeight="1">
      <c r="A50" s="965" t="s">
        <v>2425</v>
      </c>
      <c r="B50" s="966">
        <v>2</v>
      </c>
      <c r="C50" s="966">
        <v>6</v>
      </c>
      <c r="D50" s="966">
        <v>0</v>
      </c>
      <c r="E50" s="966">
        <v>0</v>
      </c>
      <c r="F50" s="966">
        <v>0</v>
      </c>
      <c r="G50" s="966">
        <v>0</v>
      </c>
      <c r="H50" s="966">
        <v>0</v>
      </c>
      <c r="I50" s="966">
        <v>0</v>
      </c>
      <c r="J50" s="966">
        <v>0</v>
      </c>
      <c r="K50" s="966">
        <v>0</v>
      </c>
      <c r="L50" s="966">
        <v>0</v>
      </c>
      <c r="M50" s="966">
        <v>0</v>
      </c>
      <c r="N50" s="966">
        <v>0</v>
      </c>
      <c r="O50" s="966">
        <v>0</v>
      </c>
      <c r="P50" s="966">
        <v>0</v>
      </c>
      <c r="Q50" s="966">
        <v>0</v>
      </c>
      <c r="R50" s="966">
        <v>0</v>
      </c>
      <c r="S50" s="966">
        <v>0</v>
      </c>
      <c r="T50" s="966">
        <v>0</v>
      </c>
      <c r="U50" s="966">
        <v>0</v>
      </c>
      <c r="V50" s="966">
        <v>0</v>
      </c>
      <c r="W50" s="966">
        <v>0</v>
      </c>
      <c r="X50" s="966">
        <v>1</v>
      </c>
      <c r="Y50" s="966">
        <v>3</v>
      </c>
      <c r="Z50" s="966">
        <v>1</v>
      </c>
      <c r="AA50" s="966">
        <v>3</v>
      </c>
      <c r="AB50" s="966">
        <v>0</v>
      </c>
      <c r="AC50" s="966">
        <v>0</v>
      </c>
      <c r="AD50" s="966">
        <v>0</v>
      </c>
      <c r="AE50" s="966">
        <v>0</v>
      </c>
      <c r="AF50" s="966">
        <v>0</v>
      </c>
      <c r="AG50" s="966">
        <v>0</v>
      </c>
      <c r="AH50" s="966">
        <v>0</v>
      </c>
      <c r="AI50" s="966">
        <v>0</v>
      </c>
      <c r="AJ50" s="966">
        <v>0</v>
      </c>
      <c r="AK50" s="966">
        <v>0</v>
      </c>
      <c r="AL50" s="966">
        <v>0</v>
      </c>
      <c r="AM50" s="966">
        <v>0</v>
      </c>
      <c r="AN50" s="966">
        <v>0</v>
      </c>
      <c r="AO50" s="966">
        <v>0</v>
      </c>
      <c r="AP50" s="966">
        <v>0</v>
      </c>
      <c r="AQ50" s="966">
        <v>0</v>
      </c>
      <c r="AR50" s="966">
        <v>0</v>
      </c>
      <c r="AS50" s="966">
        <v>0</v>
      </c>
      <c r="AT50" s="966">
        <v>1</v>
      </c>
      <c r="AU50" s="966">
        <v>2</v>
      </c>
      <c r="AV50" s="966">
        <v>0</v>
      </c>
      <c r="AW50" s="966">
        <v>0</v>
      </c>
      <c r="AX50" s="966">
        <v>0</v>
      </c>
      <c r="AY50" s="966">
        <v>0</v>
      </c>
      <c r="AZ50" s="966">
        <v>0</v>
      </c>
      <c r="BA50" s="966">
        <v>0</v>
      </c>
      <c r="BB50" s="966">
        <v>0</v>
      </c>
      <c r="BC50" s="966">
        <v>0</v>
      </c>
      <c r="BD50" s="966">
        <v>2</v>
      </c>
      <c r="BE50" s="966">
        <v>5</v>
      </c>
      <c r="BF50" s="966">
        <v>0</v>
      </c>
      <c r="BG50" s="966">
        <v>0</v>
      </c>
      <c r="BH50" s="966">
        <v>0</v>
      </c>
      <c r="BI50" s="966">
        <v>0</v>
      </c>
      <c r="BJ50" s="966">
        <v>0</v>
      </c>
      <c r="BK50" s="966">
        <v>0</v>
      </c>
      <c r="BL50" s="966">
        <v>0</v>
      </c>
      <c r="BM50" s="966">
        <v>0</v>
      </c>
      <c r="BN50" s="966">
        <v>0</v>
      </c>
      <c r="BO50" s="966">
        <v>0</v>
      </c>
      <c r="BP50" s="966">
        <v>0</v>
      </c>
      <c r="BQ50" s="966">
        <v>0</v>
      </c>
      <c r="BR50" s="966">
        <v>0</v>
      </c>
      <c r="BS50" s="966">
        <v>0</v>
      </c>
      <c r="BT50" s="966">
        <v>0</v>
      </c>
      <c r="BU50" s="966">
        <v>0</v>
      </c>
      <c r="BV50" s="966">
        <v>0</v>
      </c>
      <c r="BW50" s="966">
        <v>0</v>
      </c>
      <c r="BX50" s="966">
        <v>0</v>
      </c>
      <c r="BY50" s="966">
        <v>0</v>
      </c>
      <c r="BZ50" s="966">
        <v>0</v>
      </c>
      <c r="CA50" s="966">
        <v>0</v>
      </c>
      <c r="CB50" s="966">
        <v>0</v>
      </c>
      <c r="CC50" s="966">
        <v>0</v>
      </c>
      <c r="CD50" s="966">
        <v>0</v>
      </c>
      <c r="CE50" s="966">
        <v>0</v>
      </c>
      <c r="CF50" s="966">
        <v>0</v>
      </c>
      <c r="CG50" s="966">
        <v>0</v>
      </c>
      <c r="CH50" s="966">
        <v>0</v>
      </c>
      <c r="CI50" s="966">
        <v>0</v>
      </c>
      <c r="CJ50" s="966">
        <v>0</v>
      </c>
      <c r="CK50" s="966">
        <v>0</v>
      </c>
      <c r="CL50" s="966">
        <v>0</v>
      </c>
      <c r="CM50" s="966">
        <v>0</v>
      </c>
      <c r="CN50" s="966">
        <v>4</v>
      </c>
      <c r="CO50" s="966">
        <v>10</v>
      </c>
      <c r="CP50" s="966">
        <v>0</v>
      </c>
      <c r="CQ50" s="966">
        <v>0</v>
      </c>
      <c r="CR50" s="966">
        <v>3</v>
      </c>
      <c r="CS50" s="966">
        <v>6</v>
      </c>
      <c r="CT50" s="966">
        <v>2</v>
      </c>
      <c r="CU50" s="966">
        <v>5</v>
      </c>
      <c r="CV50" s="966">
        <v>0</v>
      </c>
      <c r="CW50" s="966">
        <v>0</v>
      </c>
      <c r="CX50" s="966">
        <v>0</v>
      </c>
      <c r="CY50" s="966">
        <v>0</v>
      </c>
      <c r="CZ50" s="966">
        <v>0</v>
      </c>
      <c r="DA50" s="966">
        <v>0</v>
      </c>
      <c r="DB50" s="966">
        <v>0</v>
      </c>
      <c r="DC50" s="966">
        <v>0</v>
      </c>
      <c r="DD50" s="966">
        <v>0</v>
      </c>
      <c r="DE50" s="966">
        <v>0</v>
      </c>
      <c r="DF50" s="966">
        <v>0</v>
      </c>
      <c r="DG50" s="966">
        <v>0</v>
      </c>
      <c r="DH50" s="966">
        <v>0</v>
      </c>
      <c r="DI50" s="966">
        <v>0</v>
      </c>
      <c r="DJ50" s="966">
        <v>0</v>
      </c>
      <c r="DK50" s="966">
        <v>0</v>
      </c>
      <c r="DL50" s="966">
        <v>0</v>
      </c>
      <c r="DM50" s="966">
        <v>0</v>
      </c>
      <c r="DN50" s="966">
        <v>0</v>
      </c>
      <c r="DO50" s="966">
        <v>0</v>
      </c>
      <c r="DP50" s="966">
        <v>0</v>
      </c>
      <c r="DQ50" s="966">
        <v>0</v>
      </c>
      <c r="DR50" s="966">
        <v>0</v>
      </c>
      <c r="DS50" s="966">
        <v>0</v>
      </c>
      <c r="DT50" s="966">
        <v>0</v>
      </c>
      <c r="DU50" s="966">
        <v>0</v>
      </c>
      <c r="DV50" s="966">
        <v>0</v>
      </c>
      <c r="DW50" s="966">
        <v>0</v>
      </c>
      <c r="DX50" s="966">
        <v>0</v>
      </c>
      <c r="DY50" s="966">
        <v>0</v>
      </c>
      <c r="DZ50" s="966">
        <v>0</v>
      </c>
      <c r="EA50" s="966">
        <v>0</v>
      </c>
      <c r="EB50" s="966">
        <v>0</v>
      </c>
      <c r="EC50" s="966">
        <v>0</v>
      </c>
      <c r="ED50" s="966">
        <v>0</v>
      </c>
      <c r="EE50" s="966">
        <v>0</v>
      </c>
      <c r="EF50" s="966">
        <v>0</v>
      </c>
      <c r="EG50" s="966">
        <v>0</v>
      </c>
      <c r="EH50" s="966">
        <v>0</v>
      </c>
      <c r="EI50" s="966">
        <v>0</v>
      </c>
      <c r="EJ50" s="966">
        <v>2</v>
      </c>
      <c r="EK50" s="966">
        <v>5</v>
      </c>
      <c r="EL50" s="966">
        <v>2</v>
      </c>
      <c r="EM50" s="966">
        <v>5</v>
      </c>
      <c r="EN50" s="966">
        <v>0</v>
      </c>
      <c r="EO50" s="966">
        <v>0</v>
      </c>
      <c r="EP50" s="966">
        <v>1</v>
      </c>
      <c r="EQ50" s="966">
        <v>10</v>
      </c>
      <c r="ER50" s="966">
        <v>1</v>
      </c>
      <c r="ES50" s="966">
        <v>10</v>
      </c>
      <c r="ET50" s="966">
        <v>2</v>
      </c>
      <c r="EU50" s="966">
        <v>5</v>
      </c>
      <c r="EV50" s="966">
        <v>0</v>
      </c>
      <c r="EW50" s="966">
        <v>0</v>
      </c>
      <c r="EX50" s="966">
        <v>0</v>
      </c>
      <c r="EY50" s="966">
        <v>0</v>
      </c>
      <c r="EZ50" s="966">
        <v>0</v>
      </c>
      <c r="FA50" s="966">
        <v>0</v>
      </c>
      <c r="FB50" s="966">
        <v>0</v>
      </c>
      <c r="FC50" s="966">
        <v>0</v>
      </c>
      <c r="FD50" s="966">
        <v>1</v>
      </c>
      <c r="FE50" s="966">
        <v>13</v>
      </c>
      <c r="FF50" s="966">
        <v>0</v>
      </c>
      <c r="FG50" s="966">
        <v>0</v>
      </c>
      <c r="FH50" s="966">
        <v>0</v>
      </c>
      <c r="FI50" s="966">
        <v>0</v>
      </c>
      <c r="FJ50" s="966">
        <v>0</v>
      </c>
      <c r="FK50" s="966">
        <v>0</v>
      </c>
      <c r="FL50" s="966">
        <v>1</v>
      </c>
      <c r="FM50" s="966">
        <v>16</v>
      </c>
      <c r="FN50" s="966">
        <v>0</v>
      </c>
      <c r="FO50" s="966">
        <v>0</v>
      </c>
      <c r="FP50" s="966">
        <v>0</v>
      </c>
      <c r="FQ50" s="966">
        <v>0</v>
      </c>
      <c r="FR50" s="966">
        <v>0</v>
      </c>
      <c r="FS50" s="966">
        <v>0</v>
      </c>
      <c r="FT50" s="966">
        <v>1</v>
      </c>
      <c r="FU50" s="966">
        <v>18</v>
      </c>
      <c r="FV50" s="966">
        <v>0</v>
      </c>
      <c r="FW50" s="966">
        <v>0</v>
      </c>
      <c r="FX50" s="966">
        <v>0</v>
      </c>
      <c r="FY50" s="966">
        <v>0</v>
      </c>
      <c r="FZ50" s="966">
        <v>0</v>
      </c>
      <c r="GA50" s="966">
        <v>0</v>
      </c>
      <c r="GB50" s="966">
        <v>0</v>
      </c>
      <c r="GC50" s="966">
        <v>0</v>
      </c>
      <c r="GD50" s="966">
        <v>0</v>
      </c>
      <c r="GE50" s="966">
        <v>0</v>
      </c>
      <c r="GF50" s="966">
        <v>0</v>
      </c>
      <c r="GG50" s="966">
        <v>0</v>
      </c>
      <c r="GH50" s="966">
        <v>0</v>
      </c>
      <c r="GI50" s="966">
        <v>0</v>
      </c>
      <c r="GJ50" s="966">
        <v>0</v>
      </c>
      <c r="GK50" s="966">
        <v>0</v>
      </c>
      <c r="GL50" s="966">
        <v>0</v>
      </c>
      <c r="GM50" s="966">
        <v>0</v>
      </c>
    </row>
    <row r="51" spans="1:195" ht="15" customHeight="1">
      <c r="A51" s="965" t="s">
        <v>2426</v>
      </c>
      <c r="B51" s="966">
        <v>1</v>
      </c>
      <c r="C51" s="966">
        <v>9</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0</v>
      </c>
      <c r="CC51" s="966">
        <v>0</v>
      </c>
      <c r="CD51" s="966">
        <v>0</v>
      </c>
      <c r="CE51" s="966">
        <v>0</v>
      </c>
      <c r="CF51" s="966">
        <v>0</v>
      </c>
      <c r="CG51" s="966">
        <v>0</v>
      </c>
      <c r="CH51" s="966">
        <v>0</v>
      </c>
      <c r="CI51" s="966">
        <v>0</v>
      </c>
      <c r="CJ51" s="966">
        <v>1</v>
      </c>
      <c r="CK51" s="966">
        <v>4</v>
      </c>
      <c r="CL51" s="966">
        <v>0</v>
      </c>
      <c r="CM51" s="966">
        <v>0</v>
      </c>
      <c r="CN51" s="966">
        <v>5</v>
      </c>
      <c r="CO51" s="966">
        <v>16</v>
      </c>
      <c r="CP51" s="966">
        <v>2</v>
      </c>
      <c r="CQ51" s="966">
        <v>5</v>
      </c>
      <c r="CR51" s="966">
        <v>5</v>
      </c>
      <c r="CS51" s="966">
        <v>12</v>
      </c>
      <c r="CT51" s="966">
        <v>3</v>
      </c>
      <c r="CU51" s="966">
        <v>12</v>
      </c>
      <c r="CV51" s="966">
        <v>0</v>
      </c>
      <c r="CW51" s="966">
        <v>0</v>
      </c>
      <c r="CX51" s="966">
        <v>0</v>
      </c>
      <c r="CY51" s="966">
        <v>0</v>
      </c>
      <c r="CZ51" s="966">
        <v>0</v>
      </c>
      <c r="DA51" s="966">
        <v>0</v>
      </c>
      <c r="DB51" s="966">
        <v>0</v>
      </c>
      <c r="DC51" s="966">
        <v>0</v>
      </c>
      <c r="DD51" s="966">
        <v>0</v>
      </c>
      <c r="DE51" s="966">
        <v>0</v>
      </c>
      <c r="DF51" s="966">
        <v>0</v>
      </c>
      <c r="DG51" s="966">
        <v>0</v>
      </c>
      <c r="DH51" s="966">
        <v>0</v>
      </c>
      <c r="DI51" s="966">
        <v>0</v>
      </c>
      <c r="DJ51" s="966">
        <v>0</v>
      </c>
      <c r="DK51" s="966">
        <v>0</v>
      </c>
      <c r="DL51" s="966">
        <v>0</v>
      </c>
      <c r="DM51" s="966">
        <v>0</v>
      </c>
      <c r="DN51" s="966">
        <v>0</v>
      </c>
      <c r="DO51" s="966">
        <v>0</v>
      </c>
      <c r="DP51" s="966">
        <v>0</v>
      </c>
      <c r="DQ51" s="966">
        <v>0</v>
      </c>
      <c r="DR51" s="966">
        <v>0</v>
      </c>
      <c r="DS51" s="966">
        <v>0</v>
      </c>
      <c r="DT51" s="966">
        <v>0</v>
      </c>
      <c r="DU51" s="966">
        <v>0</v>
      </c>
      <c r="DV51" s="966">
        <v>0</v>
      </c>
      <c r="DW51" s="966">
        <v>0</v>
      </c>
      <c r="DX51" s="966">
        <v>0</v>
      </c>
      <c r="DY51" s="966">
        <v>0</v>
      </c>
      <c r="DZ51" s="966">
        <v>0</v>
      </c>
      <c r="EA51" s="966">
        <v>0</v>
      </c>
      <c r="EB51" s="966">
        <v>0</v>
      </c>
      <c r="EC51" s="966">
        <v>0</v>
      </c>
      <c r="ED51" s="966">
        <v>0</v>
      </c>
      <c r="EE51" s="966">
        <v>0</v>
      </c>
      <c r="EF51" s="966">
        <v>0</v>
      </c>
      <c r="EG51" s="966">
        <v>0</v>
      </c>
      <c r="EH51" s="966">
        <v>0</v>
      </c>
      <c r="EI51" s="966">
        <v>0</v>
      </c>
      <c r="EJ51" s="966">
        <v>3</v>
      </c>
      <c r="EK51" s="966">
        <v>11</v>
      </c>
      <c r="EL51" s="966">
        <v>3</v>
      </c>
      <c r="EM51" s="966">
        <v>11</v>
      </c>
      <c r="EN51" s="966">
        <v>0</v>
      </c>
      <c r="EO51" s="966">
        <v>0</v>
      </c>
      <c r="EP51" s="966">
        <v>1</v>
      </c>
      <c r="EQ51" s="966">
        <v>17</v>
      </c>
      <c r="ER51" s="966">
        <v>1</v>
      </c>
      <c r="ES51" s="966">
        <v>17</v>
      </c>
      <c r="ET51" s="966">
        <v>1</v>
      </c>
      <c r="EU51" s="966">
        <v>3</v>
      </c>
      <c r="EV51" s="966">
        <v>0</v>
      </c>
      <c r="EW51" s="966">
        <v>0</v>
      </c>
      <c r="EX51" s="966">
        <v>0</v>
      </c>
      <c r="EY51" s="966">
        <v>0</v>
      </c>
      <c r="EZ51" s="966">
        <v>1</v>
      </c>
      <c r="FA51" s="966">
        <v>3</v>
      </c>
      <c r="FB51" s="966">
        <v>0</v>
      </c>
      <c r="FC51" s="966">
        <v>0</v>
      </c>
      <c r="FD51" s="966">
        <v>1</v>
      </c>
      <c r="FE51" s="966">
        <v>26</v>
      </c>
      <c r="FF51" s="966">
        <v>1</v>
      </c>
      <c r="FG51" s="966">
        <v>29</v>
      </c>
      <c r="FH51" s="966">
        <v>0</v>
      </c>
      <c r="FI51" s="966">
        <v>0</v>
      </c>
      <c r="FJ51" s="966">
        <v>0</v>
      </c>
      <c r="FK51" s="966">
        <v>0</v>
      </c>
      <c r="FL51" s="966">
        <v>1</v>
      </c>
      <c r="FM51" s="966">
        <v>21</v>
      </c>
      <c r="FN51" s="966">
        <v>0</v>
      </c>
      <c r="FO51" s="966">
        <v>0</v>
      </c>
      <c r="FP51" s="966">
        <v>0</v>
      </c>
      <c r="FQ51" s="966">
        <v>0</v>
      </c>
      <c r="FR51" s="966">
        <v>0</v>
      </c>
      <c r="FS51" s="966">
        <v>0</v>
      </c>
      <c r="FT51" s="966">
        <v>1</v>
      </c>
      <c r="FU51" s="966">
        <v>26</v>
      </c>
      <c r="FV51" s="966">
        <v>0</v>
      </c>
      <c r="FW51" s="966">
        <v>0</v>
      </c>
      <c r="FX51" s="966">
        <v>0</v>
      </c>
      <c r="FY51" s="966">
        <v>0</v>
      </c>
      <c r="FZ51" s="966">
        <v>0</v>
      </c>
      <c r="GA51" s="966">
        <v>0</v>
      </c>
      <c r="GB51" s="966">
        <v>0</v>
      </c>
      <c r="GC51" s="966">
        <v>0</v>
      </c>
      <c r="GD51" s="966">
        <v>0</v>
      </c>
      <c r="GE51" s="966">
        <v>0</v>
      </c>
      <c r="GF51" s="966">
        <v>0</v>
      </c>
      <c r="GG51" s="966">
        <v>0</v>
      </c>
      <c r="GH51" s="966">
        <v>0</v>
      </c>
      <c r="GI51" s="966">
        <v>0</v>
      </c>
      <c r="GJ51" s="966">
        <v>1</v>
      </c>
      <c r="GK51" s="966">
        <v>3</v>
      </c>
      <c r="GL51" s="966">
        <v>0</v>
      </c>
      <c r="GM51" s="966">
        <v>0</v>
      </c>
    </row>
    <row r="52" spans="1:195" ht="15" customHeight="1">
      <c r="A52" s="965" t="s">
        <v>2427</v>
      </c>
      <c r="B52" s="966">
        <v>0</v>
      </c>
      <c r="C52" s="966">
        <v>0</v>
      </c>
      <c r="D52" s="966">
        <v>1</v>
      </c>
      <c r="E52" s="966">
        <v>12</v>
      </c>
      <c r="F52" s="966">
        <v>0</v>
      </c>
      <c r="G52" s="966">
        <v>0</v>
      </c>
      <c r="H52" s="966">
        <v>0</v>
      </c>
      <c r="I52" s="966">
        <v>0</v>
      </c>
      <c r="J52" s="966">
        <v>2</v>
      </c>
      <c r="K52" s="966">
        <v>5</v>
      </c>
      <c r="L52" s="966">
        <v>0</v>
      </c>
      <c r="M52" s="966">
        <v>0</v>
      </c>
      <c r="N52" s="966">
        <v>1</v>
      </c>
      <c r="O52" s="966">
        <v>6</v>
      </c>
      <c r="P52" s="966">
        <v>0</v>
      </c>
      <c r="Q52" s="966">
        <v>0</v>
      </c>
      <c r="R52" s="966">
        <v>0</v>
      </c>
      <c r="S52" s="966">
        <v>0</v>
      </c>
      <c r="T52" s="966">
        <v>0</v>
      </c>
      <c r="U52" s="966">
        <v>0</v>
      </c>
      <c r="V52" s="966">
        <v>0</v>
      </c>
      <c r="W52" s="966">
        <v>0</v>
      </c>
      <c r="X52" s="966">
        <v>0</v>
      </c>
      <c r="Y52" s="966">
        <v>0</v>
      </c>
      <c r="Z52" s="966">
        <v>0</v>
      </c>
      <c r="AA52" s="966">
        <v>0</v>
      </c>
      <c r="AB52" s="966">
        <v>0</v>
      </c>
      <c r="AC52" s="966">
        <v>0</v>
      </c>
      <c r="AD52" s="966">
        <v>0</v>
      </c>
      <c r="AE52" s="966">
        <v>0</v>
      </c>
      <c r="AF52" s="966">
        <v>1</v>
      </c>
      <c r="AG52" s="966">
        <v>2</v>
      </c>
      <c r="AH52" s="966">
        <v>0</v>
      </c>
      <c r="AI52" s="966">
        <v>0</v>
      </c>
      <c r="AJ52" s="966">
        <v>1</v>
      </c>
      <c r="AK52" s="966">
        <v>12</v>
      </c>
      <c r="AL52" s="966">
        <v>0</v>
      </c>
      <c r="AM52" s="966">
        <v>0</v>
      </c>
      <c r="AN52" s="966">
        <v>0</v>
      </c>
      <c r="AO52" s="966">
        <v>0</v>
      </c>
      <c r="AP52" s="966">
        <v>0</v>
      </c>
      <c r="AQ52" s="966">
        <v>0</v>
      </c>
      <c r="AR52" s="966">
        <v>1</v>
      </c>
      <c r="AS52" s="966">
        <v>2</v>
      </c>
      <c r="AT52" s="966">
        <v>1</v>
      </c>
      <c r="AU52" s="966">
        <v>3</v>
      </c>
      <c r="AV52" s="966">
        <v>0</v>
      </c>
      <c r="AW52" s="966">
        <v>0</v>
      </c>
      <c r="AX52" s="966">
        <v>0</v>
      </c>
      <c r="AY52" s="966">
        <v>0</v>
      </c>
      <c r="AZ52" s="966">
        <v>0</v>
      </c>
      <c r="BA52" s="966">
        <v>0</v>
      </c>
      <c r="BB52" s="966">
        <v>0</v>
      </c>
      <c r="BC52" s="966">
        <v>0</v>
      </c>
      <c r="BD52" s="966">
        <v>9</v>
      </c>
      <c r="BE52" s="966">
        <v>33</v>
      </c>
      <c r="BF52" s="966">
        <v>0</v>
      </c>
      <c r="BG52" s="966">
        <v>0</v>
      </c>
      <c r="BH52" s="966">
        <v>0</v>
      </c>
      <c r="BI52" s="966">
        <v>0</v>
      </c>
      <c r="BJ52" s="966">
        <v>0</v>
      </c>
      <c r="BK52" s="966">
        <v>0</v>
      </c>
      <c r="BL52" s="966">
        <v>1</v>
      </c>
      <c r="BM52" s="966">
        <v>2</v>
      </c>
      <c r="BN52" s="966">
        <v>0</v>
      </c>
      <c r="BO52" s="966">
        <v>0</v>
      </c>
      <c r="BP52" s="966">
        <v>5</v>
      </c>
      <c r="BQ52" s="966">
        <v>19</v>
      </c>
      <c r="BR52" s="966">
        <v>0</v>
      </c>
      <c r="BS52" s="966">
        <v>0</v>
      </c>
      <c r="BT52" s="966">
        <v>0</v>
      </c>
      <c r="BU52" s="966">
        <v>0</v>
      </c>
      <c r="BV52" s="966">
        <v>0</v>
      </c>
      <c r="BW52" s="966">
        <v>0</v>
      </c>
      <c r="BX52" s="966">
        <v>0</v>
      </c>
      <c r="BY52" s="966">
        <v>0</v>
      </c>
      <c r="BZ52" s="966">
        <v>0</v>
      </c>
      <c r="CA52" s="966">
        <v>0</v>
      </c>
      <c r="CB52" s="966">
        <v>0</v>
      </c>
      <c r="CC52" s="966">
        <v>0</v>
      </c>
      <c r="CD52" s="966">
        <v>1</v>
      </c>
      <c r="CE52" s="966">
        <v>2</v>
      </c>
      <c r="CF52" s="966">
        <v>0</v>
      </c>
      <c r="CG52" s="966">
        <v>0</v>
      </c>
      <c r="CH52" s="966">
        <v>0</v>
      </c>
      <c r="CI52" s="966">
        <v>0</v>
      </c>
      <c r="CJ52" s="966">
        <v>0</v>
      </c>
      <c r="CK52" s="966">
        <v>0</v>
      </c>
      <c r="CL52" s="966">
        <v>0</v>
      </c>
      <c r="CM52" s="966">
        <v>0</v>
      </c>
      <c r="CN52" s="966">
        <v>9</v>
      </c>
      <c r="CO52" s="966">
        <v>28</v>
      </c>
      <c r="CP52" s="966">
        <v>4</v>
      </c>
      <c r="CQ52" s="966">
        <v>11</v>
      </c>
      <c r="CR52" s="966">
        <v>9</v>
      </c>
      <c r="CS52" s="966">
        <v>22</v>
      </c>
      <c r="CT52" s="966">
        <v>7</v>
      </c>
      <c r="CU52" s="966">
        <v>20</v>
      </c>
      <c r="CV52" s="966">
        <v>0</v>
      </c>
      <c r="CW52" s="966">
        <v>0</v>
      </c>
      <c r="CX52" s="966">
        <v>1</v>
      </c>
      <c r="CY52" s="966">
        <v>2</v>
      </c>
      <c r="CZ52" s="966">
        <v>0</v>
      </c>
      <c r="DA52" s="966">
        <v>0</v>
      </c>
      <c r="DB52" s="966">
        <v>1</v>
      </c>
      <c r="DC52" s="966">
        <v>40</v>
      </c>
      <c r="DD52" s="966">
        <v>0</v>
      </c>
      <c r="DE52" s="966">
        <v>0</v>
      </c>
      <c r="DF52" s="966">
        <v>0</v>
      </c>
      <c r="DG52" s="966">
        <v>0</v>
      </c>
      <c r="DH52" s="966">
        <v>0</v>
      </c>
      <c r="DI52" s="966">
        <v>0</v>
      </c>
      <c r="DJ52" s="966">
        <v>0</v>
      </c>
      <c r="DK52" s="966">
        <v>0</v>
      </c>
      <c r="DL52" s="966">
        <v>0</v>
      </c>
      <c r="DM52" s="966">
        <v>0</v>
      </c>
      <c r="DN52" s="966">
        <v>1</v>
      </c>
      <c r="DO52" s="966">
        <v>12</v>
      </c>
      <c r="DP52" s="966">
        <v>0</v>
      </c>
      <c r="DQ52" s="966">
        <v>0</v>
      </c>
      <c r="DR52" s="966">
        <v>0</v>
      </c>
      <c r="DS52" s="966">
        <v>0</v>
      </c>
      <c r="DT52" s="966">
        <v>0</v>
      </c>
      <c r="DU52" s="966">
        <v>0</v>
      </c>
      <c r="DV52" s="966">
        <v>0</v>
      </c>
      <c r="DW52" s="966">
        <v>0</v>
      </c>
      <c r="DX52" s="966">
        <v>0</v>
      </c>
      <c r="DY52" s="966">
        <v>0</v>
      </c>
      <c r="DZ52" s="966">
        <v>0</v>
      </c>
      <c r="EA52" s="966">
        <v>0</v>
      </c>
      <c r="EB52" s="966">
        <v>0</v>
      </c>
      <c r="EC52" s="966">
        <v>0</v>
      </c>
      <c r="ED52" s="966">
        <v>0</v>
      </c>
      <c r="EE52" s="966">
        <v>0</v>
      </c>
      <c r="EF52" s="966">
        <v>0</v>
      </c>
      <c r="EG52" s="966">
        <v>0</v>
      </c>
      <c r="EH52" s="966">
        <v>0</v>
      </c>
      <c r="EI52" s="966">
        <v>0</v>
      </c>
      <c r="EJ52" s="966">
        <v>9</v>
      </c>
      <c r="EK52" s="966">
        <v>30</v>
      </c>
      <c r="EL52" s="966">
        <v>9</v>
      </c>
      <c r="EM52" s="966">
        <v>30</v>
      </c>
      <c r="EN52" s="966">
        <v>1</v>
      </c>
      <c r="EO52" s="966">
        <v>3</v>
      </c>
      <c r="EP52" s="966">
        <v>1</v>
      </c>
      <c r="EQ52" s="966">
        <v>35</v>
      </c>
      <c r="ER52" s="966">
        <v>1</v>
      </c>
      <c r="ES52" s="966">
        <v>35</v>
      </c>
      <c r="ET52" s="966">
        <v>8</v>
      </c>
      <c r="EU52" s="966">
        <v>28</v>
      </c>
      <c r="EV52" s="966">
        <v>0</v>
      </c>
      <c r="EW52" s="966">
        <v>0</v>
      </c>
      <c r="EX52" s="966">
        <v>0</v>
      </c>
      <c r="EY52" s="966">
        <v>0</v>
      </c>
      <c r="EZ52" s="966">
        <v>0</v>
      </c>
      <c r="FA52" s="966">
        <v>0</v>
      </c>
      <c r="FB52" s="966">
        <v>0</v>
      </c>
      <c r="FC52" s="966">
        <v>0</v>
      </c>
      <c r="FD52" s="966">
        <v>1</v>
      </c>
      <c r="FE52" s="966">
        <v>72</v>
      </c>
      <c r="FF52" s="966">
        <v>1</v>
      </c>
      <c r="FG52" s="966">
        <v>77</v>
      </c>
      <c r="FH52" s="966">
        <v>0</v>
      </c>
      <c r="FI52" s="966">
        <v>0</v>
      </c>
      <c r="FJ52" s="966">
        <v>0</v>
      </c>
      <c r="FK52" s="966">
        <v>0</v>
      </c>
      <c r="FL52" s="966">
        <v>1</v>
      </c>
      <c r="FM52" s="966">
        <v>34</v>
      </c>
      <c r="FN52" s="966">
        <v>0</v>
      </c>
      <c r="FO52" s="966">
        <v>0</v>
      </c>
      <c r="FP52" s="966">
        <v>0</v>
      </c>
      <c r="FQ52" s="966">
        <v>0</v>
      </c>
      <c r="FR52" s="966">
        <v>0</v>
      </c>
      <c r="FS52" s="966">
        <v>0</v>
      </c>
      <c r="FT52" s="966">
        <v>1</v>
      </c>
      <c r="FU52" s="966">
        <v>43</v>
      </c>
      <c r="FV52" s="966">
        <v>0</v>
      </c>
      <c r="FW52" s="966">
        <v>0</v>
      </c>
      <c r="FX52" s="966">
        <v>0</v>
      </c>
      <c r="FY52" s="966">
        <v>0</v>
      </c>
      <c r="FZ52" s="966">
        <v>0</v>
      </c>
      <c r="GA52" s="966">
        <v>0</v>
      </c>
      <c r="GB52" s="966">
        <v>0</v>
      </c>
      <c r="GC52" s="966">
        <v>0</v>
      </c>
      <c r="GD52" s="966">
        <v>0</v>
      </c>
      <c r="GE52" s="966">
        <v>0</v>
      </c>
      <c r="GF52" s="966">
        <v>0</v>
      </c>
      <c r="GG52" s="966">
        <v>0</v>
      </c>
      <c r="GH52" s="966">
        <v>0</v>
      </c>
      <c r="GI52" s="966">
        <v>0</v>
      </c>
      <c r="GJ52" s="966">
        <v>0</v>
      </c>
      <c r="GK52" s="966">
        <v>0</v>
      </c>
      <c r="GL52" s="966">
        <v>0</v>
      </c>
      <c r="GM52" s="966">
        <v>0</v>
      </c>
    </row>
    <row r="53" spans="1:195" ht="15" customHeight="1" thickBot="1">
      <c r="A53" s="967" t="s">
        <v>2428</v>
      </c>
      <c r="B53" s="966">
        <v>4</v>
      </c>
      <c r="C53" s="966">
        <v>39</v>
      </c>
      <c r="D53" s="966">
        <v>0</v>
      </c>
      <c r="E53" s="966">
        <v>0</v>
      </c>
      <c r="F53" s="966">
        <v>0</v>
      </c>
      <c r="G53" s="966">
        <v>0</v>
      </c>
      <c r="H53" s="966">
        <v>0</v>
      </c>
      <c r="I53" s="966">
        <v>0</v>
      </c>
      <c r="J53" s="966">
        <v>0</v>
      </c>
      <c r="K53" s="966">
        <v>0</v>
      </c>
      <c r="L53" s="966">
        <v>0</v>
      </c>
      <c r="M53" s="966">
        <v>0</v>
      </c>
      <c r="N53" s="966">
        <v>0</v>
      </c>
      <c r="O53" s="966">
        <v>0</v>
      </c>
      <c r="P53" s="966">
        <v>0</v>
      </c>
      <c r="Q53" s="966">
        <v>0</v>
      </c>
      <c r="R53" s="966">
        <v>0</v>
      </c>
      <c r="S53" s="966">
        <v>0</v>
      </c>
      <c r="T53" s="966">
        <v>0</v>
      </c>
      <c r="U53" s="966">
        <v>0</v>
      </c>
      <c r="V53" s="966">
        <v>0</v>
      </c>
      <c r="W53" s="966">
        <v>0</v>
      </c>
      <c r="X53" s="966">
        <v>4</v>
      </c>
      <c r="Y53" s="966">
        <v>39</v>
      </c>
      <c r="Z53" s="966">
        <v>0</v>
      </c>
      <c r="AA53" s="966">
        <v>0</v>
      </c>
      <c r="AB53" s="966">
        <v>0</v>
      </c>
      <c r="AC53" s="966">
        <v>0</v>
      </c>
      <c r="AD53" s="966">
        <v>1</v>
      </c>
      <c r="AE53" s="966">
        <v>3</v>
      </c>
      <c r="AF53" s="966">
        <v>0</v>
      </c>
      <c r="AG53" s="966">
        <v>0</v>
      </c>
      <c r="AH53" s="966">
        <v>0</v>
      </c>
      <c r="AI53" s="966">
        <v>0</v>
      </c>
      <c r="AJ53" s="966">
        <v>0</v>
      </c>
      <c r="AK53" s="966">
        <v>0</v>
      </c>
      <c r="AL53" s="966">
        <v>0</v>
      </c>
      <c r="AM53" s="966">
        <v>0</v>
      </c>
      <c r="AN53" s="966">
        <v>0</v>
      </c>
      <c r="AO53" s="966">
        <v>0</v>
      </c>
      <c r="AP53" s="966">
        <v>0</v>
      </c>
      <c r="AQ53" s="966">
        <v>0</v>
      </c>
      <c r="AR53" s="966">
        <v>1</v>
      </c>
      <c r="AS53" s="966">
        <v>2</v>
      </c>
      <c r="AT53" s="966">
        <v>0</v>
      </c>
      <c r="AU53" s="966">
        <v>0</v>
      </c>
      <c r="AV53" s="966">
        <v>0</v>
      </c>
      <c r="AW53" s="966">
        <v>0</v>
      </c>
      <c r="AX53" s="966">
        <v>0</v>
      </c>
      <c r="AY53" s="966">
        <v>0</v>
      </c>
      <c r="AZ53" s="966">
        <v>0</v>
      </c>
      <c r="BA53" s="966">
        <v>0</v>
      </c>
      <c r="BB53" s="966">
        <v>0</v>
      </c>
      <c r="BC53" s="966">
        <v>0</v>
      </c>
      <c r="BD53" s="966">
        <v>1</v>
      </c>
      <c r="BE53" s="966">
        <v>3</v>
      </c>
      <c r="BF53" s="966">
        <v>0</v>
      </c>
      <c r="BG53" s="966">
        <v>0</v>
      </c>
      <c r="BH53" s="966">
        <v>0</v>
      </c>
      <c r="BI53" s="966">
        <v>0</v>
      </c>
      <c r="BJ53" s="966">
        <v>0</v>
      </c>
      <c r="BK53" s="966">
        <v>0</v>
      </c>
      <c r="BL53" s="966">
        <v>0</v>
      </c>
      <c r="BM53" s="966">
        <v>0</v>
      </c>
      <c r="BN53" s="966">
        <v>0</v>
      </c>
      <c r="BO53" s="966">
        <v>0</v>
      </c>
      <c r="BP53" s="966">
        <v>0</v>
      </c>
      <c r="BQ53" s="966">
        <v>0</v>
      </c>
      <c r="BR53" s="966">
        <v>0</v>
      </c>
      <c r="BS53" s="966">
        <v>0</v>
      </c>
      <c r="BT53" s="966">
        <v>0</v>
      </c>
      <c r="BU53" s="966">
        <v>0</v>
      </c>
      <c r="BV53" s="966">
        <v>0</v>
      </c>
      <c r="BW53" s="966">
        <v>0</v>
      </c>
      <c r="BX53" s="966">
        <v>0</v>
      </c>
      <c r="BY53" s="966">
        <v>0</v>
      </c>
      <c r="BZ53" s="966">
        <v>0</v>
      </c>
      <c r="CA53" s="966">
        <v>0</v>
      </c>
      <c r="CB53" s="966">
        <v>0</v>
      </c>
      <c r="CC53" s="966">
        <v>0</v>
      </c>
      <c r="CD53" s="966">
        <v>0</v>
      </c>
      <c r="CE53" s="966">
        <v>0</v>
      </c>
      <c r="CF53" s="966">
        <v>0</v>
      </c>
      <c r="CG53" s="966">
        <v>0</v>
      </c>
      <c r="CH53" s="966">
        <v>2</v>
      </c>
      <c r="CI53" s="966">
        <v>7</v>
      </c>
      <c r="CJ53" s="966">
        <v>1</v>
      </c>
      <c r="CK53" s="966">
        <v>2</v>
      </c>
      <c r="CL53" s="966">
        <v>0</v>
      </c>
      <c r="CM53" s="966">
        <v>0</v>
      </c>
      <c r="CN53" s="966">
        <v>12</v>
      </c>
      <c r="CO53" s="966">
        <v>32</v>
      </c>
      <c r="CP53" s="966">
        <v>4</v>
      </c>
      <c r="CQ53" s="966">
        <v>10</v>
      </c>
      <c r="CR53" s="966">
        <v>6</v>
      </c>
      <c r="CS53" s="966">
        <v>17</v>
      </c>
      <c r="CT53" s="966">
        <v>1</v>
      </c>
      <c r="CU53" s="966">
        <v>8</v>
      </c>
      <c r="CV53" s="966">
        <v>0</v>
      </c>
      <c r="CW53" s="966">
        <v>0</v>
      </c>
      <c r="CX53" s="966">
        <v>0</v>
      </c>
      <c r="CY53" s="966">
        <v>0</v>
      </c>
      <c r="CZ53" s="966">
        <v>0</v>
      </c>
      <c r="DA53" s="966">
        <v>0</v>
      </c>
      <c r="DB53" s="966">
        <v>0</v>
      </c>
      <c r="DC53" s="966">
        <v>0</v>
      </c>
      <c r="DD53" s="966">
        <v>0</v>
      </c>
      <c r="DE53" s="966">
        <v>0</v>
      </c>
      <c r="DF53" s="966">
        <v>0</v>
      </c>
      <c r="DG53" s="966">
        <v>0</v>
      </c>
      <c r="DH53" s="966">
        <v>0</v>
      </c>
      <c r="DI53" s="966">
        <v>0</v>
      </c>
      <c r="DJ53" s="966">
        <v>1</v>
      </c>
      <c r="DK53" s="966">
        <v>12</v>
      </c>
      <c r="DL53" s="966">
        <v>0</v>
      </c>
      <c r="DM53" s="966">
        <v>0</v>
      </c>
      <c r="DN53" s="966">
        <v>1</v>
      </c>
      <c r="DO53" s="966">
        <v>12</v>
      </c>
      <c r="DP53" s="966">
        <v>1</v>
      </c>
      <c r="DQ53" s="966">
        <v>10</v>
      </c>
      <c r="DR53" s="966">
        <v>0</v>
      </c>
      <c r="DS53" s="966">
        <v>0</v>
      </c>
      <c r="DT53" s="966">
        <v>1</v>
      </c>
      <c r="DU53" s="966">
        <v>12</v>
      </c>
      <c r="DV53" s="966">
        <v>0</v>
      </c>
      <c r="DW53" s="966">
        <v>0</v>
      </c>
      <c r="DX53" s="966">
        <v>0</v>
      </c>
      <c r="DY53" s="966">
        <v>0</v>
      </c>
      <c r="DZ53" s="966">
        <v>0</v>
      </c>
      <c r="EA53" s="966">
        <v>0</v>
      </c>
      <c r="EB53" s="966">
        <v>0</v>
      </c>
      <c r="EC53" s="966">
        <v>0</v>
      </c>
      <c r="ED53" s="966">
        <v>0</v>
      </c>
      <c r="EE53" s="966">
        <v>0</v>
      </c>
      <c r="EF53" s="966">
        <v>0</v>
      </c>
      <c r="EG53" s="966">
        <v>0</v>
      </c>
      <c r="EH53" s="966">
        <v>0</v>
      </c>
      <c r="EI53" s="966">
        <v>0</v>
      </c>
      <c r="EJ53" s="966">
        <v>7</v>
      </c>
      <c r="EK53" s="966">
        <v>18</v>
      </c>
      <c r="EL53" s="966">
        <v>7</v>
      </c>
      <c r="EM53" s="966">
        <v>18</v>
      </c>
      <c r="EN53" s="966">
        <v>0</v>
      </c>
      <c r="EO53" s="966">
        <v>0</v>
      </c>
      <c r="EP53" s="966">
        <v>1</v>
      </c>
      <c r="EQ53" s="966">
        <v>29</v>
      </c>
      <c r="ER53" s="966">
        <v>1</v>
      </c>
      <c r="ES53" s="966">
        <v>29</v>
      </c>
      <c r="ET53" s="966">
        <v>0</v>
      </c>
      <c r="EU53" s="966">
        <v>0</v>
      </c>
      <c r="EV53" s="966">
        <v>1</v>
      </c>
      <c r="EW53" s="966">
        <v>40</v>
      </c>
      <c r="EX53" s="966">
        <v>0</v>
      </c>
      <c r="EY53" s="966">
        <v>0</v>
      </c>
      <c r="EZ53" s="966">
        <v>4</v>
      </c>
      <c r="FA53" s="966">
        <v>39</v>
      </c>
      <c r="FB53" s="966">
        <v>0</v>
      </c>
      <c r="FC53" s="966">
        <v>0</v>
      </c>
      <c r="FD53" s="966">
        <v>1</v>
      </c>
      <c r="FE53" s="966">
        <v>60</v>
      </c>
      <c r="FF53" s="966">
        <v>1</v>
      </c>
      <c r="FG53" s="966">
        <v>65</v>
      </c>
      <c r="FH53" s="966">
        <v>0</v>
      </c>
      <c r="FI53" s="966">
        <v>0</v>
      </c>
      <c r="FJ53" s="966">
        <v>0</v>
      </c>
      <c r="FK53" s="966">
        <v>0</v>
      </c>
      <c r="FL53" s="966">
        <v>1</v>
      </c>
      <c r="FM53" s="966">
        <v>30</v>
      </c>
      <c r="FN53" s="966">
        <v>0</v>
      </c>
      <c r="FO53" s="966">
        <v>0</v>
      </c>
      <c r="FP53" s="966">
        <v>0</v>
      </c>
      <c r="FQ53" s="966">
        <v>0</v>
      </c>
      <c r="FR53" s="966">
        <v>0</v>
      </c>
      <c r="FS53" s="966">
        <v>0</v>
      </c>
      <c r="FT53" s="966">
        <v>2</v>
      </c>
      <c r="FU53" s="966">
        <v>53</v>
      </c>
      <c r="FV53" s="966">
        <v>0</v>
      </c>
      <c r="FW53" s="966">
        <v>0</v>
      </c>
      <c r="FX53" s="966">
        <v>0</v>
      </c>
      <c r="FY53" s="966">
        <v>0</v>
      </c>
      <c r="FZ53" s="966">
        <v>2</v>
      </c>
      <c r="GA53" s="966">
        <v>14</v>
      </c>
      <c r="GB53" s="966">
        <v>0</v>
      </c>
      <c r="GC53" s="966">
        <v>0</v>
      </c>
      <c r="GD53" s="966">
        <v>2</v>
      </c>
      <c r="GE53" s="966">
        <v>24</v>
      </c>
      <c r="GF53" s="966">
        <v>0</v>
      </c>
      <c r="GG53" s="966">
        <v>0</v>
      </c>
      <c r="GH53" s="966">
        <v>0</v>
      </c>
      <c r="GI53" s="966">
        <v>0</v>
      </c>
      <c r="GJ53" s="966">
        <v>0</v>
      </c>
      <c r="GK53" s="966">
        <v>0</v>
      </c>
      <c r="GL53" s="966">
        <v>2</v>
      </c>
      <c r="GM53" s="966">
        <v>27</v>
      </c>
    </row>
    <row r="54" spans="1:195" s="969" customFormat="1" ht="15" customHeight="1" thickBot="1">
      <c r="A54" s="968" t="s">
        <v>2429</v>
      </c>
      <c r="B54" s="225">
        <f>SUM(B7:B53)</f>
        <v>75</v>
      </c>
      <c r="C54" s="225">
        <f t="shared" ref="C54:BN54" si="0">SUM(C7:C53)</f>
        <v>400</v>
      </c>
      <c r="D54" s="225">
        <f t="shared" si="0"/>
        <v>20</v>
      </c>
      <c r="E54" s="225">
        <f t="shared" si="0"/>
        <v>105</v>
      </c>
      <c r="F54" s="225">
        <f t="shared" si="0"/>
        <v>0</v>
      </c>
      <c r="G54" s="225">
        <f t="shared" si="0"/>
        <v>0</v>
      </c>
      <c r="H54" s="225">
        <f t="shared" si="0"/>
        <v>30</v>
      </c>
      <c r="I54" s="225">
        <f t="shared" si="0"/>
        <v>78</v>
      </c>
      <c r="J54" s="225">
        <f t="shared" si="0"/>
        <v>9</v>
      </c>
      <c r="K54" s="225">
        <f t="shared" si="0"/>
        <v>38</v>
      </c>
      <c r="L54" s="225">
        <f t="shared" si="0"/>
        <v>91</v>
      </c>
      <c r="M54" s="225">
        <f t="shared" si="0"/>
        <v>248</v>
      </c>
      <c r="N54" s="225">
        <f>SUM(N7:N53)</f>
        <v>26</v>
      </c>
      <c r="O54" s="225">
        <f t="shared" si="0"/>
        <v>110</v>
      </c>
      <c r="P54" s="225">
        <f t="shared" si="0"/>
        <v>10</v>
      </c>
      <c r="Q54" s="225">
        <f t="shared" si="0"/>
        <v>35</v>
      </c>
      <c r="R54" s="225">
        <f t="shared" si="0"/>
        <v>3</v>
      </c>
      <c r="S54" s="225">
        <f t="shared" si="0"/>
        <v>6</v>
      </c>
      <c r="T54" s="225">
        <f t="shared" si="0"/>
        <v>9</v>
      </c>
      <c r="U54" s="225">
        <f t="shared" si="0"/>
        <v>64</v>
      </c>
      <c r="V54" s="225">
        <f t="shared" si="0"/>
        <v>5</v>
      </c>
      <c r="W54" s="225">
        <f t="shared" si="0"/>
        <v>20</v>
      </c>
      <c r="X54" s="225">
        <f t="shared" si="0"/>
        <v>20</v>
      </c>
      <c r="Y54" s="225">
        <f t="shared" si="0"/>
        <v>110</v>
      </c>
      <c r="Z54" s="225">
        <f t="shared" si="0"/>
        <v>7</v>
      </c>
      <c r="AA54" s="225">
        <f t="shared" si="0"/>
        <v>40</v>
      </c>
      <c r="AB54" s="225">
        <f t="shared" si="0"/>
        <v>1</v>
      </c>
      <c r="AC54" s="225">
        <f t="shared" si="0"/>
        <v>13</v>
      </c>
      <c r="AD54" s="225">
        <f t="shared" si="0"/>
        <v>6</v>
      </c>
      <c r="AE54" s="225">
        <f t="shared" si="0"/>
        <v>14</v>
      </c>
      <c r="AF54" s="225">
        <f t="shared" si="0"/>
        <v>1</v>
      </c>
      <c r="AG54" s="225">
        <f t="shared" si="0"/>
        <v>2</v>
      </c>
      <c r="AH54" s="225">
        <f t="shared" si="0"/>
        <v>3</v>
      </c>
      <c r="AI54" s="225">
        <f t="shared" si="0"/>
        <v>7</v>
      </c>
      <c r="AJ54" s="225">
        <f t="shared" si="0"/>
        <v>6</v>
      </c>
      <c r="AK54" s="225">
        <f t="shared" si="0"/>
        <v>33</v>
      </c>
      <c r="AL54" s="225">
        <f t="shared" si="0"/>
        <v>3</v>
      </c>
      <c r="AM54" s="225">
        <f t="shared" si="0"/>
        <v>20</v>
      </c>
      <c r="AN54" s="225">
        <f t="shared" si="0"/>
        <v>0</v>
      </c>
      <c r="AO54" s="225">
        <f t="shared" si="0"/>
        <v>0</v>
      </c>
      <c r="AP54" s="225">
        <f t="shared" si="0"/>
        <v>0</v>
      </c>
      <c r="AQ54" s="225">
        <f t="shared" si="0"/>
        <v>0</v>
      </c>
      <c r="AR54" s="225">
        <f t="shared" si="0"/>
        <v>78</v>
      </c>
      <c r="AS54" s="225">
        <f t="shared" si="0"/>
        <v>259</v>
      </c>
      <c r="AT54" s="225">
        <f t="shared" si="0"/>
        <v>42</v>
      </c>
      <c r="AU54" s="225">
        <f t="shared" si="0"/>
        <v>167</v>
      </c>
      <c r="AV54" s="225">
        <f t="shared" si="0"/>
        <v>5</v>
      </c>
      <c r="AW54" s="225">
        <f t="shared" si="0"/>
        <v>16</v>
      </c>
      <c r="AX54" s="225">
        <f t="shared" si="0"/>
        <v>9</v>
      </c>
      <c r="AY54" s="225">
        <f t="shared" si="0"/>
        <v>54</v>
      </c>
      <c r="AZ54" s="225">
        <f t="shared" si="0"/>
        <v>1</v>
      </c>
      <c r="BA54" s="225">
        <f t="shared" si="0"/>
        <v>3</v>
      </c>
      <c r="BB54" s="225">
        <f t="shared" si="0"/>
        <v>28</v>
      </c>
      <c r="BC54" s="225">
        <f t="shared" si="0"/>
        <v>138</v>
      </c>
      <c r="BD54" s="225">
        <f t="shared" si="0"/>
        <v>84</v>
      </c>
      <c r="BE54" s="225">
        <f t="shared" si="0"/>
        <v>345</v>
      </c>
      <c r="BF54" s="225">
        <f t="shared" si="0"/>
        <v>70</v>
      </c>
      <c r="BG54" s="225">
        <f t="shared" si="0"/>
        <v>253</v>
      </c>
      <c r="BH54" s="225">
        <f t="shared" si="0"/>
        <v>45</v>
      </c>
      <c r="BI54" s="225">
        <f t="shared" si="0"/>
        <v>167</v>
      </c>
      <c r="BJ54" s="225">
        <f t="shared" si="0"/>
        <v>5</v>
      </c>
      <c r="BK54" s="225">
        <f t="shared" si="0"/>
        <v>17</v>
      </c>
      <c r="BL54" s="225">
        <f t="shared" si="0"/>
        <v>77</v>
      </c>
      <c r="BM54" s="225">
        <f t="shared" si="0"/>
        <v>281</v>
      </c>
      <c r="BN54" s="225">
        <f t="shared" si="0"/>
        <v>14</v>
      </c>
      <c r="BO54" s="225">
        <f>SUM(BO7:BO53)</f>
        <v>66</v>
      </c>
      <c r="BP54" s="225">
        <f>SUM(BP7:BP53)</f>
        <v>55</v>
      </c>
      <c r="BQ54" s="225">
        <f>SUM(BQ7:BQ53)</f>
        <v>245</v>
      </c>
      <c r="BR54" s="225">
        <f t="shared" ref="BR54:EC54" si="1">SUM(BR7:BR53)</f>
        <v>17</v>
      </c>
      <c r="BS54" s="225">
        <f t="shared" si="1"/>
        <v>87</v>
      </c>
      <c r="BT54" s="225">
        <f t="shared" si="1"/>
        <v>10</v>
      </c>
      <c r="BU54" s="225">
        <f t="shared" si="1"/>
        <v>39</v>
      </c>
      <c r="BV54" s="225">
        <f t="shared" si="1"/>
        <v>27</v>
      </c>
      <c r="BW54" s="225">
        <f t="shared" si="1"/>
        <v>116</v>
      </c>
      <c r="BX54" s="225">
        <f t="shared" si="1"/>
        <v>26</v>
      </c>
      <c r="BY54" s="225">
        <f t="shared" si="1"/>
        <v>115</v>
      </c>
      <c r="BZ54" s="225">
        <f t="shared" si="1"/>
        <v>0</v>
      </c>
      <c r="CA54" s="225">
        <f t="shared" si="1"/>
        <v>0</v>
      </c>
      <c r="CB54" s="225">
        <f t="shared" si="1"/>
        <v>0</v>
      </c>
      <c r="CC54" s="225">
        <f t="shared" si="1"/>
        <v>0</v>
      </c>
      <c r="CD54" s="225">
        <f t="shared" si="1"/>
        <v>60</v>
      </c>
      <c r="CE54" s="225">
        <f t="shared" si="1"/>
        <v>244</v>
      </c>
      <c r="CF54" s="225">
        <f t="shared" si="1"/>
        <v>0</v>
      </c>
      <c r="CG54" s="225">
        <f t="shared" si="1"/>
        <v>0</v>
      </c>
      <c r="CH54" s="225">
        <f t="shared" si="1"/>
        <v>34</v>
      </c>
      <c r="CI54" s="225">
        <f t="shared" si="1"/>
        <v>237</v>
      </c>
      <c r="CJ54" s="225">
        <f t="shared" si="1"/>
        <v>99</v>
      </c>
      <c r="CK54" s="225">
        <f t="shared" si="1"/>
        <v>477</v>
      </c>
      <c r="CL54" s="225">
        <f t="shared" si="1"/>
        <v>33</v>
      </c>
      <c r="CM54" s="225">
        <f t="shared" si="1"/>
        <v>99</v>
      </c>
      <c r="CN54" s="225">
        <f t="shared" si="1"/>
        <v>406</v>
      </c>
      <c r="CO54" s="225">
        <f t="shared" si="1"/>
        <v>1411</v>
      </c>
      <c r="CP54" s="225">
        <f t="shared" si="1"/>
        <v>151</v>
      </c>
      <c r="CQ54" s="225">
        <f t="shared" si="1"/>
        <v>529</v>
      </c>
      <c r="CR54" s="225">
        <f t="shared" si="1"/>
        <v>337</v>
      </c>
      <c r="CS54" s="225">
        <f t="shared" si="1"/>
        <v>1148</v>
      </c>
      <c r="CT54" s="225">
        <f t="shared" si="1"/>
        <v>217</v>
      </c>
      <c r="CU54" s="225">
        <f t="shared" si="1"/>
        <v>705</v>
      </c>
      <c r="CV54" s="225">
        <f t="shared" si="1"/>
        <v>10</v>
      </c>
      <c r="CW54" s="225">
        <f t="shared" si="1"/>
        <v>28</v>
      </c>
      <c r="CX54" s="225">
        <f t="shared" si="1"/>
        <v>7</v>
      </c>
      <c r="CY54" s="225">
        <f t="shared" si="1"/>
        <v>47</v>
      </c>
      <c r="CZ54" s="225">
        <f t="shared" si="1"/>
        <v>4</v>
      </c>
      <c r="DA54" s="225">
        <f t="shared" si="1"/>
        <v>16</v>
      </c>
      <c r="DB54" s="225">
        <f t="shared" si="1"/>
        <v>46</v>
      </c>
      <c r="DC54" s="225">
        <f t="shared" si="1"/>
        <v>214</v>
      </c>
      <c r="DD54" s="225">
        <f t="shared" si="1"/>
        <v>9</v>
      </c>
      <c r="DE54" s="225">
        <f t="shared" si="1"/>
        <v>18</v>
      </c>
      <c r="DF54" s="225">
        <f t="shared" si="1"/>
        <v>25</v>
      </c>
      <c r="DG54" s="225">
        <f t="shared" si="1"/>
        <v>52</v>
      </c>
      <c r="DH54" s="225">
        <f t="shared" si="1"/>
        <v>4</v>
      </c>
      <c r="DI54" s="225">
        <f t="shared" si="1"/>
        <v>16</v>
      </c>
      <c r="DJ54" s="225">
        <f t="shared" si="1"/>
        <v>2</v>
      </c>
      <c r="DK54" s="225">
        <f t="shared" si="1"/>
        <v>20</v>
      </c>
      <c r="DL54" s="225">
        <f t="shared" si="1"/>
        <v>38</v>
      </c>
      <c r="DM54" s="225">
        <f t="shared" si="1"/>
        <v>138</v>
      </c>
      <c r="DN54" s="225">
        <f t="shared" si="1"/>
        <v>18</v>
      </c>
      <c r="DO54" s="225">
        <f t="shared" si="1"/>
        <v>100</v>
      </c>
      <c r="DP54" s="225">
        <f t="shared" si="1"/>
        <v>10</v>
      </c>
      <c r="DQ54" s="225">
        <f t="shared" si="1"/>
        <v>154</v>
      </c>
      <c r="DR54" s="225">
        <f t="shared" si="1"/>
        <v>18</v>
      </c>
      <c r="DS54" s="225">
        <f t="shared" si="1"/>
        <v>40</v>
      </c>
      <c r="DT54" s="225">
        <f t="shared" si="1"/>
        <v>15</v>
      </c>
      <c r="DU54" s="225">
        <f t="shared" si="1"/>
        <v>108</v>
      </c>
      <c r="DV54" s="225">
        <f t="shared" si="1"/>
        <v>2</v>
      </c>
      <c r="DW54" s="225">
        <f t="shared" si="1"/>
        <v>4</v>
      </c>
      <c r="DX54" s="225">
        <f t="shared" si="1"/>
        <v>2</v>
      </c>
      <c r="DY54" s="225">
        <f t="shared" si="1"/>
        <v>39</v>
      </c>
      <c r="DZ54" s="225">
        <f t="shared" si="1"/>
        <v>0</v>
      </c>
      <c r="EA54" s="225">
        <f t="shared" si="1"/>
        <v>0</v>
      </c>
      <c r="EB54" s="225">
        <f t="shared" si="1"/>
        <v>15</v>
      </c>
      <c r="EC54" s="225">
        <f t="shared" si="1"/>
        <v>60</v>
      </c>
      <c r="ED54" s="225">
        <f t="shared" ref="ED54:GM54" si="2">SUM(ED7:ED53)</f>
        <v>1</v>
      </c>
      <c r="EE54" s="225">
        <f t="shared" si="2"/>
        <v>7</v>
      </c>
      <c r="EF54" s="225">
        <f t="shared" si="2"/>
        <v>1</v>
      </c>
      <c r="EG54" s="225">
        <f t="shared" si="2"/>
        <v>2</v>
      </c>
      <c r="EH54" s="225">
        <f t="shared" si="2"/>
        <v>1</v>
      </c>
      <c r="EI54" s="225">
        <f t="shared" si="2"/>
        <v>2</v>
      </c>
      <c r="EJ54" s="225">
        <f t="shared" si="2"/>
        <v>270</v>
      </c>
      <c r="EK54" s="225">
        <f t="shared" si="2"/>
        <v>1008</v>
      </c>
      <c r="EL54" s="225">
        <f t="shared" si="2"/>
        <v>271</v>
      </c>
      <c r="EM54" s="225">
        <f t="shared" si="2"/>
        <v>1012</v>
      </c>
      <c r="EN54" s="225">
        <f t="shared" si="2"/>
        <v>48</v>
      </c>
      <c r="EO54" s="225">
        <f t="shared" si="2"/>
        <v>187</v>
      </c>
      <c r="EP54" s="225">
        <f t="shared" si="2"/>
        <v>44</v>
      </c>
      <c r="EQ54" s="225">
        <f t="shared" si="2"/>
        <v>1017</v>
      </c>
      <c r="ER54" s="225">
        <f t="shared" si="2"/>
        <v>47</v>
      </c>
      <c r="ES54" s="225">
        <f t="shared" si="2"/>
        <v>949</v>
      </c>
      <c r="ET54" s="225">
        <f t="shared" si="2"/>
        <v>116</v>
      </c>
      <c r="EU54" s="225">
        <f t="shared" si="2"/>
        <v>410</v>
      </c>
      <c r="EV54" s="225">
        <f t="shared" si="2"/>
        <v>25</v>
      </c>
      <c r="EW54" s="225">
        <f t="shared" si="2"/>
        <v>229</v>
      </c>
      <c r="EX54" s="225">
        <f t="shared" si="2"/>
        <v>14</v>
      </c>
      <c r="EY54" s="225">
        <f t="shared" si="2"/>
        <v>212</v>
      </c>
      <c r="EZ54" s="225">
        <f t="shared" si="2"/>
        <v>55</v>
      </c>
      <c r="FA54" s="225">
        <f t="shared" si="2"/>
        <v>749</v>
      </c>
      <c r="FB54" s="225">
        <f t="shared" si="2"/>
        <v>16</v>
      </c>
      <c r="FC54" s="225">
        <f t="shared" si="2"/>
        <v>56</v>
      </c>
      <c r="FD54" s="225">
        <f t="shared" si="2"/>
        <v>49</v>
      </c>
      <c r="FE54" s="225">
        <f t="shared" si="2"/>
        <v>2186</v>
      </c>
      <c r="FF54" s="225">
        <f t="shared" si="2"/>
        <v>42</v>
      </c>
      <c r="FG54" s="225">
        <f t="shared" si="2"/>
        <v>2000</v>
      </c>
      <c r="FH54" s="225">
        <f t="shared" si="2"/>
        <v>11</v>
      </c>
      <c r="FI54" s="225">
        <f t="shared" si="2"/>
        <v>226</v>
      </c>
      <c r="FJ54" s="225">
        <f t="shared" si="2"/>
        <v>24</v>
      </c>
      <c r="FK54" s="225">
        <f t="shared" si="2"/>
        <v>334</v>
      </c>
      <c r="FL54" s="225">
        <f t="shared" si="2"/>
        <v>35</v>
      </c>
      <c r="FM54" s="225">
        <f t="shared" si="2"/>
        <v>745</v>
      </c>
      <c r="FN54" s="225">
        <f t="shared" si="2"/>
        <v>2</v>
      </c>
      <c r="FO54" s="225">
        <f t="shared" si="2"/>
        <v>13</v>
      </c>
      <c r="FP54" s="225">
        <f t="shared" si="2"/>
        <v>10</v>
      </c>
      <c r="FQ54" s="225">
        <f t="shared" si="2"/>
        <v>46</v>
      </c>
      <c r="FR54" s="225">
        <f t="shared" si="2"/>
        <v>14</v>
      </c>
      <c r="FS54" s="225">
        <f t="shared" si="2"/>
        <v>82</v>
      </c>
      <c r="FT54" s="225">
        <f t="shared" si="2"/>
        <v>72</v>
      </c>
      <c r="FU54" s="225">
        <f t="shared" si="2"/>
        <v>1284</v>
      </c>
      <c r="FV54" s="225">
        <f t="shared" si="2"/>
        <v>1</v>
      </c>
      <c r="FW54" s="225">
        <f t="shared" si="2"/>
        <v>4</v>
      </c>
      <c r="FX54" s="225">
        <f t="shared" si="2"/>
        <v>0</v>
      </c>
      <c r="FY54" s="225">
        <f t="shared" si="2"/>
        <v>0</v>
      </c>
      <c r="FZ54" s="225">
        <f t="shared" si="2"/>
        <v>18</v>
      </c>
      <c r="GA54" s="225">
        <f t="shared" si="2"/>
        <v>183</v>
      </c>
      <c r="GB54" s="225">
        <f t="shared" si="2"/>
        <v>3</v>
      </c>
      <c r="GC54" s="225">
        <f t="shared" si="2"/>
        <v>6</v>
      </c>
      <c r="GD54" s="225">
        <f t="shared" si="2"/>
        <v>9</v>
      </c>
      <c r="GE54" s="225">
        <f t="shared" si="2"/>
        <v>59</v>
      </c>
      <c r="GF54" s="225">
        <f t="shared" si="2"/>
        <v>5</v>
      </c>
      <c r="GG54" s="225">
        <f t="shared" si="2"/>
        <v>24</v>
      </c>
      <c r="GH54" s="225">
        <f t="shared" si="2"/>
        <v>3</v>
      </c>
      <c r="GI54" s="225">
        <f t="shared" si="2"/>
        <v>12</v>
      </c>
      <c r="GJ54" s="225">
        <f t="shared" si="2"/>
        <v>7</v>
      </c>
      <c r="GK54" s="225">
        <f t="shared" si="2"/>
        <v>67</v>
      </c>
      <c r="GL54" s="225">
        <f t="shared" si="2"/>
        <v>33</v>
      </c>
      <c r="GM54" s="225">
        <f t="shared" si="2"/>
        <v>470</v>
      </c>
    </row>
    <row r="55" spans="1:195" ht="15" customHeight="1">
      <c r="B55" s="970" t="s">
        <v>1620</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row>
    <row r="56" spans="1:195" ht="15" customHeight="1">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row>
    <row r="57" spans="1:195" ht="15" customHeight="1">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row>
    <row r="58" spans="1:195" ht="15" customHeight="1">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row>
    <row r="59" spans="1:195" ht="15" customHeight="1">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row>
    <row r="60" spans="1:195" ht="15" customHeight="1">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row>
    <row r="61" spans="1:195" ht="15" customHeight="1">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row>
    <row r="62" spans="1:195" ht="15" customHeight="1">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row>
    <row r="63" spans="1:195" ht="15" customHeight="1">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row>
    <row r="64" spans="1:195" ht="15" customHeight="1">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row>
    <row r="65" spans="2:195" ht="15" customHeight="1">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row>
    <row r="66" spans="2:195" ht="15" customHeight="1">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row>
    <row r="67" spans="2:195" ht="15" customHeight="1">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row>
    <row r="68" spans="2:195" ht="15" customHeight="1">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row>
    <row r="69" spans="2:195" ht="15" customHeight="1">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row>
    <row r="70" spans="2:195" ht="15" customHeight="1">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row>
    <row r="71" spans="2:195" ht="15" customHeight="1">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row>
    <row r="72" spans="2:195" ht="15" customHeight="1">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row>
    <row r="73" spans="2:195" ht="15" customHeight="1">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row>
    <row r="74" spans="2:195" ht="15" customHeight="1">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row>
    <row r="75" spans="2:195" ht="15" customHeight="1">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row>
    <row r="76" spans="2:195" ht="15" customHeight="1">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row>
    <row r="77" spans="2:195" ht="15" customHeight="1">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row>
    <row r="78" spans="2:195" ht="15" customHeight="1">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row>
    <row r="79" spans="2:195" ht="15" customHeight="1">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row>
    <row r="80" spans="2:195" ht="15" customHeight="1">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row>
    <row r="81" spans="2:195" ht="15" customHeight="1">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row>
    <row r="82" spans="2:195" ht="15" customHeight="1">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row>
    <row r="83" spans="2:195" ht="15" customHeight="1">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row>
    <row r="84" spans="2:195" ht="15" customHeight="1">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row>
    <row r="85" spans="2:195" ht="15" customHeight="1">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row>
    <row r="86" spans="2:195" ht="15" customHeight="1">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row>
    <row r="87" spans="2:195" ht="15" customHeight="1">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row>
    <row r="88" spans="2:195" ht="15" customHeight="1">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row>
    <row r="89" spans="2:195" ht="15" customHeight="1">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row>
    <row r="90" spans="2:195" ht="15" customHeight="1">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row>
    <row r="91" spans="2:195" ht="15" customHeight="1">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row>
    <row r="92" spans="2:195" ht="15" customHeight="1">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row>
    <row r="93" spans="2:195" ht="15" customHeight="1">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row>
    <row r="94" spans="2:195" ht="15" customHeight="1">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row>
    <row r="95" spans="2:195" ht="15" customHeight="1">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row>
    <row r="96" spans="2:195" ht="15" customHeight="1">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row>
    <row r="97" spans="2:195" ht="15" customHeight="1">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row>
    <row r="98" spans="2:195" ht="15" customHeight="1">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row>
    <row r="99" spans="2:195" ht="15" customHeight="1">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row>
    <row r="100" spans="2:195" ht="15" customHeight="1">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row>
    <row r="101" spans="2:195" ht="15" customHeight="1">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row>
    <row r="102" spans="2:195" ht="15" customHeight="1">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row>
    <row r="103" spans="2:195" ht="15" customHeight="1">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row>
    <row r="104" spans="2:195" ht="15" customHeight="1">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row>
    <row r="105" spans="2:195" ht="15" customHeight="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row>
    <row r="106" spans="2:195" ht="15" customHeight="1">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row>
    <row r="107" spans="2:195" ht="15" customHeight="1">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row>
    <row r="108" spans="2:195" ht="15" customHeight="1">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row>
    <row r="109" spans="2:195" ht="15" customHeight="1">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row>
    <row r="110" spans="2:195" ht="15" customHeight="1">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row>
    <row r="111" spans="2:195" ht="15" customHeight="1">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row>
    <row r="112" spans="2:195" ht="15" customHeight="1">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row>
    <row r="113" spans="2:195" ht="15" customHeight="1">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row>
    <row r="114" spans="2:195" ht="15" customHeight="1">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row>
    <row r="115" spans="2:195" ht="15" customHeight="1">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row>
    <row r="116" spans="2:195" ht="15" customHeight="1">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row>
    <row r="117" spans="2:195" ht="15" customHeight="1">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row>
    <row r="118" spans="2:195" ht="15" customHeight="1">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row>
    <row r="119" spans="2:195" ht="15" customHeight="1">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row>
    <row r="120" spans="2:195" ht="15" customHeight="1">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row>
    <row r="121" spans="2:195" ht="15" customHeight="1">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row>
    <row r="122" spans="2:195" ht="15" customHeight="1">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row>
    <row r="123" spans="2:195" ht="15" customHeight="1">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row>
    <row r="124" spans="2:195" ht="15" customHeight="1">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row>
    <row r="125" spans="2:195" ht="15" customHeight="1">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row>
    <row r="126" spans="2:195" ht="15" customHeight="1">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row>
    <row r="127" spans="2:195" ht="15" customHeight="1">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row>
    <row r="128" spans="2:195" ht="15" customHeight="1">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row>
    <row r="129" spans="2:195" ht="15" customHeight="1">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row>
    <row r="130" spans="2:195" ht="15" customHeight="1">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row>
    <row r="131" spans="2:195" ht="15" customHeight="1">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row>
    <row r="132" spans="2:195" ht="15" customHeight="1">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row>
    <row r="133" spans="2:195" ht="15" customHeight="1">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row>
    <row r="134" spans="2:195" ht="15" customHeight="1">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row>
    <row r="135" spans="2:195" ht="15" customHeight="1">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row>
    <row r="136" spans="2:195" ht="15" customHeight="1">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row>
    <row r="137" spans="2:195" ht="15" customHeight="1">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row>
    <row r="138" spans="2:195" ht="15" customHeight="1">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row>
    <row r="139" spans="2:195" ht="15" customHeight="1">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row>
    <row r="140" spans="2:195" ht="15" customHeight="1">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row>
    <row r="141" spans="2:195" ht="15" customHeight="1">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row>
    <row r="142" spans="2:195" ht="15" customHeight="1">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row>
    <row r="143" spans="2:195" ht="15" customHeight="1">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row>
    <row r="144" spans="2:195" ht="15" customHeight="1">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row>
    <row r="145" spans="2:195" ht="15" customHeight="1">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row>
    <row r="146" spans="2:195" ht="15" customHeight="1">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row>
    <row r="147" spans="2:195" ht="15" customHeight="1">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row>
    <row r="148" spans="2:195" ht="15" customHeight="1">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row>
    <row r="149" spans="2:195" ht="15" customHeight="1">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row>
    <row r="150" spans="2:195" ht="15" customHeight="1">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row>
    <row r="151" spans="2:195" ht="15" customHeight="1">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row>
    <row r="152" spans="2:195" ht="15" customHeight="1">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row>
    <row r="153" spans="2:195" ht="15" customHeight="1">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row>
    <row r="154" spans="2:195" ht="15" customHeight="1">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row>
    <row r="155" spans="2:195" ht="15" customHeight="1">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row>
    <row r="156" spans="2:195" ht="15" customHeight="1">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row>
    <row r="157" spans="2:195" ht="15" customHeight="1">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row>
    <row r="158" spans="2:195" ht="15" customHeight="1">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row>
    <row r="159" spans="2:195" ht="15" customHeight="1">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row>
    <row r="160" spans="2:195" ht="15" customHeight="1">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row>
    <row r="161" spans="2:195" ht="15" customHeight="1">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row>
    <row r="162" spans="2:195" ht="15" customHeight="1">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row>
    <row r="163" spans="2:195" ht="15" customHeight="1">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row>
    <row r="164" spans="2:195" ht="15" customHeight="1">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row>
    <row r="165" spans="2:195" ht="15" customHeight="1">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row>
    <row r="166" spans="2:195" ht="15" customHeight="1">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row>
    <row r="167" spans="2:195" ht="15" customHeight="1">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row>
    <row r="168" spans="2:195" ht="15" customHeight="1">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row>
    <row r="169" spans="2:195" ht="15" customHeight="1">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row>
    <row r="170" spans="2:195" ht="15" customHeight="1">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row>
    <row r="171" spans="2:195" ht="15" customHeight="1">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row>
    <row r="172" spans="2:195" ht="15" customHeight="1">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row>
    <row r="173" spans="2:195" ht="15" customHeight="1">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row>
    <row r="174" spans="2:195" ht="15" customHeight="1">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row>
    <row r="175" spans="2:195" ht="15" customHeight="1">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row>
    <row r="176" spans="2:195" ht="15" customHeight="1">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row>
    <row r="177" spans="2:195" ht="15" customHeight="1">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row>
    <row r="178" spans="2:195" ht="15" customHeight="1">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row>
    <row r="179" spans="2:195" ht="15" customHeight="1">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row>
    <row r="180" spans="2:195" ht="15" customHeight="1">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row>
    <row r="181" spans="2:195" ht="15" customHeight="1">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row>
    <row r="182" spans="2:195" ht="15" customHeight="1">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row>
    <row r="183" spans="2:195" ht="15" customHeight="1">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row>
    <row r="184" spans="2:195" ht="15" customHeight="1">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row>
    <row r="185" spans="2:195" ht="15" customHeight="1">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row>
    <row r="186" spans="2:195" ht="15" customHeight="1">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row>
    <row r="187" spans="2:195" ht="15" customHeight="1">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row>
    <row r="188" spans="2:195" ht="15" customHeight="1">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row>
    <row r="189" spans="2:195" ht="15" customHeight="1">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row>
    <row r="190" spans="2:195" ht="15" customHeight="1">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row>
    <row r="191" spans="2:195" ht="15" customHeight="1">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row>
    <row r="192" spans="2:195" ht="15" customHeight="1">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row>
    <row r="193" spans="2:195" ht="15" customHeight="1">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row>
    <row r="194" spans="2:195" ht="15" customHeight="1">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row>
    <row r="195" spans="2:195" ht="15" customHeight="1">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row>
    <row r="196" spans="2:195" ht="15" customHeight="1">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row>
    <row r="197" spans="2:195" ht="15" customHeight="1">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row>
    <row r="198" spans="2:195" ht="15" customHeight="1">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row>
    <row r="199" spans="2:195" ht="15" customHeight="1">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row>
    <row r="200" spans="2:195" ht="15" customHeight="1">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row>
    <row r="201" spans="2:195" ht="15" customHeight="1">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row>
    <row r="202" spans="2:195" ht="15" customHeight="1">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row>
    <row r="203" spans="2:195" ht="15" customHeight="1">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row>
    <row r="204" spans="2:195" ht="15" customHeight="1">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row>
    <row r="205" spans="2:195" ht="15" customHeight="1">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row>
    <row r="206" spans="2:195" ht="15" customHeight="1">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row>
    <row r="207" spans="2:195" ht="15" customHeight="1">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row>
    <row r="208" spans="2:195" ht="15" customHeight="1">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row>
    <row r="209" spans="2:195" ht="15" customHeight="1">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row>
    <row r="210" spans="2:195" ht="15" customHeight="1">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row>
    <row r="211" spans="2:195" ht="15" customHeight="1">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row>
    <row r="212" spans="2:195" ht="15" customHeight="1">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row>
    <row r="213" spans="2:195" ht="15" customHeight="1">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row>
    <row r="214" spans="2:195" ht="15" customHeight="1">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row>
    <row r="215" spans="2:195" ht="15" customHeight="1">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row>
    <row r="216" spans="2:195" ht="15" customHeight="1">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row>
    <row r="217" spans="2:195" ht="15" customHeight="1">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row>
    <row r="218" spans="2:195" ht="15" customHeight="1">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row>
    <row r="219" spans="2:195" ht="15" customHeight="1">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row>
    <row r="220" spans="2:195" ht="15" customHeight="1">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row>
    <row r="221" spans="2:195" ht="15" customHeight="1">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row>
    <row r="222" spans="2:195" ht="15" customHeight="1">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row>
    <row r="223" spans="2:195" ht="15" customHeight="1">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row>
    <row r="224" spans="2:195" ht="15" customHeight="1">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row>
    <row r="225" spans="2:195" ht="15" customHeight="1">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row>
    <row r="226" spans="2:195" ht="15" customHeight="1">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row>
    <row r="227" spans="2:195" ht="15" customHeight="1">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row>
    <row r="228" spans="2:195" ht="15" customHeight="1">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row>
    <row r="229" spans="2:195" ht="15" customHeight="1">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row>
    <row r="230" spans="2:195" ht="15" customHeight="1">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row>
    <row r="231" spans="2:195" ht="15" customHeight="1">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row>
    <row r="232" spans="2:195" ht="15" customHeight="1">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row>
    <row r="233" spans="2:195" ht="15" customHeight="1">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row>
    <row r="234" spans="2:195" ht="15" customHeight="1">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row>
    <row r="235" spans="2:195" ht="15" customHeight="1">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row>
    <row r="236" spans="2:195" ht="15" customHeight="1">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row>
    <row r="237" spans="2:195" ht="15" customHeight="1">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row>
    <row r="238" spans="2:195" ht="15" customHeight="1">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row>
    <row r="239" spans="2:195" ht="15" customHeight="1">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row>
    <row r="240" spans="2:195" ht="15" customHeight="1">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row>
    <row r="241" spans="2:195" ht="15" customHeight="1">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row>
    <row r="242" spans="2:195" ht="15" customHeight="1">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row>
    <row r="243" spans="2:195" ht="15" customHeight="1">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row>
    <row r="244" spans="2:195" ht="15" customHeight="1">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row>
    <row r="245" spans="2:195" ht="15" customHeight="1">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row>
    <row r="246" spans="2:195" ht="15" customHeight="1">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row>
    <row r="247" spans="2:195" ht="15" customHeight="1">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row>
    <row r="248" spans="2:195" ht="15" customHeight="1">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row>
    <row r="249" spans="2:195" ht="15" customHeight="1">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row>
    <row r="250" spans="2:195" ht="15" customHeight="1">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row>
    <row r="251" spans="2:195" ht="15" customHeight="1">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row>
    <row r="252" spans="2:195" ht="15" customHeight="1">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row>
    <row r="253" spans="2:195" ht="15" customHeight="1">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row>
    <row r="254" spans="2:195" ht="15" customHeight="1">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row>
    <row r="255" spans="2:195" ht="15" customHeight="1">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row>
    <row r="256" spans="2:195" ht="15" customHeight="1">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row>
    <row r="257" spans="2:195" ht="15" customHeight="1">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row>
    <row r="258" spans="2:195" ht="15" customHeight="1">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row>
    <row r="259" spans="2:195" ht="15" customHeight="1">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row>
    <row r="260" spans="2:195" ht="15" customHeight="1">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row>
    <row r="261" spans="2:195" ht="15" customHeight="1">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row>
    <row r="262" spans="2:195" ht="15" customHeight="1">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row>
    <row r="263" spans="2:195" ht="15" customHeight="1">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row>
    <row r="264" spans="2:195" ht="15" customHeight="1">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row>
    <row r="265" spans="2:195" ht="15" customHeight="1">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row>
    <row r="266" spans="2:195" ht="15" customHeight="1">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row>
    <row r="267" spans="2:195" ht="15" customHeight="1">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row>
    <row r="268" spans="2:195" ht="15" customHeight="1">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row>
    <row r="269" spans="2:195" ht="15" customHeight="1">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row>
    <row r="270" spans="2:195" ht="15" customHeight="1">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row>
    <row r="271" spans="2:195" ht="15" customHeight="1">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row>
    <row r="272" spans="2:195" ht="15" customHeight="1">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row>
    <row r="273" spans="2:195" ht="15" customHeight="1">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row>
    <row r="274" spans="2:195" ht="15" customHeight="1">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row>
    <row r="275" spans="2:195" ht="15" customHeight="1">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row>
    <row r="276" spans="2:195" ht="15" customHeight="1">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row>
    <row r="277" spans="2:195" ht="15" customHeight="1">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row>
    <row r="278" spans="2:195" ht="15" customHeight="1">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row>
    <row r="279" spans="2:195" ht="15" customHeight="1">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row>
    <row r="280" spans="2:195" ht="15" customHeight="1">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row>
    <row r="281" spans="2:195" ht="15" customHeight="1">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row>
    <row r="282" spans="2:195" ht="15" customHeight="1">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row>
    <row r="283" spans="2:195" ht="15" customHeight="1">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row>
    <row r="284" spans="2:195" ht="15" customHeight="1">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row>
    <row r="285" spans="2:195" ht="15" customHeight="1">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row>
    <row r="286" spans="2:195" ht="15" customHeight="1">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row>
    <row r="287" spans="2:195" ht="15" customHeight="1">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c r="FR287" s="25"/>
      <c r="FS287" s="25"/>
      <c r="FT287" s="25"/>
      <c r="FU287" s="25"/>
      <c r="FV287" s="25"/>
      <c r="FW287" s="25"/>
      <c r="FX287" s="25"/>
      <c r="FY287" s="25"/>
      <c r="FZ287" s="25"/>
      <c r="GA287" s="25"/>
      <c r="GB287" s="25"/>
      <c r="GC287" s="25"/>
      <c r="GD287" s="25"/>
      <c r="GE287" s="25"/>
      <c r="GF287" s="25"/>
      <c r="GG287" s="25"/>
      <c r="GH287" s="25"/>
      <c r="GI287" s="25"/>
      <c r="GJ287" s="25"/>
      <c r="GK287" s="25"/>
      <c r="GL287" s="25"/>
      <c r="GM287" s="25"/>
    </row>
    <row r="288" spans="2:195" ht="15" customHeight="1">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c r="FU288" s="25"/>
      <c r="FV288" s="25"/>
      <c r="FW288" s="25"/>
      <c r="FX288" s="25"/>
      <c r="FY288" s="25"/>
      <c r="FZ288" s="25"/>
      <c r="GA288" s="25"/>
      <c r="GB288" s="25"/>
      <c r="GC288" s="25"/>
      <c r="GD288" s="25"/>
      <c r="GE288" s="25"/>
      <c r="GF288" s="25"/>
      <c r="GG288" s="25"/>
      <c r="GH288" s="25"/>
      <c r="GI288" s="25"/>
      <c r="GJ288" s="25"/>
      <c r="GK288" s="25"/>
      <c r="GL288" s="25"/>
      <c r="GM288" s="25"/>
    </row>
    <row r="289" spans="2:195" ht="15" customHeight="1">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row>
    <row r="290" spans="2:195" ht="15" customHeight="1">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row>
    <row r="291" spans="2:195" ht="15" customHeight="1">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row>
    <row r="292" spans="2:195" ht="15" customHeight="1">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row>
    <row r="293" spans="2:195" ht="15" customHeight="1">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c r="GE293" s="25"/>
      <c r="GF293" s="25"/>
      <c r="GG293" s="25"/>
      <c r="GH293" s="25"/>
      <c r="GI293" s="25"/>
      <c r="GJ293" s="25"/>
      <c r="GK293" s="25"/>
      <c r="GL293" s="25"/>
      <c r="GM293" s="25"/>
    </row>
    <row r="294" spans="2:195" ht="15" customHeight="1">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row>
    <row r="295" spans="2:195" ht="15" customHeight="1">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row>
    <row r="296" spans="2:195" ht="15" customHeight="1">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row>
    <row r="297" spans="2:195" ht="15" customHeight="1">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c r="FF297" s="25"/>
      <c r="FG297" s="25"/>
      <c r="FH297" s="25"/>
      <c r="FI297" s="25"/>
      <c r="FJ297" s="25"/>
      <c r="FK297" s="25"/>
      <c r="FL297" s="25"/>
      <c r="FM297" s="25"/>
      <c r="FN297" s="25"/>
      <c r="FO297" s="25"/>
      <c r="FP297" s="25"/>
      <c r="FQ297" s="25"/>
      <c r="FR297" s="25"/>
      <c r="FS297" s="25"/>
      <c r="FT297" s="25"/>
      <c r="FU297" s="25"/>
      <c r="FV297" s="25"/>
      <c r="FW297" s="25"/>
      <c r="FX297" s="25"/>
      <c r="FY297" s="25"/>
      <c r="FZ297" s="25"/>
      <c r="GA297" s="25"/>
      <c r="GB297" s="25"/>
      <c r="GC297" s="25"/>
      <c r="GD297" s="25"/>
      <c r="GE297" s="25"/>
      <c r="GF297" s="25"/>
      <c r="GG297" s="25"/>
      <c r="GH297" s="25"/>
      <c r="GI297" s="25"/>
      <c r="GJ297" s="25"/>
      <c r="GK297" s="25"/>
      <c r="GL297" s="25"/>
      <c r="GM297" s="25"/>
    </row>
    <row r="298" spans="2:195" ht="15" customHeight="1">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row>
    <row r="299" spans="2:195" ht="15" customHeight="1">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row>
    <row r="300" spans="2:195" ht="15" customHeight="1">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row>
    <row r="301" spans="2:195" ht="15" customHeight="1">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row>
    <row r="302" spans="2:195" ht="15" customHeight="1">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5"/>
      <c r="FH302" s="25"/>
      <c r="FI302" s="25"/>
      <c r="FJ302" s="25"/>
      <c r="FK302" s="25"/>
      <c r="FL302" s="25"/>
      <c r="FM302" s="25"/>
      <c r="FN302" s="25"/>
      <c r="FO302" s="25"/>
      <c r="FP302" s="25"/>
      <c r="FQ302" s="25"/>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row>
    <row r="303" spans="2:195" ht="15" customHeight="1">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row>
    <row r="304" spans="2:195" ht="15" customHeight="1">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row>
    <row r="305" spans="2:195" ht="15" customHeight="1">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row>
    <row r="306" spans="2:195" ht="15" customHeight="1">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row>
    <row r="307" spans="2:195" ht="15" customHeight="1">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row>
    <row r="308" spans="2:195" ht="15" customHeight="1">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row>
    <row r="309" spans="2:195" ht="15" customHeight="1">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row>
    <row r="310" spans="2:195" ht="15" customHeight="1">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row>
    <row r="311" spans="2:195" ht="15" customHeight="1">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row>
    <row r="312" spans="2:195" ht="15" customHeight="1">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row>
    <row r="313" spans="2:195" ht="15" customHeight="1">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row>
    <row r="314" spans="2:195" ht="15" customHeight="1">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row>
    <row r="315" spans="2:195" ht="15" customHeight="1">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row>
    <row r="316" spans="2:195" ht="15" customHeight="1">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row>
    <row r="317" spans="2:195" ht="15" customHeight="1">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row>
    <row r="318" spans="2:195" ht="15" customHeight="1">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row>
    <row r="319" spans="2:195" ht="15" customHeight="1">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row>
    <row r="320" spans="2:195" ht="15" customHeight="1">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row>
    <row r="321" spans="2:195" ht="15" customHeight="1">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row>
    <row r="322" spans="2:195" ht="15" customHeight="1">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row>
    <row r="323" spans="2:195" ht="15" customHeight="1">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row>
    <row r="324" spans="2:195" ht="15" customHeight="1">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row>
    <row r="325" spans="2:195" ht="15" customHeight="1">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row>
    <row r="326" spans="2:195" ht="15" customHeight="1">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row>
    <row r="327" spans="2:195" ht="15" customHeight="1">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row>
    <row r="328" spans="2:195" ht="15" customHeight="1">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row>
    <row r="329" spans="2:195" ht="15" customHeight="1">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row>
    <row r="330" spans="2:195" ht="15" customHeight="1">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row>
    <row r="331" spans="2:195" ht="15" customHeight="1">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row>
    <row r="332" spans="2:195" ht="15" customHeight="1">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row>
    <row r="333" spans="2:195" ht="15" customHeight="1">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row>
    <row r="334" spans="2:195" ht="15" customHeight="1">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row>
    <row r="335" spans="2:195" ht="15" customHeight="1">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row>
    <row r="336" spans="2:195" ht="15" customHeight="1">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row>
    <row r="337" spans="2:195" ht="15" customHeight="1">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row>
    <row r="338" spans="2:195" ht="15" customHeight="1">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row>
    <row r="339" spans="2:195" ht="15" customHeight="1">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row>
    <row r="340" spans="2:195" ht="15" customHeight="1">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row>
    <row r="341" spans="2:195" ht="15" customHeight="1">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row>
    <row r="342" spans="2:195" ht="15" customHeight="1">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row>
    <row r="343" spans="2:195" ht="15" customHeight="1">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row>
    <row r="344" spans="2:195" ht="15" customHeight="1">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row>
    <row r="345" spans="2:195" ht="15" customHeight="1">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row>
    <row r="346" spans="2:195" ht="15" customHeight="1">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row>
    <row r="347" spans="2:195" ht="15" customHeight="1">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row>
    <row r="348" spans="2:195" ht="15" customHeight="1">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row>
    <row r="349" spans="2:195" ht="15" customHeight="1">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row>
    <row r="350" spans="2:195" ht="15" customHeight="1">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row>
    <row r="351" spans="2:195" ht="15" customHeight="1">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row>
    <row r="352" spans="2:195" ht="15" customHeight="1">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row>
    <row r="353" spans="2:195" ht="15" customHeight="1">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row>
    <row r="354" spans="2:195" ht="15" customHeight="1">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row>
    <row r="355" spans="2:195" ht="15" customHeight="1">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row>
    <row r="356" spans="2:195" ht="15" customHeight="1">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row>
    <row r="357" spans="2:195" ht="15" customHeight="1">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row>
    <row r="358" spans="2:195" ht="15" customHeight="1">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row>
    <row r="359" spans="2:195" ht="15" customHeight="1">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row>
    <row r="360" spans="2:195" ht="15" customHeight="1">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c r="FX360" s="25"/>
      <c r="FY360" s="25"/>
      <c r="FZ360" s="25"/>
      <c r="GA360" s="25"/>
      <c r="GB360" s="25"/>
      <c r="GC360" s="25"/>
      <c r="GD360" s="25"/>
      <c r="GE360" s="25"/>
      <c r="GF360" s="25"/>
      <c r="GG360" s="25"/>
      <c r="GH360" s="25"/>
      <c r="GI360" s="25"/>
      <c r="GJ360" s="25"/>
      <c r="GK360" s="25"/>
      <c r="GL360" s="25"/>
      <c r="GM360" s="25"/>
    </row>
    <row r="361" spans="2:195" ht="15" customHeight="1">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row>
    <row r="362" spans="2:195" ht="15" customHeight="1">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row>
    <row r="363" spans="2:195" ht="15" customHeight="1">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row>
    <row r="364" spans="2:195" ht="15" customHeight="1">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row>
    <row r="365" spans="2:195" ht="15" customHeight="1">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row>
    <row r="366" spans="2:195" ht="15" customHeight="1">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row>
    <row r="367" spans="2:195" ht="15" customHeight="1">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row>
    <row r="368" spans="2:195" ht="15" customHeight="1">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row>
    <row r="369" spans="2:195" ht="15" customHeight="1">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row>
    <row r="370" spans="2:195" ht="15" customHeight="1">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row>
    <row r="371" spans="2:195" ht="15" customHeight="1">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row>
    <row r="372" spans="2:195" ht="15" customHeight="1">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row>
    <row r="373" spans="2:195" ht="15" customHeight="1">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row>
    <row r="374" spans="2:195" ht="15" customHeight="1">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row>
    <row r="375" spans="2:195" ht="15" customHeight="1">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row>
    <row r="376" spans="2:195" ht="15" customHeight="1">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row>
    <row r="377" spans="2:195" ht="15" customHeight="1">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row>
    <row r="378" spans="2:195" ht="15" customHeight="1">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row>
    <row r="379" spans="2:195" ht="15" customHeight="1">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row>
    <row r="380" spans="2:195" ht="15" customHeight="1">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row>
    <row r="381" spans="2:195" ht="15" customHeight="1">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row>
    <row r="382" spans="2:195" ht="15" customHeight="1">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row>
    <row r="383" spans="2:195" ht="15" customHeight="1">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row>
    <row r="384" spans="2:195" ht="15" customHeight="1">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c r="FW384" s="25"/>
      <c r="FX384" s="25"/>
      <c r="FY384" s="25"/>
      <c r="FZ384" s="25"/>
      <c r="GA384" s="25"/>
      <c r="GB384" s="25"/>
      <c r="GC384" s="25"/>
      <c r="GD384" s="25"/>
      <c r="GE384" s="25"/>
      <c r="GF384" s="25"/>
      <c r="GG384" s="25"/>
      <c r="GH384" s="25"/>
      <c r="GI384" s="25"/>
      <c r="GJ384" s="25"/>
      <c r="GK384" s="25"/>
      <c r="GL384" s="25"/>
      <c r="GM384" s="25"/>
    </row>
    <row r="385" spans="2:195" ht="15" customHeight="1">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row>
    <row r="386" spans="2:195" ht="15" customHeight="1">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row>
    <row r="387" spans="2:195" ht="15" customHeight="1">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row>
    <row r="388" spans="2:195" ht="15" customHeight="1">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row>
    <row r="389" spans="2:195" ht="15" customHeight="1">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row>
    <row r="390" spans="2:195" ht="15" customHeight="1">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row>
    <row r="391" spans="2:195" ht="15" customHeight="1">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row>
    <row r="392" spans="2:195" ht="15" customHeight="1">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row>
    <row r="393" spans="2:195" ht="15" customHeight="1">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row>
    <row r="394" spans="2:195" ht="15" customHeight="1">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row>
    <row r="395" spans="2:195" ht="15" customHeight="1">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row>
    <row r="396" spans="2:195" ht="15" customHeight="1">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row>
    <row r="397" spans="2:195" ht="15" customHeight="1">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row>
    <row r="398" spans="2:195" ht="15" customHeight="1">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row>
    <row r="399" spans="2:195" ht="15" customHeight="1">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row>
    <row r="400" spans="2:195" ht="15" customHeight="1">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row>
    <row r="401" spans="2:195" ht="15" customHeight="1">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row>
    <row r="402" spans="2:195" ht="15" customHeight="1">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row>
    <row r="403" spans="2:195" ht="15" customHeight="1">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row>
    <row r="404" spans="2:195" ht="15" customHeight="1">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row>
    <row r="405" spans="2:195" ht="15" customHeight="1">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row>
    <row r="406" spans="2:195" ht="15" customHeight="1">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row>
    <row r="407" spans="2:195" ht="15" customHeight="1">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row>
    <row r="408" spans="2:195" ht="15" customHeight="1">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row>
    <row r="409" spans="2:195" ht="15" customHeight="1">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row>
    <row r="410" spans="2:195" ht="15" customHeight="1">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row>
    <row r="411" spans="2:195" ht="15" customHeight="1">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row>
    <row r="412" spans="2:195" ht="15" customHeight="1">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c r="FY412" s="25"/>
      <c r="FZ412" s="25"/>
      <c r="GA412" s="25"/>
      <c r="GB412" s="25"/>
      <c r="GC412" s="25"/>
      <c r="GD412" s="25"/>
      <c r="GE412" s="25"/>
      <c r="GF412" s="25"/>
      <c r="GG412" s="25"/>
      <c r="GH412" s="25"/>
      <c r="GI412" s="25"/>
      <c r="GJ412" s="25"/>
      <c r="GK412" s="25"/>
      <c r="GL412" s="25"/>
      <c r="GM412" s="25"/>
    </row>
    <row r="413" spans="2:195" ht="15" customHeight="1">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c r="FV413" s="25"/>
      <c r="FW413" s="25"/>
      <c r="FX413" s="25"/>
      <c r="FY413" s="25"/>
      <c r="FZ413" s="25"/>
      <c r="GA413" s="25"/>
      <c r="GB413" s="25"/>
      <c r="GC413" s="25"/>
      <c r="GD413" s="25"/>
      <c r="GE413" s="25"/>
      <c r="GF413" s="25"/>
      <c r="GG413" s="25"/>
      <c r="GH413" s="25"/>
      <c r="GI413" s="25"/>
      <c r="GJ413" s="25"/>
      <c r="GK413" s="25"/>
      <c r="GL413" s="25"/>
      <c r="GM413" s="25"/>
    </row>
    <row r="414" spans="2:195" ht="15" customHeight="1">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row>
    <row r="415" spans="2:195" ht="15" customHeight="1">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c r="GE415" s="25"/>
      <c r="GF415" s="25"/>
      <c r="GG415" s="25"/>
      <c r="GH415" s="25"/>
      <c r="GI415" s="25"/>
      <c r="GJ415" s="25"/>
      <c r="GK415" s="25"/>
      <c r="GL415" s="25"/>
      <c r="GM415" s="25"/>
    </row>
    <row r="416" spans="2:195" ht="15" customHeight="1">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row>
    <row r="417" spans="2:195" ht="15" customHeight="1">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row>
    <row r="418" spans="2:195" ht="15" customHeight="1">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row>
    <row r="419" spans="2:195" ht="15" customHeight="1">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row>
    <row r="420" spans="2:195" ht="15" customHeight="1">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row>
    <row r="421" spans="2:195" ht="15" customHeight="1">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row>
    <row r="422" spans="2:195" ht="15" customHeight="1">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row>
    <row r="423" spans="2:195" ht="15" customHeight="1">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row>
    <row r="424" spans="2:195" ht="15" customHeight="1">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row>
    <row r="425" spans="2:195" ht="15" customHeight="1">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row>
    <row r="426" spans="2:195" ht="15" customHeight="1">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row>
    <row r="427" spans="2:195" ht="15" customHeight="1">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row>
    <row r="428" spans="2:195" ht="15" customHeight="1">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row>
    <row r="429" spans="2:195" ht="15" customHeight="1">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row>
    <row r="430" spans="2:195" ht="15" customHeight="1">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row>
    <row r="431" spans="2:195" ht="15" customHeight="1">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row>
    <row r="432" spans="2:195" ht="15" customHeight="1">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row>
    <row r="433" spans="2:195" ht="15" customHeight="1">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row>
    <row r="434" spans="2:195" ht="15" customHeight="1">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row>
    <row r="435" spans="2:195" ht="15" customHeight="1">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row>
    <row r="436" spans="2:195" ht="15" customHeight="1">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row>
    <row r="437" spans="2:195" ht="15" customHeight="1">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row>
    <row r="438" spans="2:195" ht="15" customHeight="1">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row>
    <row r="439" spans="2:195" ht="15" customHeight="1">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row>
    <row r="440" spans="2:195" ht="15" customHeight="1">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row>
    <row r="441" spans="2:195" ht="15" customHeight="1">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c r="FF441" s="25"/>
      <c r="FG441" s="25"/>
      <c r="FH441" s="25"/>
      <c r="FI441" s="25"/>
      <c r="FJ441" s="25"/>
      <c r="FK441" s="25"/>
      <c r="FL441" s="25"/>
      <c r="FM441" s="25"/>
      <c r="FN441" s="25"/>
      <c r="FO441" s="25"/>
      <c r="FP441" s="25"/>
      <c r="FQ441" s="25"/>
      <c r="FR441" s="25"/>
      <c r="FS441" s="25"/>
      <c r="FT441" s="25"/>
      <c r="FU441" s="25"/>
      <c r="FV441" s="25"/>
      <c r="FW441" s="25"/>
      <c r="FX441" s="25"/>
      <c r="FY441" s="25"/>
      <c r="FZ441" s="25"/>
      <c r="GA441" s="25"/>
      <c r="GB441" s="25"/>
      <c r="GC441" s="25"/>
      <c r="GD441" s="25"/>
      <c r="GE441" s="25"/>
      <c r="GF441" s="25"/>
      <c r="GG441" s="25"/>
      <c r="GH441" s="25"/>
      <c r="GI441" s="25"/>
      <c r="GJ441" s="25"/>
      <c r="GK441" s="25"/>
      <c r="GL441" s="25"/>
      <c r="GM441" s="25"/>
    </row>
    <row r="442" spans="2:195" ht="15" customHeight="1">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row>
    <row r="443" spans="2:195" ht="15" customHeight="1">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row>
    <row r="444" spans="2:195" ht="15" customHeight="1">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row>
    <row r="445" spans="2:195" ht="15" customHeight="1">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row>
    <row r="446" spans="2:195" ht="15" customHeight="1">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row>
    <row r="447" spans="2:195" ht="15" customHeight="1">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row>
    <row r="448" spans="2:195" ht="15" customHeight="1">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row>
    <row r="449" spans="2:195" ht="15" customHeight="1">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row>
    <row r="450" spans="2:195" ht="15" customHeight="1">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c r="FU450" s="25"/>
      <c r="FV450" s="25"/>
      <c r="FW450" s="25"/>
      <c r="FX450" s="25"/>
      <c r="FY450" s="25"/>
      <c r="FZ450" s="25"/>
      <c r="GA450" s="25"/>
      <c r="GB450" s="25"/>
      <c r="GC450" s="25"/>
      <c r="GD450" s="25"/>
      <c r="GE450" s="25"/>
      <c r="GF450" s="25"/>
      <c r="GG450" s="25"/>
      <c r="GH450" s="25"/>
      <c r="GI450" s="25"/>
      <c r="GJ450" s="25"/>
      <c r="GK450" s="25"/>
      <c r="GL450" s="25"/>
      <c r="GM450" s="25"/>
    </row>
    <row r="451" spans="2:195" ht="15" customHeight="1">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row>
    <row r="452" spans="2:195" ht="15" customHeight="1">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c r="GD452" s="25"/>
      <c r="GE452" s="25"/>
      <c r="GF452" s="25"/>
      <c r="GG452" s="25"/>
      <c r="GH452" s="25"/>
      <c r="GI452" s="25"/>
      <c r="GJ452" s="25"/>
      <c r="GK452" s="25"/>
      <c r="GL452" s="25"/>
      <c r="GM452" s="25"/>
    </row>
    <row r="453" spans="2:195" ht="15" customHeight="1">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row>
    <row r="454" spans="2:195" ht="15" customHeight="1">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row>
    <row r="455" spans="2:195" ht="15" customHeight="1">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row>
    <row r="456" spans="2:195" ht="15" customHeight="1">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row>
    <row r="457" spans="2:195" ht="15" customHeight="1">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row>
    <row r="458" spans="2:195" ht="15" customHeight="1">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row>
    <row r="459" spans="2:195" ht="15" customHeight="1">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c r="FU459" s="25"/>
      <c r="FV459" s="25"/>
      <c r="FW459" s="25"/>
      <c r="FX459" s="25"/>
      <c r="FY459" s="25"/>
      <c r="FZ459" s="25"/>
      <c r="GA459" s="25"/>
      <c r="GB459" s="25"/>
      <c r="GC459" s="25"/>
      <c r="GD459" s="25"/>
      <c r="GE459" s="25"/>
      <c r="GF459" s="25"/>
      <c r="GG459" s="25"/>
      <c r="GH459" s="25"/>
      <c r="GI459" s="25"/>
      <c r="GJ459" s="25"/>
      <c r="GK459" s="25"/>
      <c r="GL459" s="25"/>
      <c r="GM459" s="25"/>
    </row>
    <row r="460" spans="2:195" ht="15" customHeight="1">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row>
    <row r="461" spans="2:195" ht="15" customHeight="1">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row>
    <row r="462" spans="2:195" ht="15" customHeight="1">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row>
    <row r="463" spans="2:195" ht="15" customHeight="1">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row>
    <row r="464" spans="2:195" ht="15" customHeight="1">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c r="FF464" s="25"/>
      <c r="FG464" s="25"/>
      <c r="FH464" s="25"/>
      <c r="FI464" s="25"/>
      <c r="FJ464" s="25"/>
      <c r="FK464" s="25"/>
      <c r="FL464" s="25"/>
      <c r="FM464" s="25"/>
      <c r="FN464" s="25"/>
      <c r="FO464" s="25"/>
      <c r="FP464" s="25"/>
      <c r="FQ464" s="25"/>
      <c r="FR464" s="25"/>
      <c r="FS464" s="25"/>
      <c r="FT464" s="25"/>
      <c r="FU464" s="25"/>
      <c r="FV464" s="25"/>
      <c r="FW464" s="25"/>
      <c r="FX464" s="25"/>
      <c r="FY464" s="25"/>
      <c r="FZ464" s="25"/>
      <c r="GA464" s="25"/>
      <c r="GB464" s="25"/>
      <c r="GC464" s="25"/>
      <c r="GD464" s="25"/>
      <c r="GE464" s="25"/>
      <c r="GF464" s="25"/>
      <c r="GG464" s="25"/>
      <c r="GH464" s="25"/>
      <c r="GI464" s="25"/>
      <c r="GJ464" s="25"/>
      <c r="GK464" s="25"/>
      <c r="GL464" s="25"/>
      <c r="GM464" s="25"/>
    </row>
    <row r="465" spans="2:195" ht="15" customHeight="1">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row>
    <row r="466" spans="2:195" ht="15" customHeight="1">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c r="FF466" s="25"/>
      <c r="FG466" s="25"/>
      <c r="FH466" s="25"/>
      <c r="FI466" s="25"/>
      <c r="FJ466" s="25"/>
      <c r="FK466" s="25"/>
      <c r="FL466" s="25"/>
      <c r="FM466" s="25"/>
      <c r="FN466" s="25"/>
      <c r="FO466" s="25"/>
      <c r="FP466" s="25"/>
      <c r="FQ466" s="25"/>
      <c r="FR466" s="25"/>
      <c r="FS466" s="25"/>
      <c r="FT466" s="25"/>
      <c r="FU466" s="25"/>
      <c r="FV466" s="25"/>
      <c r="FW466" s="25"/>
      <c r="FX466" s="25"/>
      <c r="FY466" s="25"/>
      <c r="FZ466" s="25"/>
      <c r="GA466" s="25"/>
      <c r="GB466" s="25"/>
      <c r="GC466" s="25"/>
      <c r="GD466" s="25"/>
      <c r="GE466" s="25"/>
      <c r="GF466" s="25"/>
      <c r="GG466" s="25"/>
      <c r="GH466" s="25"/>
      <c r="GI466" s="25"/>
      <c r="GJ466" s="25"/>
      <c r="GK466" s="25"/>
      <c r="GL466" s="25"/>
      <c r="GM466" s="25"/>
    </row>
    <row r="467" spans="2:195" ht="15" customHeight="1">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row>
    <row r="468" spans="2:195" ht="15" customHeight="1">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row>
    <row r="469" spans="2:195" ht="15" customHeight="1">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row>
    <row r="470" spans="2:195" ht="15" customHeight="1">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row>
    <row r="471" spans="2:195" ht="15" customHeight="1">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row>
    <row r="472" spans="2:195" ht="15" customHeight="1">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row>
    <row r="473" spans="2:195" ht="15" customHeight="1">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row>
    <row r="474" spans="2:195" ht="15" customHeight="1">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c r="GD474" s="25"/>
      <c r="GE474" s="25"/>
      <c r="GF474" s="25"/>
      <c r="GG474" s="25"/>
      <c r="GH474" s="25"/>
      <c r="GI474" s="25"/>
      <c r="GJ474" s="25"/>
      <c r="GK474" s="25"/>
      <c r="GL474" s="25"/>
      <c r="GM474" s="25"/>
    </row>
    <row r="475" spans="2:195" ht="15" customHeight="1">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c r="GA475" s="25"/>
      <c r="GB475" s="25"/>
      <c r="GC475" s="25"/>
      <c r="GD475" s="25"/>
      <c r="GE475" s="25"/>
      <c r="GF475" s="25"/>
      <c r="GG475" s="25"/>
      <c r="GH475" s="25"/>
      <c r="GI475" s="25"/>
      <c r="GJ475" s="25"/>
      <c r="GK475" s="25"/>
      <c r="GL475" s="25"/>
      <c r="GM475" s="25"/>
    </row>
    <row r="476" spans="2:195" ht="15" customHeight="1">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row>
    <row r="477" spans="2:195" ht="15" customHeight="1">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c r="FF477" s="25"/>
      <c r="FG477" s="25"/>
      <c r="FH477" s="25"/>
      <c r="FI477" s="25"/>
      <c r="FJ477" s="25"/>
      <c r="FK477" s="25"/>
      <c r="FL477" s="25"/>
      <c r="FM477" s="25"/>
      <c r="FN477" s="25"/>
      <c r="FO477" s="25"/>
      <c r="FP477" s="25"/>
      <c r="FQ477" s="25"/>
      <c r="FR477" s="25"/>
      <c r="FS477" s="25"/>
      <c r="FT477" s="25"/>
      <c r="FU477" s="25"/>
      <c r="FV477" s="25"/>
      <c r="FW477" s="25"/>
      <c r="FX477" s="25"/>
      <c r="FY477" s="25"/>
      <c r="FZ477" s="25"/>
      <c r="GA477" s="25"/>
      <c r="GB477" s="25"/>
      <c r="GC477" s="25"/>
      <c r="GD477" s="25"/>
      <c r="GE477" s="25"/>
      <c r="GF477" s="25"/>
      <c r="GG477" s="25"/>
      <c r="GH477" s="25"/>
      <c r="GI477" s="25"/>
      <c r="GJ477" s="25"/>
      <c r="GK477" s="25"/>
      <c r="GL477" s="25"/>
      <c r="GM477" s="25"/>
    </row>
    <row r="478" spans="2:195" ht="15" customHeight="1">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row>
    <row r="479" spans="2:195" ht="15" customHeight="1">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row>
    <row r="480" spans="2:195" ht="15" customHeight="1">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c r="FQ480" s="25"/>
      <c r="FR480" s="25"/>
      <c r="FS480" s="25"/>
      <c r="FT480" s="25"/>
      <c r="FU480" s="25"/>
      <c r="FV480" s="25"/>
      <c r="FW480" s="25"/>
      <c r="FX480" s="25"/>
      <c r="FY480" s="25"/>
      <c r="FZ480" s="25"/>
      <c r="GA480" s="25"/>
      <c r="GB480" s="25"/>
      <c r="GC480" s="25"/>
      <c r="GD480" s="25"/>
      <c r="GE480" s="25"/>
      <c r="GF480" s="25"/>
      <c r="GG480" s="25"/>
      <c r="GH480" s="25"/>
      <c r="GI480" s="25"/>
      <c r="GJ480" s="25"/>
      <c r="GK480" s="25"/>
      <c r="GL480" s="25"/>
      <c r="GM480" s="25"/>
    </row>
    <row r="481" spans="2:195" ht="15" customHeight="1">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row>
    <row r="482" spans="2:195" ht="15" customHeight="1">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row>
    <row r="483" spans="2:195" ht="15" customHeight="1">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row>
    <row r="484" spans="2:195" ht="15" customHeight="1">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row>
    <row r="485" spans="2:195" ht="15" customHeight="1">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row>
    <row r="486" spans="2:195" ht="15" customHeight="1">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row>
    <row r="487" spans="2:195" ht="15" customHeight="1">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row>
    <row r="488" spans="2:195" ht="15" customHeight="1">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row>
    <row r="489" spans="2:195" ht="15" customHeight="1">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row>
    <row r="490" spans="2:195" ht="15" customHeight="1">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row>
    <row r="491" spans="2:195" ht="15" customHeight="1">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c r="FF491" s="25"/>
      <c r="FG491" s="25"/>
      <c r="FH491" s="25"/>
      <c r="FI491" s="25"/>
      <c r="FJ491" s="25"/>
      <c r="FK491" s="25"/>
      <c r="FL491" s="25"/>
      <c r="FM491" s="25"/>
      <c r="FN491" s="25"/>
      <c r="FO491" s="25"/>
      <c r="FP491" s="25"/>
      <c r="FQ491" s="25"/>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row>
    <row r="492" spans="2:195" ht="15" customHeight="1">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c r="FU492" s="25"/>
      <c r="FV492" s="25"/>
      <c r="FW492" s="25"/>
      <c r="FX492" s="25"/>
      <c r="FY492" s="25"/>
      <c r="FZ492" s="25"/>
      <c r="GA492" s="25"/>
      <c r="GB492" s="25"/>
      <c r="GC492" s="25"/>
      <c r="GD492" s="25"/>
      <c r="GE492" s="25"/>
      <c r="GF492" s="25"/>
      <c r="GG492" s="25"/>
      <c r="GH492" s="25"/>
      <c r="GI492" s="25"/>
      <c r="GJ492" s="25"/>
      <c r="GK492" s="25"/>
      <c r="GL492" s="25"/>
      <c r="GM492" s="25"/>
    </row>
    <row r="493" spans="2:195" ht="15" customHeight="1">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row>
    <row r="494" spans="2:195" ht="15" customHeight="1">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row>
    <row r="495" spans="2:195" ht="15" customHeight="1">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c r="FT495" s="25"/>
      <c r="FU495" s="25"/>
      <c r="FV495" s="25"/>
      <c r="FW495" s="25"/>
      <c r="FX495" s="25"/>
      <c r="FY495" s="25"/>
      <c r="FZ495" s="25"/>
      <c r="GA495" s="25"/>
      <c r="GB495" s="25"/>
      <c r="GC495" s="25"/>
      <c r="GD495" s="25"/>
      <c r="GE495" s="25"/>
      <c r="GF495" s="25"/>
      <c r="GG495" s="25"/>
      <c r="GH495" s="25"/>
      <c r="GI495" s="25"/>
      <c r="GJ495" s="25"/>
      <c r="GK495" s="25"/>
      <c r="GL495" s="25"/>
      <c r="GM495" s="25"/>
    </row>
    <row r="496" spans="2:195" ht="15" customHeight="1">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row>
    <row r="497" spans="2:195" ht="15" customHeight="1">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row>
    <row r="498" spans="2:195" ht="15" customHeight="1">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c r="FU498" s="25"/>
      <c r="FV498" s="25"/>
      <c r="FW498" s="25"/>
      <c r="FX498" s="25"/>
      <c r="FY498" s="25"/>
      <c r="FZ498" s="25"/>
      <c r="GA498" s="25"/>
      <c r="GB498" s="25"/>
      <c r="GC498" s="25"/>
      <c r="GD498" s="25"/>
      <c r="GE498" s="25"/>
      <c r="GF498" s="25"/>
      <c r="GG498" s="25"/>
      <c r="GH498" s="25"/>
      <c r="GI498" s="25"/>
      <c r="GJ498" s="25"/>
      <c r="GK498" s="25"/>
      <c r="GL498" s="25"/>
      <c r="GM498" s="25"/>
    </row>
    <row r="499" spans="2:195" ht="15" customHeight="1">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c r="FF499" s="25"/>
      <c r="FG499" s="25"/>
      <c r="FH499" s="25"/>
      <c r="FI499" s="25"/>
      <c r="FJ499" s="25"/>
      <c r="FK499" s="25"/>
      <c r="FL499" s="25"/>
      <c r="FM499" s="25"/>
      <c r="FN499" s="25"/>
      <c r="FO499" s="25"/>
      <c r="FP499" s="25"/>
      <c r="FQ499" s="25"/>
      <c r="FR499" s="25"/>
      <c r="FS499" s="25"/>
      <c r="FT499" s="25"/>
      <c r="FU499" s="25"/>
      <c r="FV499" s="25"/>
      <c r="FW499" s="25"/>
      <c r="FX499" s="25"/>
      <c r="FY499" s="25"/>
      <c r="FZ499" s="25"/>
      <c r="GA499" s="25"/>
      <c r="GB499" s="25"/>
      <c r="GC499" s="25"/>
      <c r="GD499" s="25"/>
      <c r="GE499" s="25"/>
      <c r="GF499" s="25"/>
      <c r="GG499" s="25"/>
      <c r="GH499" s="25"/>
      <c r="GI499" s="25"/>
      <c r="GJ499" s="25"/>
      <c r="GK499" s="25"/>
      <c r="GL499" s="25"/>
      <c r="GM499" s="25"/>
    </row>
    <row r="500" spans="2:195" ht="15" customHeight="1">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c r="FF500" s="25"/>
      <c r="FG500" s="25"/>
      <c r="FH500" s="25"/>
      <c r="FI500" s="25"/>
      <c r="FJ500" s="25"/>
      <c r="FK500" s="25"/>
      <c r="FL500" s="25"/>
      <c r="FM500" s="25"/>
      <c r="FN500" s="25"/>
      <c r="FO500" s="25"/>
      <c r="FP500" s="25"/>
      <c r="FQ500" s="25"/>
      <c r="FR500" s="25"/>
      <c r="FS500" s="25"/>
      <c r="FT500" s="25"/>
      <c r="FU500" s="25"/>
      <c r="FV500" s="25"/>
      <c r="FW500" s="25"/>
      <c r="FX500" s="25"/>
      <c r="FY500" s="25"/>
      <c r="FZ500" s="25"/>
      <c r="GA500" s="25"/>
      <c r="GB500" s="25"/>
      <c r="GC500" s="25"/>
      <c r="GD500" s="25"/>
      <c r="GE500" s="25"/>
      <c r="GF500" s="25"/>
      <c r="GG500" s="25"/>
      <c r="GH500" s="25"/>
      <c r="GI500" s="25"/>
      <c r="GJ500" s="25"/>
      <c r="GK500" s="25"/>
      <c r="GL500" s="25"/>
      <c r="GM500" s="25"/>
    </row>
    <row r="501" spans="2:195" ht="15" customHeight="1">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c r="FS501" s="25"/>
      <c r="FT501" s="25"/>
      <c r="FU501" s="25"/>
      <c r="FV501" s="25"/>
      <c r="FW501" s="25"/>
      <c r="FX501" s="25"/>
      <c r="FY501" s="25"/>
      <c r="FZ501" s="25"/>
      <c r="GA501" s="25"/>
      <c r="GB501" s="25"/>
      <c r="GC501" s="25"/>
      <c r="GD501" s="25"/>
      <c r="GE501" s="25"/>
      <c r="GF501" s="25"/>
      <c r="GG501" s="25"/>
      <c r="GH501" s="25"/>
      <c r="GI501" s="25"/>
      <c r="GJ501" s="25"/>
      <c r="GK501" s="25"/>
      <c r="GL501" s="25"/>
      <c r="GM501" s="25"/>
    </row>
    <row r="502" spans="2:195" ht="15" customHeight="1">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row>
    <row r="503" spans="2:195" ht="15" customHeight="1">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row>
    <row r="504" spans="2:195" ht="15" customHeight="1">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row>
    <row r="505" spans="2:195" ht="15" customHeight="1">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row>
    <row r="506" spans="2:195" ht="15" customHeight="1">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row>
    <row r="507" spans="2:195" ht="15" customHeight="1">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row>
    <row r="508" spans="2:195" ht="15" customHeight="1">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row>
    <row r="509" spans="2:195" ht="15" customHeight="1">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c r="FY509" s="25"/>
      <c r="FZ509" s="25"/>
      <c r="GA509" s="25"/>
      <c r="GB509" s="25"/>
      <c r="GC509" s="25"/>
      <c r="GD509" s="25"/>
      <c r="GE509" s="25"/>
      <c r="GF509" s="25"/>
      <c r="GG509" s="25"/>
      <c r="GH509" s="25"/>
      <c r="GI509" s="25"/>
      <c r="GJ509" s="25"/>
      <c r="GK509" s="25"/>
      <c r="GL509" s="25"/>
      <c r="GM509" s="25"/>
    </row>
    <row r="510" spans="2:195" ht="15" customHeight="1">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c r="CA510" s="25"/>
      <c r="CB510" s="25"/>
      <c r="CC510" s="25"/>
      <c r="CD510" s="25"/>
      <c r="CE510" s="25"/>
      <c r="CF510" s="25"/>
      <c r="CG510" s="25"/>
      <c r="CH510" s="25"/>
      <c r="CI510" s="25"/>
      <c r="CJ510" s="25"/>
      <c r="CK510" s="25"/>
      <c r="CL510" s="25"/>
      <c r="CM510" s="25"/>
      <c r="CN510" s="25"/>
      <c r="CO510" s="25"/>
      <c r="CP510" s="25"/>
      <c r="CQ510" s="25"/>
      <c r="CR510" s="25"/>
      <c r="CS510" s="25"/>
      <c r="CT510" s="25"/>
      <c r="CU510" s="25"/>
      <c r="CV510" s="25"/>
      <c r="CW510" s="25"/>
      <c r="CX510" s="25"/>
      <c r="CY510" s="25"/>
      <c r="CZ510" s="25"/>
      <c r="DA510" s="25"/>
      <c r="DB510" s="25"/>
      <c r="DC510" s="25"/>
      <c r="DD510" s="25"/>
      <c r="DE510" s="25"/>
      <c r="DF510" s="25"/>
      <c r="DG510" s="25"/>
      <c r="DH510" s="25"/>
      <c r="DI510" s="25"/>
      <c r="DJ510" s="25"/>
      <c r="DK510" s="25"/>
      <c r="DL510" s="25"/>
      <c r="DM510" s="25"/>
      <c r="DN510" s="25"/>
      <c r="DO510" s="25"/>
      <c r="DP510" s="25"/>
      <c r="DQ510" s="25"/>
      <c r="DR510" s="25"/>
      <c r="DS510" s="25"/>
      <c r="DT510" s="25"/>
      <c r="DU510" s="25"/>
      <c r="DV510" s="25"/>
      <c r="DW510" s="25"/>
      <c r="DX510" s="25"/>
      <c r="DY510" s="25"/>
      <c r="DZ510" s="25"/>
      <c r="EA510" s="25"/>
      <c r="EB510" s="25"/>
      <c r="EC510" s="25"/>
      <c r="ED510" s="25"/>
      <c r="EE510" s="25"/>
      <c r="EF510" s="25"/>
      <c r="EG510" s="25"/>
      <c r="EH510" s="25"/>
      <c r="EI510" s="25"/>
      <c r="EJ510" s="25"/>
      <c r="EK510" s="25"/>
      <c r="EL510" s="25"/>
      <c r="EM510" s="25"/>
      <c r="EN510" s="25"/>
      <c r="EO510" s="25"/>
      <c r="EP510" s="25"/>
      <c r="EQ510" s="25"/>
      <c r="ER510" s="25"/>
      <c r="ES510" s="25"/>
      <c r="ET510" s="25"/>
      <c r="EU510" s="25"/>
      <c r="EV510" s="25"/>
      <c r="EW510" s="25"/>
      <c r="EX510" s="25"/>
      <c r="EY510" s="25"/>
      <c r="EZ510" s="25"/>
      <c r="FA510" s="25"/>
      <c r="FB510" s="25"/>
      <c r="FC510" s="25"/>
      <c r="FD510" s="25"/>
      <c r="FE510" s="25"/>
      <c r="FF510" s="25"/>
      <c r="FG510" s="25"/>
      <c r="FH510" s="25"/>
      <c r="FI510" s="25"/>
      <c r="FJ510" s="25"/>
      <c r="FK510" s="25"/>
      <c r="FL510" s="25"/>
      <c r="FM510" s="25"/>
      <c r="FN510" s="25"/>
      <c r="FO510" s="25"/>
      <c r="FP510" s="25"/>
      <c r="FQ510" s="25"/>
      <c r="FR510" s="25"/>
      <c r="FS510" s="25"/>
      <c r="FT510" s="25"/>
      <c r="FU510" s="25"/>
      <c r="FV510" s="25"/>
      <c r="FW510" s="25"/>
      <c r="FX510" s="25"/>
      <c r="FY510" s="25"/>
      <c r="FZ510" s="25"/>
      <c r="GA510" s="25"/>
      <c r="GB510" s="25"/>
      <c r="GC510" s="25"/>
      <c r="GD510" s="25"/>
      <c r="GE510" s="25"/>
      <c r="GF510" s="25"/>
      <c r="GG510" s="25"/>
      <c r="GH510" s="25"/>
      <c r="GI510" s="25"/>
      <c r="GJ510" s="25"/>
      <c r="GK510" s="25"/>
      <c r="GL510" s="25"/>
      <c r="GM510" s="25"/>
    </row>
    <row r="511" spans="2:195" ht="15" customHeight="1">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c r="FY511" s="25"/>
      <c r="FZ511" s="25"/>
      <c r="GA511" s="25"/>
      <c r="GB511" s="25"/>
      <c r="GC511" s="25"/>
      <c r="GD511" s="25"/>
      <c r="GE511" s="25"/>
      <c r="GF511" s="25"/>
      <c r="GG511" s="25"/>
      <c r="GH511" s="25"/>
      <c r="GI511" s="25"/>
      <c r="GJ511" s="25"/>
      <c r="GK511" s="25"/>
      <c r="GL511" s="25"/>
      <c r="GM511" s="25"/>
    </row>
    <row r="512" spans="2:195" ht="15" customHeight="1">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c r="CA512" s="25"/>
      <c r="CB512" s="25"/>
      <c r="CC512" s="25"/>
      <c r="CD512" s="25"/>
      <c r="CE512" s="25"/>
      <c r="CF512" s="25"/>
      <c r="CG512" s="25"/>
      <c r="CH512" s="25"/>
      <c r="CI512" s="25"/>
      <c r="CJ512" s="25"/>
      <c r="CK512" s="25"/>
      <c r="CL512" s="25"/>
      <c r="CM512" s="25"/>
      <c r="CN512" s="25"/>
      <c r="CO512" s="25"/>
      <c r="CP512" s="25"/>
      <c r="CQ512" s="25"/>
      <c r="CR512" s="25"/>
      <c r="CS512" s="25"/>
      <c r="CT512" s="25"/>
      <c r="CU512" s="25"/>
      <c r="CV512" s="25"/>
      <c r="CW512" s="25"/>
      <c r="CX512" s="25"/>
      <c r="CY512" s="25"/>
      <c r="CZ512" s="25"/>
      <c r="DA512" s="25"/>
      <c r="DB512" s="25"/>
      <c r="DC512" s="25"/>
      <c r="DD512" s="25"/>
      <c r="DE512" s="25"/>
      <c r="DF512" s="25"/>
      <c r="DG512" s="25"/>
      <c r="DH512" s="25"/>
      <c r="DI512" s="25"/>
      <c r="DJ512" s="25"/>
      <c r="DK512" s="25"/>
      <c r="DL512" s="25"/>
      <c r="DM512" s="25"/>
      <c r="DN512" s="25"/>
      <c r="DO512" s="25"/>
      <c r="DP512" s="25"/>
      <c r="DQ512" s="25"/>
      <c r="DR512" s="25"/>
      <c r="DS512" s="25"/>
      <c r="DT512" s="25"/>
      <c r="DU512" s="25"/>
      <c r="DV512" s="25"/>
      <c r="DW512" s="25"/>
      <c r="DX512" s="25"/>
      <c r="DY512" s="25"/>
      <c r="DZ512" s="25"/>
      <c r="EA512" s="25"/>
      <c r="EB512" s="25"/>
      <c r="EC512" s="25"/>
      <c r="ED512" s="25"/>
      <c r="EE512" s="25"/>
      <c r="EF512" s="25"/>
      <c r="EG512" s="25"/>
      <c r="EH512" s="25"/>
      <c r="EI512" s="25"/>
      <c r="EJ512" s="25"/>
      <c r="EK512" s="25"/>
      <c r="EL512" s="25"/>
      <c r="EM512" s="25"/>
      <c r="EN512" s="25"/>
      <c r="EO512" s="25"/>
      <c r="EP512" s="25"/>
      <c r="EQ512" s="25"/>
      <c r="ER512" s="25"/>
      <c r="ES512" s="25"/>
      <c r="ET512" s="25"/>
      <c r="EU512" s="25"/>
      <c r="EV512" s="25"/>
      <c r="EW512" s="25"/>
      <c r="EX512" s="25"/>
      <c r="EY512" s="25"/>
      <c r="EZ512" s="25"/>
      <c r="FA512" s="25"/>
      <c r="FB512" s="25"/>
      <c r="FC512" s="25"/>
      <c r="FD512" s="25"/>
      <c r="FE512" s="25"/>
      <c r="FF512" s="25"/>
      <c r="FG512" s="25"/>
      <c r="FH512" s="25"/>
      <c r="FI512" s="25"/>
      <c r="FJ512" s="25"/>
      <c r="FK512" s="25"/>
      <c r="FL512" s="25"/>
      <c r="FM512" s="25"/>
      <c r="FN512" s="25"/>
      <c r="FO512" s="25"/>
      <c r="FP512" s="25"/>
      <c r="FQ512" s="25"/>
      <c r="FR512" s="25"/>
      <c r="FS512" s="25"/>
      <c r="FT512" s="25"/>
      <c r="FU512" s="25"/>
      <c r="FV512" s="25"/>
      <c r="FW512" s="25"/>
      <c r="FX512" s="25"/>
      <c r="FY512" s="25"/>
      <c r="FZ512" s="25"/>
      <c r="GA512" s="25"/>
      <c r="GB512" s="25"/>
      <c r="GC512" s="25"/>
      <c r="GD512" s="25"/>
      <c r="GE512" s="25"/>
      <c r="GF512" s="25"/>
      <c r="GG512" s="25"/>
      <c r="GH512" s="25"/>
      <c r="GI512" s="25"/>
      <c r="GJ512" s="25"/>
      <c r="GK512" s="25"/>
      <c r="GL512" s="25"/>
      <c r="GM512" s="25"/>
    </row>
    <row r="513" spans="2:195" ht="15" customHeight="1">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c r="CA513" s="25"/>
      <c r="CB513" s="25"/>
      <c r="CC513" s="25"/>
      <c r="CD513" s="25"/>
      <c r="CE513" s="25"/>
      <c r="CF513" s="25"/>
      <c r="CG513" s="25"/>
      <c r="CH513" s="25"/>
      <c r="CI513" s="25"/>
      <c r="CJ513" s="25"/>
      <c r="CK513" s="25"/>
      <c r="CL513" s="25"/>
      <c r="CM513" s="25"/>
      <c r="CN513" s="25"/>
      <c r="CO513" s="25"/>
      <c r="CP513" s="25"/>
      <c r="CQ513" s="25"/>
      <c r="CR513" s="25"/>
      <c r="CS513" s="25"/>
      <c r="CT513" s="25"/>
      <c r="CU513" s="25"/>
      <c r="CV513" s="25"/>
      <c r="CW513" s="25"/>
      <c r="CX513" s="25"/>
      <c r="CY513" s="25"/>
      <c r="CZ513" s="25"/>
      <c r="DA513" s="25"/>
      <c r="DB513" s="25"/>
      <c r="DC513" s="25"/>
      <c r="DD513" s="25"/>
      <c r="DE513" s="25"/>
      <c r="DF513" s="25"/>
      <c r="DG513" s="25"/>
      <c r="DH513" s="25"/>
      <c r="DI513" s="25"/>
      <c r="DJ513" s="25"/>
      <c r="DK513" s="25"/>
      <c r="DL513" s="25"/>
      <c r="DM513" s="25"/>
      <c r="DN513" s="25"/>
      <c r="DO513" s="25"/>
      <c r="DP513" s="25"/>
      <c r="DQ513" s="25"/>
      <c r="DR513" s="25"/>
      <c r="DS513" s="25"/>
      <c r="DT513" s="25"/>
      <c r="DU513" s="25"/>
      <c r="DV513" s="25"/>
      <c r="DW513" s="25"/>
      <c r="DX513" s="25"/>
      <c r="DY513" s="25"/>
      <c r="DZ513" s="25"/>
      <c r="EA513" s="25"/>
      <c r="EB513" s="25"/>
      <c r="EC513" s="25"/>
      <c r="ED513" s="25"/>
      <c r="EE513" s="25"/>
      <c r="EF513" s="25"/>
      <c r="EG513" s="25"/>
      <c r="EH513" s="25"/>
      <c r="EI513" s="25"/>
      <c r="EJ513" s="25"/>
      <c r="EK513" s="25"/>
      <c r="EL513" s="25"/>
      <c r="EM513" s="25"/>
      <c r="EN513" s="25"/>
      <c r="EO513" s="25"/>
      <c r="EP513" s="25"/>
      <c r="EQ513" s="25"/>
      <c r="ER513" s="25"/>
      <c r="ES513" s="25"/>
      <c r="ET513" s="25"/>
      <c r="EU513" s="25"/>
      <c r="EV513" s="25"/>
      <c r="EW513" s="25"/>
      <c r="EX513" s="25"/>
      <c r="EY513" s="25"/>
      <c r="EZ513" s="25"/>
      <c r="FA513" s="25"/>
      <c r="FB513" s="25"/>
      <c r="FC513" s="25"/>
      <c r="FD513" s="25"/>
      <c r="FE513" s="25"/>
      <c r="FF513" s="25"/>
      <c r="FG513" s="25"/>
      <c r="FH513" s="25"/>
      <c r="FI513" s="25"/>
      <c r="FJ513" s="25"/>
      <c r="FK513" s="25"/>
      <c r="FL513" s="25"/>
      <c r="FM513" s="25"/>
      <c r="FN513" s="25"/>
      <c r="FO513" s="25"/>
      <c r="FP513" s="25"/>
      <c r="FQ513" s="25"/>
      <c r="FR513" s="25"/>
      <c r="FS513" s="25"/>
      <c r="FT513" s="25"/>
      <c r="FU513" s="25"/>
      <c r="FV513" s="25"/>
      <c r="FW513" s="25"/>
      <c r="FX513" s="25"/>
      <c r="FY513" s="25"/>
      <c r="FZ513" s="25"/>
      <c r="GA513" s="25"/>
      <c r="GB513" s="25"/>
      <c r="GC513" s="25"/>
      <c r="GD513" s="25"/>
      <c r="GE513" s="25"/>
      <c r="GF513" s="25"/>
      <c r="GG513" s="25"/>
      <c r="GH513" s="25"/>
      <c r="GI513" s="25"/>
      <c r="GJ513" s="25"/>
      <c r="GK513" s="25"/>
      <c r="GL513" s="25"/>
      <c r="GM513" s="25"/>
    </row>
    <row r="514" spans="2:195" ht="15" customHeight="1">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c r="CA514" s="25"/>
      <c r="CB514" s="25"/>
      <c r="CC514" s="25"/>
      <c r="CD514" s="25"/>
      <c r="CE514" s="25"/>
      <c r="CF514" s="25"/>
      <c r="CG514" s="25"/>
      <c r="CH514" s="25"/>
      <c r="CI514" s="25"/>
      <c r="CJ514" s="25"/>
      <c r="CK514" s="25"/>
      <c r="CL514" s="25"/>
      <c r="CM514" s="25"/>
      <c r="CN514" s="25"/>
      <c r="CO514" s="25"/>
      <c r="CP514" s="25"/>
      <c r="CQ514" s="25"/>
      <c r="CR514" s="25"/>
      <c r="CS514" s="25"/>
      <c r="CT514" s="25"/>
      <c r="CU514" s="25"/>
      <c r="CV514" s="25"/>
      <c r="CW514" s="25"/>
      <c r="CX514" s="25"/>
      <c r="CY514" s="25"/>
      <c r="CZ514" s="25"/>
      <c r="DA514" s="25"/>
      <c r="DB514" s="25"/>
      <c r="DC514" s="25"/>
      <c r="DD514" s="25"/>
      <c r="DE514" s="25"/>
      <c r="DF514" s="25"/>
      <c r="DG514" s="25"/>
      <c r="DH514" s="25"/>
      <c r="DI514" s="25"/>
      <c r="DJ514" s="25"/>
      <c r="DK514" s="25"/>
      <c r="DL514" s="25"/>
      <c r="DM514" s="25"/>
      <c r="DN514" s="25"/>
      <c r="DO514" s="25"/>
      <c r="DP514" s="25"/>
      <c r="DQ514" s="25"/>
      <c r="DR514" s="25"/>
      <c r="DS514" s="25"/>
      <c r="DT514" s="25"/>
      <c r="DU514" s="25"/>
      <c r="DV514" s="25"/>
      <c r="DW514" s="25"/>
      <c r="DX514" s="25"/>
      <c r="DY514" s="25"/>
      <c r="DZ514" s="25"/>
      <c r="EA514" s="25"/>
      <c r="EB514" s="25"/>
      <c r="EC514" s="25"/>
      <c r="ED514" s="25"/>
      <c r="EE514" s="25"/>
      <c r="EF514" s="25"/>
      <c r="EG514" s="25"/>
      <c r="EH514" s="25"/>
      <c r="EI514" s="25"/>
      <c r="EJ514" s="25"/>
      <c r="EK514" s="25"/>
      <c r="EL514" s="25"/>
      <c r="EM514" s="25"/>
      <c r="EN514" s="25"/>
      <c r="EO514" s="25"/>
      <c r="EP514" s="25"/>
      <c r="EQ514" s="25"/>
      <c r="ER514" s="25"/>
      <c r="ES514" s="25"/>
      <c r="ET514" s="25"/>
      <c r="EU514" s="25"/>
      <c r="EV514" s="25"/>
      <c r="EW514" s="25"/>
      <c r="EX514" s="25"/>
      <c r="EY514" s="25"/>
      <c r="EZ514" s="25"/>
      <c r="FA514" s="25"/>
      <c r="FB514" s="25"/>
      <c r="FC514" s="25"/>
      <c r="FD514" s="25"/>
      <c r="FE514" s="25"/>
      <c r="FF514" s="25"/>
      <c r="FG514" s="25"/>
      <c r="FH514" s="25"/>
      <c r="FI514" s="25"/>
      <c r="FJ514" s="25"/>
      <c r="FK514" s="25"/>
      <c r="FL514" s="25"/>
      <c r="FM514" s="25"/>
      <c r="FN514" s="25"/>
      <c r="FO514" s="25"/>
      <c r="FP514" s="25"/>
      <c r="FQ514" s="25"/>
      <c r="FR514" s="25"/>
      <c r="FS514" s="25"/>
      <c r="FT514" s="25"/>
      <c r="FU514" s="25"/>
      <c r="FV514" s="25"/>
      <c r="FW514" s="25"/>
      <c r="FX514" s="25"/>
      <c r="FY514" s="25"/>
      <c r="FZ514" s="25"/>
      <c r="GA514" s="25"/>
      <c r="GB514" s="25"/>
      <c r="GC514" s="25"/>
      <c r="GD514" s="25"/>
      <c r="GE514" s="25"/>
      <c r="GF514" s="25"/>
      <c r="GG514" s="25"/>
      <c r="GH514" s="25"/>
      <c r="GI514" s="25"/>
      <c r="GJ514" s="25"/>
      <c r="GK514" s="25"/>
      <c r="GL514" s="25"/>
      <c r="GM514" s="25"/>
    </row>
    <row r="515" spans="2:195" ht="15" customHeight="1">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c r="FY515" s="25"/>
      <c r="FZ515" s="25"/>
      <c r="GA515" s="25"/>
      <c r="GB515" s="25"/>
      <c r="GC515" s="25"/>
      <c r="GD515" s="25"/>
      <c r="GE515" s="25"/>
      <c r="GF515" s="25"/>
      <c r="GG515" s="25"/>
      <c r="GH515" s="25"/>
      <c r="GI515" s="25"/>
      <c r="GJ515" s="25"/>
      <c r="GK515" s="25"/>
      <c r="GL515" s="25"/>
      <c r="GM515" s="25"/>
    </row>
    <row r="516" spans="2:195" ht="15" customHeight="1">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c r="FY516" s="25"/>
      <c r="FZ516" s="25"/>
      <c r="GA516" s="25"/>
      <c r="GB516" s="25"/>
      <c r="GC516" s="25"/>
      <c r="GD516" s="25"/>
      <c r="GE516" s="25"/>
      <c r="GF516" s="25"/>
      <c r="GG516" s="25"/>
      <c r="GH516" s="25"/>
      <c r="GI516" s="25"/>
      <c r="GJ516" s="25"/>
      <c r="GK516" s="25"/>
      <c r="GL516" s="25"/>
      <c r="GM516" s="25"/>
    </row>
  </sheetData>
  <mergeCells count="217">
    <mergeCell ref="P4:Q4"/>
    <mergeCell ref="R4:S4"/>
    <mergeCell ref="F5:G5"/>
    <mergeCell ref="H5:I5"/>
    <mergeCell ref="J5:K5"/>
    <mergeCell ref="L5:M5"/>
    <mergeCell ref="A3:A6"/>
    <mergeCell ref="B3:E3"/>
    <mergeCell ref="F3:O3"/>
    <mergeCell ref="P3:Q3"/>
    <mergeCell ref="B5:C5"/>
    <mergeCell ref="D5:E5"/>
    <mergeCell ref="N5:O5"/>
    <mergeCell ref="P5:Q5"/>
    <mergeCell ref="L4:M4"/>
    <mergeCell ref="N4:O4"/>
    <mergeCell ref="EN3:EW3"/>
    <mergeCell ref="EX3:FA3"/>
    <mergeCell ref="FB3:FO3"/>
    <mergeCell ref="T5:U5"/>
    <mergeCell ref="R3:W3"/>
    <mergeCell ref="X3:AA3"/>
    <mergeCell ref="V5:W5"/>
    <mergeCell ref="X5:Y5"/>
    <mergeCell ref="Z5:AA5"/>
    <mergeCell ref="R5:S5"/>
    <mergeCell ref="DZ3:EI3"/>
    <mergeCell ref="EJ3:EM3"/>
    <mergeCell ref="AD3:AK3"/>
    <mergeCell ref="AL3:AQ3"/>
    <mergeCell ref="AR3:BE3"/>
    <mergeCell ref="BF3:BS3"/>
    <mergeCell ref="GD3:GM3"/>
    <mergeCell ref="B4:C4"/>
    <mergeCell ref="D4:E4"/>
    <mergeCell ref="F4:G4"/>
    <mergeCell ref="H4:I4"/>
    <mergeCell ref="J4:K4"/>
    <mergeCell ref="CX3:DC3"/>
    <mergeCell ref="DD3:DK3"/>
    <mergeCell ref="DL3:DU3"/>
    <mergeCell ref="FP3:GC3"/>
    <mergeCell ref="CJ3:CW3"/>
    <mergeCell ref="T4:U4"/>
    <mergeCell ref="V4:W4"/>
    <mergeCell ref="X4:Y4"/>
    <mergeCell ref="Z4:AA4"/>
    <mergeCell ref="AB4:AC4"/>
    <mergeCell ref="AD4:AE4"/>
    <mergeCell ref="AF4:AG4"/>
    <mergeCell ref="AH4:AI4"/>
    <mergeCell ref="AR4:AS4"/>
    <mergeCell ref="AT4:AU4"/>
    <mergeCell ref="AV4:AW4"/>
    <mergeCell ref="AX4:AY4"/>
    <mergeCell ref="BP4:BQ4"/>
    <mergeCell ref="BT3:CI3"/>
    <mergeCell ref="DV3:DY3"/>
    <mergeCell ref="CT4:CU4"/>
    <mergeCell ref="BZ4:CA4"/>
    <mergeCell ref="BD4:BE4"/>
    <mergeCell ref="BF4:BG4"/>
    <mergeCell ref="BH4:BI4"/>
    <mergeCell ref="BJ4:BK4"/>
    <mergeCell ref="BL4:BM4"/>
    <mergeCell ref="CB4:CC4"/>
    <mergeCell ref="BN4:BO4"/>
    <mergeCell ref="DV4:DW4"/>
    <mergeCell ref="BR4:BS4"/>
    <mergeCell ref="CJ4:CK4"/>
    <mergeCell ref="CF4:CG4"/>
    <mergeCell ref="CH4:CI4"/>
    <mergeCell ref="DL4:DM4"/>
    <mergeCell ref="DN4:DO4"/>
    <mergeCell ref="DT4:DU4"/>
    <mergeCell ref="FP4:FQ4"/>
    <mergeCell ref="FJ4:FK4"/>
    <mergeCell ref="FL4:FM4"/>
    <mergeCell ref="FN4:FO4"/>
    <mergeCell ref="AJ4:AK4"/>
    <mergeCell ref="AL4:AM4"/>
    <mergeCell ref="AN4:AO4"/>
    <mergeCell ref="AP4:AQ4"/>
    <mergeCell ref="DD4:DE4"/>
    <mergeCell ref="DF4:DG4"/>
    <mergeCell ref="AZ4:BA4"/>
    <mergeCell ref="BB4:BC4"/>
    <mergeCell ref="GL4:GM4"/>
    <mergeCell ref="FT4:FU4"/>
    <mergeCell ref="FV4:FW4"/>
    <mergeCell ref="FX4:FY4"/>
    <mergeCell ref="FZ4:GA4"/>
    <mergeCell ref="GB4:GC4"/>
    <mergeCell ref="GD4:GE4"/>
    <mergeCell ref="GJ4:GK4"/>
    <mergeCell ref="FR4:FS4"/>
    <mergeCell ref="GF4:GG4"/>
    <mergeCell ref="BT4:BU4"/>
    <mergeCell ref="BV4:BW4"/>
    <mergeCell ref="BX4:BY4"/>
    <mergeCell ref="EB4:EC4"/>
    <mergeCell ref="FB4:FC4"/>
    <mergeCell ref="FD4:FE4"/>
    <mergeCell ref="EV4:EW4"/>
    <mergeCell ref="CD4:CE4"/>
    <mergeCell ref="DH4:DI4"/>
    <mergeCell ref="DJ4:DK4"/>
    <mergeCell ref="CN4:CO4"/>
    <mergeCell ref="CP4:CQ4"/>
    <mergeCell ref="CR4:CS4"/>
    <mergeCell ref="CV4:CW4"/>
    <mergeCell ref="EX5:EY5"/>
    <mergeCell ref="EZ5:FA5"/>
    <mergeCell ref="EN5:EO5"/>
    <mergeCell ref="EF5:EG5"/>
    <mergeCell ref="EP5:EQ5"/>
    <mergeCell ref="ER5:ES5"/>
    <mergeCell ref="ET5:EU5"/>
    <mergeCell ref="EV5:EW5"/>
    <mergeCell ref="AL5:AM5"/>
    <mergeCell ref="AN5:AO5"/>
    <mergeCell ref="AP5:AQ5"/>
    <mergeCell ref="AR5:AS5"/>
    <mergeCell ref="EF4:EG4"/>
    <mergeCell ref="EH4:EI4"/>
    <mergeCell ref="DP4:DQ4"/>
    <mergeCell ref="DR4:DS4"/>
    <mergeCell ref="CZ4:DA4"/>
    <mergeCell ref="DB4:DC4"/>
    <mergeCell ref="GH4:GI4"/>
    <mergeCell ref="DP5:DQ5"/>
    <mergeCell ref="EH5:EI5"/>
    <mergeCell ref="EJ5:EK5"/>
    <mergeCell ref="FF5:FG5"/>
    <mergeCell ref="FH5:FI5"/>
    <mergeCell ref="FH4:FI4"/>
    <mergeCell ref="DT5:DU5"/>
    <mergeCell ref="DV5:DW5"/>
    <mergeCell ref="DX5:DY5"/>
    <mergeCell ref="CX4:CY4"/>
    <mergeCell ref="BV5:BW5"/>
    <mergeCell ref="BX5:BY5"/>
    <mergeCell ref="BZ5:CA5"/>
    <mergeCell ref="CB5:CC5"/>
    <mergeCell ref="CP5:CQ5"/>
    <mergeCell ref="CR5:CS5"/>
    <mergeCell ref="CD5:CE5"/>
    <mergeCell ref="CL4:CM4"/>
    <mergeCell ref="EX4:EY4"/>
    <mergeCell ref="EL5:EM5"/>
    <mergeCell ref="BF5:BG5"/>
    <mergeCell ref="BH5:BI5"/>
    <mergeCell ref="DL5:DM5"/>
    <mergeCell ref="DN5:DO5"/>
    <mergeCell ref="CX5:CY5"/>
    <mergeCell ref="DD5:DE5"/>
    <mergeCell ref="CH5:CI5"/>
    <mergeCell ref="CJ5:CK5"/>
    <mergeCell ref="EZ4:FA4"/>
    <mergeCell ref="ED4:EE4"/>
    <mergeCell ref="DZ5:EA5"/>
    <mergeCell ref="FF4:FG4"/>
    <mergeCell ref="EJ4:EK4"/>
    <mergeCell ref="EL4:EM4"/>
    <mergeCell ref="EN4:EO4"/>
    <mergeCell ref="EP4:EQ4"/>
    <mergeCell ref="ER4:ES4"/>
    <mergeCell ref="ET4:EU4"/>
    <mergeCell ref="AB5:AC5"/>
    <mergeCell ref="AD5:AE5"/>
    <mergeCell ref="AF5:AG5"/>
    <mergeCell ref="AH5:AI5"/>
    <mergeCell ref="DX4:DY4"/>
    <mergeCell ref="DZ4:EA4"/>
    <mergeCell ref="CL5:CM5"/>
    <mergeCell ref="CN5:CO5"/>
    <mergeCell ref="AT5:AU5"/>
    <mergeCell ref="AV5:AW5"/>
    <mergeCell ref="EB5:EC5"/>
    <mergeCell ref="AJ5:AK5"/>
    <mergeCell ref="BJ5:BK5"/>
    <mergeCell ref="BL5:BM5"/>
    <mergeCell ref="BN5:BO5"/>
    <mergeCell ref="BP5:BQ5"/>
    <mergeCell ref="BR5:BS5"/>
    <mergeCell ref="BT5:BU5"/>
    <mergeCell ref="CF5:CG5"/>
    <mergeCell ref="AX5:AY5"/>
    <mergeCell ref="AZ5:BA5"/>
    <mergeCell ref="BB5:BC5"/>
    <mergeCell ref="BD5:BE5"/>
    <mergeCell ref="ED5:EE5"/>
    <mergeCell ref="DF5:DG5"/>
    <mergeCell ref="DH5:DI5"/>
    <mergeCell ref="DJ5:DK5"/>
    <mergeCell ref="DR5:DS5"/>
    <mergeCell ref="CZ5:DA5"/>
    <mergeCell ref="DB5:DC5"/>
    <mergeCell ref="CT5:CU5"/>
    <mergeCell ref="CV5:CW5"/>
    <mergeCell ref="GL5:GM5"/>
    <mergeCell ref="FZ5:GA5"/>
    <mergeCell ref="GB5:GC5"/>
    <mergeCell ref="GD5:GE5"/>
    <mergeCell ref="GF5:GG5"/>
    <mergeCell ref="GH5:GI5"/>
    <mergeCell ref="FB5:FC5"/>
    <mergeCell ref="FD5:FE5"/>
    <mergeCell ref="FJ5:FK5"/>
    <mergeCell ref="FL5:FM5"/>
    <mergeCell ref="GJ5:GK5"/>
    <mergeCell ref="FN5:FO5"/>
    <mergeCell ref="FP5:FQ5"/>
    <mergeCell ref="FR5:FS5"/>
    <mergeCell ref="FT5:FU5"/>
    <mergeCell ref="FV5:FW5"/>
    <mergeCell ref="FX5:FY5"/>
  </mergeCells>
  <phoneticPr fontId="2"/>
  <printOptions verticalCentered="1"/>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1048575" man="1"/>
    <brk id="71" max="54" man="1"/>
    <brk id="87" max="54" man="1"/>
    <brk id="101" max="1048575" man="1"/>
    <brk id="115" max="1048575" man="1"/>
    <brk id="129" max="1048575" man="1"/>
    <brk id="143" max="54" man="1"/>
    <brk id="157" max="54" man="1"/>
    <brk id="171" max="54" man="1"/>
    <brk id="185" max="54" man="1"/>
  </colBreaks>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IV210"/>
  <sheetViews>
    <sheetView view="pageBreakPreview" zoomScale="55" zoomScaleNormal="50" zoomScaleSheetLayoutView="55" workbookViewId="0">
      <pane xSplit="2" ySplit="3" topLeftCell="C199" activePane="bottomRight" state="frozen"/>
      <selection pane="topRight" activeCell="C1" sqref="C1"/>
      <selection pane="bottomLeft" activeCell="A4" sqref="A4"/>
      <selection pane="bottomRight" activeCell="C182" sqref="C182"/>
    </sheetView>
  </sheetViews>
  <sheetFormatPr defaultRowHeight="13.5"/>
  <cols>
    <col min="1" max="1" width="9.875" style="544" customWidth="1"/>
    <col min="2" max="2" width="60.75" style="544" customWidth="1"/>
    <col min="3" max="3" width="21" style="544" customWidth="1"/>
    <col min="4" max="4" width="31.25" style="544" customWidth="1"/>
    <col min="5" max="9" width="9.375" style="557" customWidth="1"/>
    <col min="10" max="10" width="10.875" style="544" customWidth="1"/>
    <col min="11" max="11" width="12" style="544" customWidth="1"/>
    <col min="12" max="14" width="9.875" style="544" customWidth="1"/>
    <col min="15" max="15" width="127.625" style="544" customWidth="1"/>
    <col min="16" max="16384" width="9" style="544"/>
  </cols>
  <sheetData>
    <row r="1" spans="1:16" s="342" customFormat="1" ht="81" customHeight="1">
      <c r="A1" s="1735" t="s">
        <v>357</v>
      </c>
      <c r="B1" s="1735"/>
      <c r="C1" s="1735"/>
      <c r="D1" s="1735"/>
      <c r="E1" s="1735"/>
      <c r="F1" s="1735"/>
      <c r="G1" s="1735"/>
      <c r="H1" s="1735"/>
      <c r="I1" s="1735"/>
      <c r="J1" s="1735"/>
      <c r="K1" s="1736"/>
      <c r="L1" s="1736"/>
      <c r="M1" s="1736"/>
      <c r="N1" s="1736"/>
      <c r="O1" s="1736"/>
    </row>
    <row r="2" spans="1:16" s="343" customFormat="1" ht="48" customHeight="1">
      <c r="A2" s="1737" t="s">
        <v>1962</v>
      </c>
      <c r="B2" s="1738" t="s">
        <v>1963</v>
      </c>
      <c r="C2" s="1740" t="s">
        <v>1964</v>
      </c>
      <c r="D2" s="1728" t="s">
        <v>1965</v>
      </c>
      <c r="E2" s="1728" t="s">
        <v>1966</v>
      </c>
      <c r="F2" s="1728" t="s">
        <v>1967</v>
      </c>
      <c r="G2" s="1728" t="s">
        <v>1968</v>
      </c>
      <c r="H2" s="1728" t="s">
        <v>1969</v>
      </c>
      <c r="I2" s="1728" t="s">
        <v>1970</v>
      </c>
      <c r="J2" s="1728" t="s">
        <v>358</v>
      </c>
      <c r="K2" s="1728" t="s">
        <v>1971</v>
      </c>
      <c r="L2" s="1742" t="s">
        <v>1972</v>
      </c>
      <c r="M2" s="1743"/>
      <c r="N2" s="1728" t="s">
        <v>1973</v>
      </c>
      <c r="O2" s="1730" t="s">
        <v>1974</v>
      </c>
    </row>
    <row r="3" spans="1:16" s="343" customFormat="1" ht="34.15" customHeight="1">
      <c r="A3" s="1737"/>
      <c r="B3" s="1739"/>
      <c r="C3" s="1741"/>
      <c r="D3" s="1729"/>
      <c r="E3" s="1729"/>
      <c r="F3" s="1729"/>
      <c r="G3" s="1729"/>
      <c r="H3" s="1729"/>
      <c r="I3" s="1729"/>
      <c r="J3" s="1729"/>
      <c r="K3" s="1729"/>
      <c r="L3" s="344" t="s">
        <v>1975</v>
      </c>
      <c r="M3" s="971" t="s">
        <v>359</v>
      </c>
      <c r="N3" s="1729"/>
      <c r="O3" s="1731"/>
    </row>
    <row r="4" spans="1:16" s="972" customFormat="1" ht="48.75" customHeight="1">
      <c r="A4" s="1732" t="s">
        <v>1976</v>
      </c>
      <c r="B4" s="683" t="s">
        <v>2822</v>
      </c>
      <c r="C4" s="684">
        <v>34790</v>
      </c>
      <c r="D4" s="685" t="s">
        <v>360</v>
      </c>
      <c r="E4" s="685">
        <v>8</v>
      </c>
      <c r="F4" s="685">
        <v>129</v>
      </c>
      <c r="G4" s="685">
        <v>15</v>
      </c>
      <c r="H4" s="685">
        <v>100</v>
      </c>
      <c r="I4" s="685">
        <v>8</v>
      </c>
      <c r="J4" s="685" t="s">
        <v>1978</v>
      </c>
      <c r="K4" s="685" t="s">
        <v>1979</v>
      </c>
      <c r="L4" s="685" t="s">
        <v>1979</v>
      </c>
      <c r="M4" s="685"/>
      <c r="N4" s="685">
        <v>15</v>
      </c>
      <c r="O4" s="686" t="s">
        <v>1980</v>
      </c>
    </row>
    <row r="5" spans="1:16" s="972" customFormat="1" ht="48.75" customHeight="1">
      <c r="A5" s="1733"/>
      <c r="B5" s="687" t="s">
        <v>361</v>
      </c>
      <c r="C5" s="688">
        <v>35471</v>
      </c>
      <c r="D5" s="689" t="s">
        <v>362</v>
      </c>
      <c r="E5" s="689">
        <v>6</v>
      </c>
      <c r="F5" s="689">
        <v>1</v>
      </c>
      <c r="G5" s="689">
        <v>1</v>
      </c>
      <c r="H5" s="689"/>
      <c r="I5" s="689"/>
      <c r="J5" s="689" t="s">
        <v>1978</v>
      </c>
      <c r="K5" s="689" t="s">
        <v>363</v>
      </c>
      <c r="L5" s="689" t="s">
        <v>363</v>
      </c>
      <c r="M5" s="689"/>
      <c r="N5" s="689">
        <v>16</v>
      </c>
      <c r="O5" s="690" t="s">
        <v>364</v>
      </c>
      <c r="P5" s="973"/>
    </row>
    <row r="6" spans="1:16" s="972" customFormat="1" ht="48.75" customHeight="1">
      <c r="A6" s="1733"/>
      <c r="B6" s="691" t="s">
        <v>1981</v>
      </c>
      <c r="C6" s="692">
        <v>30042</v>
      </c>
      <c r="D6" s="371" t="s">
        <v>1982</v>
      </c>
      <c r="E6" s="371"/>
      <c r="F6" s="371">
        <v>4</v>
      </c>
      <c r="G6" s="371"/>
      <c r="H6" s="371"/>
      <c r="I6" s="371"/>
      <c r="J6" s="371" t="s">
        <v>1978</v>
      </c>
      <c r="K6" s="371" t="s">
        <v>1983</v>
      </c>
      <c r="L6" s="371" t="s">
        <v>1979</v>
      </c>
      <c r="M6" s="371"/>
      <c r="N6" s="371">
        <v>12</v>
      </c>
      <c r="O6" s="693" t="s">
        <v>1984</v>
      </c>
    </row>
    <row r="7" spans="1:16" s="972" customFormat="1" ht="48.75" customHeight="1">
      <c r="A7" s="1733"/>
      <c r="B7" s="345" t="s">
        <v>365</v>
      </c>
      <c r="C7" s="346">
        <v>28416</v>
      </c>
      <c r="D7" s="347" t="s">
        <v>1985</v>
      </c>
      <c r="E7" s="347"/>
      <c r="F7" s="347">
        <v>5</v>
      </c>
      <c r="G7" s="347"/>
      <c r="H7" s="347"/>
      <c r="I7" s="347"/>
      <c r="J7" s="347" t="s">
        <v>1986</v>
      </c>
      <c r="K7" s="347" t="s">
        <v>1983</v>
      </c>
      <c r="L7" s="347" t="s">
        <v>1979</v>
      </c>
      <c r="M7" s="347"/>
      <c r="N7" s="347">
        <v>10</v>
      </c>
      <c r="O7" s="348" t="s">
        <v>1987</v>
      </c>
    </row>
    <row r="8" spans="1:16" s="972" customFormat="1" ht="48.75" customHeight="1">
      <c r="A8" s="1733"/>
      <c r="B8" s="345" t="s">
        <v>1988</v>
      </c>
      <c r="C8" s="346">
        <v>33055</v>
      </c>
      <c r="D8" s="347" t="s">
        <v>1989</v>
      </c>
      <c r="E8" s="347"/>
      <c r="F8" s="347">
        <v>7</v>
      </c>
      <c r="G8" s="347"/>
      <c r="H8" s="347"/>
      <c r="I8" s="347"/>
      <c r="J8" s="347" t="s">
        <v>1990</v>
      </c>
      <c r="K8" s="347" t="s">
        <v>1983</v>
      </c>
      <c r="L8" s="347" t="s">
        <v>1983</v>
      </c>
      <c r="M8" s="347" t="s">
        <v>1991</v>
      </c>
      <c r="N8" s="347">
        <v>14</v>
      </c>
      <c r="O8" s="348" t="s">
        <v>1992</v>
      </c>
    </row>
    <row r="9" spans="1:16" s="972" customFormat="1" ht="48.75" customHeight="1">
      <c r="A9" s="1733"/>
      <c r="B9" s="345" t="s">
        <v>1993</v>
      </c>
      <c r="C9" s="346">
        <v>29312</v>
      </c>
      <c r="D9" s="347" t="s">
        <v>1994</v>
      </c>
      <c r="E9" s="347">
        <v>2</v>
      </c>
      <c r="F9" s="347">
        <v>3</v>
      </c>
      <c r="G9" s="347"/>
      <c r="H9" s="347"/>
      <c r="I9" s="347"/>
      <c r="J9" s="347" t="s">
        <v>1978</v>
      </c>
      <c r="K9" s="347" t="s">
        <v>1983</v>
      </c>
      <c r="L9" s="347" t="s">
        <v>1979</v>
      </c>
      <c r="M9" s="347"/>
      <c r="N9" s="347">
        <v>10</v>
      </c>
      <c r="O9" s="348" t="s">
        <v>1995</v>
      </c>
    </row>
    <row r="10" spans="1:16" s="972" customFormat="1" ht="48.75" customHeight="1">
      <c r="A10" s="1733"/>
      <c r="B10" s="345" t="s">
        <v>1996</v>
      </c>
      <c r="C10" s="346">
        <v>32881</v>
      </c>
      <c r="D10" s="347" t="s">
        <v>1997</v>
      </c>
      <c r="E10" s="347">
        <v>5</v>
      </c>
      <c r="F10" s="347">
        <v>5</v>
      </c>
      <c r="G10" s="347"/>
      <c r="H10" s="347"/>
      <c r="I10" s="347"/>
      <c r="J10" s="347" t="s">
        <v>1998</v>
      </c>
      <c r="K10" s="347" t="s">
        <v>1979</v>
      </c>
      <c r="L10" s="347" t="s">
        <v>1983</v>
      </c>
      <c r="M10" s="347" t="s">
        <v>2000</v>
      </c>
      <c r="N10" s="347">
        <v>20</v>
      </c>
      <c r="O10" s="348" t="s">
        <v>2001</v>
      </c>
    </row>
    <row r="11" spans="1:16" s="972" customFormat="1" ht="48.75" customHeight="1">
      <c r="A11" s="1733"/>
      <c r="B11" s="345" t="s">
        <v>2002</v>
      </c>
      <c r="C11" s="346">
        <v>33573</v>
      </c>
      <c r="D11" s="347" t="s">
        <v>2003</v>
      </c>
      <c r="E11" s="347">
        <v>4</v>
      </c>
      <c r="F11" s="347">
        <v>5</v>
      </c>
      <c r="G11" s="347"/>
      <c r="H11" s="347"/>
      <c r="I11" s="347"/>
      <c r="J11" s="347" t="s">
        <v>1998</v>
      </c>
      <c r="K11" s="347" t="s">
        <v>1979</v>
      </c>
      <c r="L11" s="347" t="s">
        <v>1983</v>
      </c>
      <c r="M11" s="347" t="s">
        <v>2000</v>
      </c>
      <c r="N11" s="347">
        <v>9</v>
      </c>
      <c r="O11" s="348" t="s">
        <v>2004</v>
      </c>
    </row>
    <row r="12" spans="1:16" s="972" customFormat="1" ht="48.75" customHeight="1">
      <c r="A12" s="1733"/>
      <c r="B12" s="345" t="s">
        <v>2005</v>
      </c>
      <c r="C12" s="346">
        <v>27760</v>
      </c>
      <c r="D12" s="347" t="s">
        <v>2006</v>
      </c>
      <c r="E12" s="347"/>
      <c r="F12" s="347">
        <v>2</v>
      </c>
      <c r="G12" s="347"/>
      <c r="H12" s="347"/>
      <c r="I12" s="347"/>
      <c r="J12" s="347" t="s">
        <v>1998</v>
      </c>
      <c r="K12" s="347" t="s">
        <v>1983</v>
      </c>
      <c r="L12" s="347" t="s">
        <v>1979</v>
      </c>
      <c r="M12" s="347"/>
      <c r="N12" s="347">
        <v>6</v>
      </c>
      <c r="O12" s="348" t="s">
        <v>2007</v>
      </c>
    </row>
    <row r="13" spans="1:16" s="972" customFormat="1" ht="48.75" customHeight="1">
      <c r="A13" s="1733"/>
      <c r="B13" s="345" t="s">
        <v>2008</v>
      </c>
      <c r="C13" s="346">
        <v>30773</v>
      </c>
      <c r="D13" s="347" t="s">
        <v>366</v>
      </c>
      <c r="E13" s="347">
        <v>1</v>
      </c>
      <c r="F13" s="347">
        <v>16</v>
      </c>
      <c r="G13" s="347">
        <v>2</v>
      </c>
      <c r="H13" s="347"/>
      <c r="I13" s="347"/>
      <c r="J13" s="347" t="s">
        <v>1978</v>
      </c>
      <c r="K13" s="347" t="s">
        <v>1983</v>
      </c>
      <c r="L13" s="347" t="s">
        <v>1979</v>
      </c>
      <c r="M13" s="347"/>
      <c r="N13" s="347">
        <v>38</v>
      </c>
      <c r="O13" s="348" t="s">
        <v>2009</v>
      </c>
    </row>
    <row r="14" spans="1:16" s="972" customFormat="1" ht="48.75" customHeight="1">
      <c r="A14" s="1733"/>
      <c r="B14" s="345" t="s">
        <v>2010</v>
      </c>
      <c r="C14" s="346">
        <v>34425</v>
      </c>
      <c r="D14" s="347" t="s">
        <v>2012</v>
      </c>
      <c r="E14" s="347"/>
      <c r="F14" s="347">
        <v>3</v>
      </c>
      <c r="G14" s="347"/>
      <c r="H14" s="347"/>
      <c r="I14" s="347"/>
      <c r="J14" s="347" t="s">
        <v>1978</v>
      </c>
      <c r="K14" s="347" t="s">
        <v>1979</v>
      </c>
      <c r="L14" s="347" t="s">
        <v>1979</v>
      </c>
      <c r="M14" s="347"/>
      <c r="N14" s="347">
        <v>9</v>
      </c>
      <c r="O14" s="348" t="s">
        <v>2013</v>
      </c>
    </row>
    <row r="15" spans="1:16" s="972" customFormat="1" ht="48.75" customHeight="1">
      <c r="A15" s="1733"/>
      <c r="B15" s="349" t="s">
        <v>2014</v>
      </c>
      <c r="C15" s="346">
        <v>37166</v>
      </c>
      <c r="D15" s="347" t="s">
        <v>367</v>
      </c>
      <c r="E15" s="347">
        <v>1</v>
      </c>
      <c r="F15" s="347">
        <v>5</v>
      </c>
      <c r="G15" s="347"/>
      <c r="H15" s="347"/>
      <c r="I15" s="347"/>
      <c r="J15" s="347" t="s">
        <v>1977</v>
      </c>
      <c r="K15" s="347" t="s">
        <v>363</v>
      </c>
      <c r="L15" s="347" t="s">
        <v>1979</v>
      </c>
      <c r="M15" s="347"/>
      <c r="N15" s="347">
        <v>15</v>
      </c>
      <c r="O15" s="348" t="s">
        <v>2015</v>
      </c>
    </row>
    <row r="16" spans="1:16" s="972" customFormat="1" ht="48.75" customHeight="1">
      <c r="A16" s="1733"/>
      <c r="B16" s="349" t="s">
        <v>2016</v>
      </c>
      <c r="C16" s="346">
        <v>38803</v>
      </c>
      <c r="D16" s="347" t="s">
        <v>2017</v>
      </c>
      <c r="E16" s="347">
        <v>10</v>
      </c>
      <c r="F16" s="347">
        <v>14</v>
      </c>
      <c r="G16" s="347"/>
      <c r="H16" s="347"/>
      <c r="I16" s="347"/>
      <c r="J16" s="347" t="s">
        <v>1977</v>
      </c>
      <c r="K16" s="347" t="s">
        <v>368</v>
      </c>
      <c r="L16" s="347" t="s">
        <v>1979</v>
      </c>
      <c r="M16" s="347"/>
      <c r="N16" s="347">
        <v>24</v>
      </c>
      <c r="O16" s="348" t="s">
        <v>2018</v>
      </c>
    </row>
    <row r="17" spans="1:15" s="972" customFormat="1" ht="48.75" customHeight="1">
      <c r="A17" s="1733"/>
      <c r="B17" s="349" t="s">
        <v>2019</v>
      </c>
      <c r="C17" s="346">
        <v>37216</v>
      </c>
      <c r="D17" s="347" t="s">
        <v>2020</v>
      </c>
      <c r="E17" s="347">
        <v>3</v>
      </c>
      <c r="F17" s="347">
        <v>2</v>
      </c>
      <c r="G17" s="347"/>
      <c r="H17" s="347"/>
      <c r="I17" s="347"/>
      <c r="J17" s="347" t="s">
        <v>1977</v>
      </c>
      <c r="K17" s="347" t="s">
        <v>368</v>
      </c>
      <c r="L17" s="347" t="s">
        <v>1979</v>
      </c>
      <c r="M17" s="347"/>
      <c r="N17" s="347">
        <v>15</v>
      </c>
      <c r="O17" s="348" t="s">
        <v>369</v>
      </c>
    </row>
    <row r="18" spans="1:15" s="972" customFormat="1" ht="48.75" customHeight="1">
      <c r="A18" s="1733"/>
      <c r="B18" s="349" t="s">
        <v>2021</v>
      </c>
      <c r="C18" s="346">
        <v>41244</v>
      </c>
      <c r="D18" s="347" t="s">
        <v>2022</v>
      </c>
      <c r="E18" s="347">
        <v>6</v>
      </c>
      <c r="F18" s="347">
        <v>6</v>
      </c>
      <c r="G18" s="347"/>
      <c r="H18" s="347"/>
      <c r="I18" s="347"/>
      <c r="J18" s="347" t="s">
        <v>1977</v>
      </c>
      <c r="K18" s="347" t="s">
        <v>368</v>
      </c>
      <c r="L18" s="347" t="s">
        <v>1979</v>
      </c>
      <c r="M18" s="347"/>
      <c r="N18" s="347">
        <v>25</v>
      </c>
      <c r="O18" s="348" t="s">
        <v>2023</v>
      </c>
    </row>
    <row r="19" spans="1:15" s="972" customFormat="1" ht="48.75" customHeight="1">
      <c r="A19" s="1733"/>
      <c r="B19" s="349" t="s">
        <v>2024</v>
      </c>
      <c r="C19" s="346">
        <v>37350</v>
      </c>
      <c r="D19" s="347" t="s">
        <v>2025</v>
      </c>
      <c r="E19" s="347">
        <v>1</v>
      </c>
      <c r="F19" s="347">
        <v>2</v>
      </c>
      <c r="G19" s="347"/>
      <c r="H19" s="347"/>
      <c r="I19" s="347"/>
      <c r="J19" s="347" t="s">
        <v>1978</v>
      </c>
      <c r="K19" s="347" t="s">
        <v>1983</v>
      </c>
      <c r="L19" s="347" t="s">
        <v>1979</v>
      </c>
      <c r="M19" s="347"/>
      <c r="N19" s="347">
        <v>10</v>
      </c>
      <c r="O19" s="348" t="s">
        <v>2026</v>
      </c>
    </row>
    <row r="20" spans="1:15" s="972" customFormat="1" ht="48.75" customHeight="1">
      <c r="A20" s="1734"/>
      <c r="B20" s="350" t="s">
        <v>2027</v>
      </c>
      <c r="C20" s="351">
        <v>25759</v>
      </c>
      <c r="D20" s="352" t="s">
        <v>2012</v>
      </c>
      <c r="E20" s="352"/>
      <c r="F20" s="352">
        <v>3</v>
      </c>
      <c r="G20" s="352"/>
      <c r="H20" s="352"/>
      <c r="I20" s="352"/>
      <c r="J20" s="352" t="s">
        <v>1978</v>
      </c>
      <c r="K20" s="352" t="s">
        <v>1979</v>
      </c>
      <c r="L20" s="352" t="s">
        <v>1979</v>
      </c>
      <c r="M20" s="352"/>
      <c r="N20" s="352">
        <v>12</v>
      </c>
      <c r="O20" s="353" t="s">
        <v>2007</v>
      </c>
    </row>
    <row r="21" spans="1:15" s="972" customFormat="1" ht="56.45" customHeight="1">
      <c r="A21" s="1695" t="s">
        <v>2028</v>
      </c>
      <c r="B21" s="354" t="s">
        <v>2029</v>
      </c>
      <c r="C21" s="355">
        <v>36251</v>
      </c>
      <c r="D21" s="356" t="s">
        <v>2030</v>
      </c>
      <c r="E21" s="356">
        <v>2</v>
      </c>
      <c r="F21" s="356">
        <v>6</v>
      </c>
      <c r="G21" s="356">
        <v>1</v>
      </c>
      <c r="H21" s="356"/>
      <c r="I21" s="356"/>
      <c r="J21" s="356" t="s">
        <v>2032</v>
      </c>
      <c r="K21" s="356" t="s">
        <v>1979</v>
      </c>
      <c r="L21" s="356" t="s">
        <v>1983</v>
      </c>
      <c r="M21" s="356" t="s">
        <v>2000</v>
      </c>
      <c r="N21" s="356">
        <v>9</v>
      </c>
      <c r="O21" s="357" t="s">
        <v>2033</v>
      </c>
    </row>
    <row r="22" spans="1:15" s="972" customFormat="1" ht="64.150000000000006" customHeight="1">
      <c r="A22" s="1696"/>
      <c r="B22" s="358" t="s">
        <v>2034</v>
      </c>
      <c r="C22" s="359">
        <v>33270</v>
      </c>
      <c r="D22" s="360" t="s">
        <v>2035</v>
      </c>
      <c r="E22" s="360">
        <v>1</v>
      </c>
      <c r="F22" s="360">
        <v>6</v>
      </c>
      <c r="G22" s="360">
        <v>1</v>
      </c>
      <c r="H22" s="360"/>
      <c r="I22" s="360"/>
      <c r="J22" s="360" t="s">
        <v>1978</v>
      </c>
      <c r="K22" s="360" t="s">
        <v>1983</v>
      </c>
      <c r="L22" s="360" t="s">
        <v>1979</v>
      </c>
      <c r="M22" s="360"/>
      <c r="N22" s="360">
        <v>30</v>
      </c>
      <c r="O22" s="361" t="s">
        <v>2036</v>
      </c>
    </row>
    <row r="23" spans="1:15" s="974" customFormat="1" ht="57" customHeight="1">
      <c r="A23" s="1696"/>
      <c r="B23" s="358" t="s">
        <v>2037</v>
      </c>
      <c r="C23" s="359">
        <v>32599</v>
      </c>
      <c r="D23" s="360" t="s">
        <v>2038</v>
      </c>
      <c r="E23" s="360">
        <v>1</v>
      </c>
      <c r="F23" s="360">
        <v>3</v>
      </c>
      <c r="G23" s="360">
        <v>4</v>
      </c>
      <c r="H23" s="360"/>
      <c r="I23" s="360"/>
      <c r="J23" s="360" t="s">
        <v>1978</v>
      </c>
      <c r="K23" s="360" t="s">
        <v>1983</v>
      </c>
      <c r="L23" s="360" t="s">
        <v>1979</v>
      </c>
      <c r="M23" s="360"/>
      <c r="N23" s="362">
        <v>21</v>
      </c>
      <c r="O23" s="361" t="s">
        <v>2039</v>
      </c>
    </row>
    <row r="24" spans="1:15" s="974" customFormat="1" ht="57" customHeight="1">
      <c r="A24" s="1696"/>
      <c r="B24" s="358" t="s">
        <v>2040</v>
      </c>
      <c r="C24" s="359">
        <v>35886</v>
      </c>
      <c r="D24" s="360" t="s">
        <v>2041</v>
      </c>
      <c r="E24" s="360">
        <v>1</v>
      </c>
      <c r="F24" s="360">
        <v>3</v>
      </c>
      <c r="G24" s="360">
        <v>1</v>
      </c>
      <c r="H24" s="360"/>
      <c r="I24" s="360"/>
      <c r="J24" s="360" t="s">
        <v>1978</v>
      </c>
      <c r="K24" s="360" t="s">
        <v>1983</v>
      </c>
      <c r="L24" s="360" t="s">
        <v>1979</v>
      </c>
      <c r="M24" s="360"/>
      <c r="N24" s="360">
        <v>15</v>
      </c>
      <c r="O24" s="361" t="s">
        <v>2042</v>
      </c>
    </row>
    <row r="25" spans="1:15" s="974" customFormat="1" ht="70.5" customHeight="1">
      <c r="A25" s="1696"/>
      <c r="B25" s="358" t="s">
        <v>2043</v>
      </c>
      <c r="C25" s="359">
        <v>33270</v>
      </c>
      <c r="D25" s="360" t="s">
        <v>2041</v>
      </c>
      <c r="E25" s="360">
        <v>1</v>
      </c>
      <c r="F25" s="360">
        <v>3</v>
      </c>
      <c r="G25" s="360">
        <v>1</v>
      </c>
      <c r="H25" s="360"/>
      <c r="I25" s="360"/>
      <c r="J25" s="360" t="s">
        <v>1978</v>
      </c>
      <c r="K25" s="360" t="s">
        <v>1983</v>
      </c>
      <c r="L25" s="360" t="s">
        <v>1979</v>
      </c>
      <c r="M25" s="360"/>
      <c r="N25" s="360">
        <v>17</v>
      </c>
      <c r="O25" s="361" t="s">
        <v>2044</v>
      </c>
    </row>
    <row r="26" spans="1:15" s="974" customFormat="1" ht="57" customHeight="1">
      <c r="A26" s="1697"/>
      <c r="B26" s="363" t="s">
        <v>2045</v>
      </c>
      <c r="C26" s="364">
        <v>34274</v>
      </c>
      <c r="D26" s="365" t="s">
        <v>2046</v>
      </c>
      <c r="E26" s="365">
        <v>6</v>
      </c>
      <c r="F26" s="365">
        <v>3</v>
      </c>
      <c r="G26" s="365">
        <v>1</v>
      </c>
      <c r="H26" s="365"/>
      <c r="I26" s="365"/>
      <c r="J26" s="365" t="s">
        <v>1978</v>
      </c>
      <c r="K26" s="365" t="s">
        <v>1979</v>
      </c>
      <c r="L26" s="366" t="s">
        <v>1979</v>
      </c>
      <c r="M26" s="365"/>
      <c r="N26" s="366">
        <v>10</v>
      </c>
      <c r="O26" s="367" t="s">
        <v>2047</v>
      </c>
    </row>
    <row r="27" spans="1:15" s="974" customFormat="1" ht="57" customHeight="1">
      <c r="A27" s="1695" t="s">
        <v>2028</v>
      </c>
      <c r="B27" s="1178" t="s">
        <v>2048</v>
      </c>
      <c r="C27" s="1179">
        <v>35156</v>
      </c>
      <c r="D27" s="498" t="s">
        <v>370</v>
      </c>
      <c r="E27" s="498"/>
      <c r="F27" s="498">
        <v>2</v>
      </c>
      <c r="G27" s="498">
        <v>1</v>
      </c>
      <c r="H27" s="498"/>
      <c r="I27" s="498"/>
      <c r="J27" s="1180" t="s">
        <v>1998</v>
      </c>
      <c r="K27" s="498" t="s">
        <v>1983</v>
      </c>
      <c r="L27" s="498" t="s">
        <v>1979</v>
      </c>
      <c r="M27" s="498"/>
      <c r="N27" s="498">
        <v>9</v>
      </c>
      <c r="O27" s="499" t="s">
        <v>2049</v>
      </c>
    </row>
    <row r="28" spans="1:15" s="972" customFormat="1" ht="96.75" customHeight="1">
      <c r="A28" s="1697"/>
      <c r="B28" s="373" t="s">
        <v>2050</v>
      </c>
      <c r="C28" s="374">
        <v>39173</v>
      </c>
      <c r="D28" s="366" t="s">
        <v>371</v>
      </c>
      <c r="E28" s="366">
        <v>9</v>
      </c>
      <c r="F28" s="366">
        <v>22</v>
      </c>
      <c r="G28" s="366">
        <v>8</v>
      </c>
      <c r="H28" s="366">
        <v>26</v>
      </c>
      <c r="I28" s="366">
        <v>3</v>
      </c>
      <c r="J28" s="366" t="s">
        <v>1978</v>
      </c>
      <c r="K28" s="366" t="s">
        <v>1979</v>
      </c>
      <c r="L28" s="366" t="s">
        <v>1979</v>
      </c>
      <c r="M28" s="366"/>
      <c r="N28" s="366">
        <v>7</v>
      </c>
      <c r="O28" s="375" t="s">
        <v>2051</v>
      </c>
    </row>
    <row r="29" spans="1:15" s="972" customFormat="1" ht="48.6" customHeight="1">
      <c r="A29" s="1695" t="s">
        <v>2052</v>
      </c>
      <c r="B29" s="376" t="s">
        <v>2053</v>
      </c>
      <c r="C29" s="355">
        <v>32234</v>
      </c>
      <c r="D29" s="356" t="s">
        <v>2054</v>
      </c>
      <c r="E29" s="356">
        <v>2</v>
      </c>
      <c r="F29" s="356">
        <v>1</v>
      </c>
      <c r="G29" s="356"/>
      <c r="H29" s="356"/>
      <c r="I29" s="356"/>
      <c r="J29" s="356" t="s">
        <v>1978</v>
      </c>
      <c r="K29" s="356" t="s">
        <v>1983</v>
      </c>
      <c r="L29" s="356" t="s">
        <v>1979</v>
      </c>
      <c r="M29" s="356"/>
      <c r="N29" s="356">
        <v>12</v>
      </c>
      <c r="O29" s="357" t="s">
        <v>2055</v>
      </c>
    </row>
    <row r="30" spans="1:15" s="972" customFormat="1" ht="98.25" customHeight="1">
      <c r="A30" s="1696"/>
      <c r="B30" s="377" t="s">
        <v>2056</v>
      </c>
      <c r="C30" s="359">
        <v>32599</v>
      </c>
      <c r="D30" s="378" t="s">
        <v>372</v>
      </c>
      <c r="E30" s="378">
        <v>14</v>
      </c>
      <c r="F30" s="378">
        <v>15</v>
      </c>
      <c r="G30" s="378">
        <v>4</v>
      </c>
      <c r="H30" s="378">
        <v>25</v>
      </c>
      <c r="I30" s="378">
        <v>3</v>
      </c>
      <c r="J30" s="360" t="s">
        <v>1978</v>
      </c>
      <c r="K30" s="360" t="s">
        <v>1979</v>
      </c>
      <c r="L30" s="360" t="s">
        <v>1979</v>
      </c>
      <c r="M30" s="379"/>
      <c r="N30" s="379">
        <v>10</v>
      </c>
      <c r="O30" s="380" t="s">
        <v>2057</v>
      </c>
    </row>
    <row r="31" spans="1:15" s="972" customFormat="1" ht="75.75" customHeight="1">
      <c r="A31" s="1696"/>
      <c r="B31" s="381" t="s">
        <v>2058</v>
      </c>
      <c r="C31" s="374">
        <v>36312</v>
      </c>
      <c r="D31" s="382" t="s">
        <v>2059</v>
      </c>
      <c r="E31" s="382">
        <v>2</v>
      </c>
      <c r="F31" s="382">
        <v>2</v>
      </c>
      <c r="G31" s="382"/>
      <c r="H31" s="382"/>
      <c r="I31" s="382"/>
      <c r="J31" s="366" t="s">
        <v>1978</v>
      </c>
      <c r="K31" s="366" t="s">
        <v>1983</v>
      </c>
      <c r="L31" s="366" t="s">
        <v>1979</v>
      </c>
      <c r="M31" s="366"/>
      <c r="N31" s="366">
        <v>13</v>
      </c>
      <c r="O31" s="383" t="s">
        <v>2060</v>
      </c>
    </row>
    <row r="32" spans="1:15" s="972" customFormat="1" ht="80.45" customHeight="1">
      <c r="A32" s="1695" t="s">
        <v>2061</v>
      </c>
      <c r="B32" s="384" t="s">
        <v>2062</v>
      </c>
      <c r="C32" s="385">
        <v>26390</v>
      </c>
      <c r="D32" s="386" t="s">
        <v>2063</v>
      </c>
      <c r="E32" s="386">
        <v>2</v>
      </c>
      <c r="F32" s="386">
        <v>7</v>
      </c>
      <c r="G32" s="386"/>
      <c r="H32" s="386"/>
      <c r="I32" s="386"/>
      <c r="J32" s="386" t="s">
        <v>1978</v>
      </c>
      <c r="K32" s="386" t="s">
        <v>1979</v>
      </c>
      <c r="L32" s="386" t="s">
        <v>1983</v>
      </c>
      <c r="M32" s="386" t="s">
        <v>2000</v>
      </c>
      <c r="N32" s="386">
        <v>18</v>
      </c>
      <c r="O32" s="387" t="s">
        <v>2064</v>
      </c>
    </row>
    <row r="33" spans="1:15" s="972" customFormat="1" ht="74.25" customHeight="1">
      <c r="A33" s="1696"/>
      <c r="B33" s="358" t="s">
        <v>2065</v>
      </c>
      <c r="C33" s="359">
        <v>33329</v>
      </c>
      <c r="D33" s="360" t="s">
        <v>2066</v>
      </c>
      <c r="E33" s="360"/>
      <c r="F33" s="360">
        <v>3</v>
      </c>
      <c r="G33" s="360">
        <v>1</v>
      </c>
      <c r="H33" s="360"/>
      <c r="I33" s="360"/>
      <c r="J33" s="360" t="s">
        <v>1978</v>
      </c>
      <c r="K33" s="360" t="s">
        <v>1983</v>
      </c>
      <c r="L33" s="360" t="s">
        <v>1983</v>
      </c>
      <c r="M33" s="360" t="s">
        <v>2000</v>
      </c>
      <c r="N33" s="360">
        <v>16</v>
      </c>
      <c r="O33" s="361" t="s">
        <v>373</v>
      </c>
    </row>
    <row r="34" spans="1:15" s="972" customFormat="1" ht="48.75" customHeight="1">
      <c r="A34" s="1696"/>
      <c r="B34" s="358" t="s">
        <v>2067</v>
      </c>
      <c r="C34" s="359">
        <v>32932</v>
      </c>
      <c r="D34" s="360" t="s">
        <v>2068</v>
      </c>
      <c r="E34" s="360">
        <v>2</v>
      </c>
      <c r="F34" s="360">
        <v>1</v>
      </c>
      <c r="G34" s="360"/>
      <c r="H34" s="360"/>
      <c r="I34" s="360"/>
      <c r="J34" s="360" t="s">
        <v>1998</v>
      </c>
      <c r="K34" s="360" t="s">
        <v>1979</v>
      </c>
      <c r="L34" s="360" t="s">
        <v>1983</v>
      </c>
      <c r="M34" s="360" t="s">
        <v>2000</v>
      </c>
      <c r="N34" s="360">
        <v>15</v>
      </c>
      <c r="O34" s="361" t="s">
        <v>374</v>
      </c>
    </row>
    <row r="35" spans="1:15" s="972" customFormat="1" ht="48.75" customHeight="1">
      <c r="A35" s="1697"/>
      <c r="B35" s="358" t="s">
        <v>2069</v>
      </c>
      <c r="C35" s="359">
        <v>35983</v>
      </c>
      <c r="D35" s="360" t="s">
        <v>2070</v>
      </c>
      <c r="E35" s="360">
        <v>1</v>
      </c>
      <c r="F35" s="360">
        <v>3</v>
      </c>
      <c r="G35" s="360"/>
      <c r="H35" s="360"/>
      <c r="I35" s="360"/>
      <c r="J35" s="360" t="s">
        <v>1978</v>
      </c>
      <c r="K35" s="360" t="s">
        <v>1979</v>
      </c>
      <c r="L35" s="360" t="s">
        <v>1979</v>
      </c>
      <c r="M35" s="360"/>
      <c r="N35" s="360">
        <v>12</v>
      </c>
      <c r="O35" s="361" t="s">
        <v>2071</v>
      </c>
    </row>
    <row r="36" spans="1:15" s="972" customFormat="1" ht="48.75" customHeight="1">
      <c r="A36" s="1722" t="s">
        <v>2072</v>
      </c>
      <c r="B36" s="376" t="s">
        <v>2073</v>
      </c>
      <c r="C36" s="355">
        <v>28632</v>
      </c>
      <c r="D36" s="356" t="s">
        <v>2074</v>
      </c>
      <c r="E36" s="356">
        <v>1</v>
      </c>
      <c r="F36" s="356">
        <v>3</v>
      </c>
      <c r="G36" s="356"/>
      <c r="H36" s="356"/>
      <c r="I36" s="356"/>
      <c r="J36" s="356" t="s">
        <v>1978</v>
      </c>
      <c r="K36" s="356" t="s">
        <v>1983</v>
      </c>
      <c r="L36" s="356" t="s">
        <v>1983</v>
      </c>
      <c r="M36" s="356" t="s">
        <v>2000</v>
      </c>
      <c r="N36" s="356">
        <v>16</v>
      </c>
      <c r="O36" s="357" t="s">
        <v>2075</v>
      </c>
    </row>
    <row r="37" spans="1:15" s="972" customFormat="1" ht="79.150000000000006" customHeight="1">
      <c r="A37" s="1722"/>
      <c r="B37" s="373" t="s">
        <v>2076</v>
      </c>
      <c r="C37" s="374">
        <v>37438</v>
      </c>
      <c r="D37" s="366" t="s">
        <v>2077</v>
      </c>
      <c r="E37" s="366">
        <v>13</v>
      </c>
      <c r="F37" s="366">
        <v>9</v>
      </c>
      <c r="G37" s="366">
        <v>3</v>
      </c>
      <c r="H37" s="366">
        <v>16</v>
      </c>
      <c r="I37" s="366">
        <v>1</v>
      </c>
      <c r="J37" s="366" t="s">
        <v>2032</v>
      </c>
      <c r="K37" s="366" t="s">
        <v>1979</v>
      </c>
      <c r="L37" s="366" t="s">
        <v>1979</v>
      </c>
      <c r="M37" s="366"/>
      <c r="N37" s="366">
        <v>11</v>
      </c>
      <c r="O37" s="375" t="s">
        <v>2078</v>
      </c>
    </row>
    <row r="38" spans="1:15" s="972" customFormat="1" ht="80.25" customHeight="1">
      <c r="A38" s="1687" t="s">
        <v>2079</v>
      </c>
      <c r="B38" s="388" t="s">
        <v>2080</v>
      </c>
      <c r="C38" s="389">
        <v>32818</v>
      </c>
      <c r="D38" s="379" t="s">
        <v>2081</v>
      </c>
      <c r="E38" s="379">
        <v>1</v>
      </c>
      <c r="F38" s="379">
        <v>4</v>
      </c>
      <c r="G38" s="379">
        <v>3</v>
      </c>
      <c r="H38" s="379"/>
      <c r="I38" s="379"/>
      <c r="J38" s="379" t="s">
        <v>1978</v>
      </c>
      <c r="K38" s="379" t="s">
        <v>1983</v>
      </c>
      <c r="L38" s="379" t="s">
        <v>1983</v>
      </c>
      <c r="M38" s="379" t="s">
        <v>2000</v>
      </c>
      <c r="N38" s="379">
        <v>18</v>
      </c>
      <c r="O38" s="390" t="s">
        <v>2082</v>
      </c>
    </row>
    <row r="39" spans="1:15" s="972" customFormat="1" ht="48.75" customHeight="1">
      <c r="A39" s="1688"/>
      <c r="B39" s="358" t="s">
        <v>2083</v>
      </c>
      <c r="C39" s="359">
        <v>26836</v>
      </c>
      <c r="D39" s="360" t="s">
        <v>2084</v>
      </c>
      <c r="E39" s="360">
        <v>3</v>
      </c>
      <c r="F39" s="360">
        <v>5</v>
      </c>
      <c r="G39" s="360"/>
      <c r="H39" s="360"/>
      <c r="I39" s="360"/>
      <c r="J39" s="360" t="s">
        <v>1978</v>
      </c>
      <c r="K39" s="360" t="s">
        <v>1979</v>
      </c>
      <c r="L39" s="360" t="s">
        <v>1983</v>
      </c>
      <c r="M39" s="360" t="s">
        <v>2000</v>
      </c>
      <c r="N39" s="360">
        <v>24</v>
      </c>
      <c r="O39" s="361" t="s">
        <v>2085</v>
      </c>
    </row>
    <row r="40" spans="1:15" s="972" customFormat="1" ht="48.75" customHeight="1">
      <c r="A40" s="1688"/>
      <c r="B40" s="358" t="s">
        <v>2086</v>
      </c>
      <c r="C40" s="359">
        <v>28946</v>
      </c>
      <c r="D40" s="360" t="s">
        <v>2087</v>
      </c>
      <c r="E40" s="360">
        <v>1</v>
      </c>
      <c r="F40" s="360">
        <v>4</v>
      </c>
      <c r="G40" s="360"/>
      <c r="H40" s="360"/>
      <c r="I40" s="360"/>
      <c r="J40" s="360" t="s">
        <v>1978</v>
      </c>
      <c r="K40" s="360" t="s">
        <v>1983</v>
      </c>
      <c r="L40" s="360" t="s">
        <v>1983</v>
      </c>
      <c r="M40" s="360" t="s">
        <v>2000</v>
      </c>
      <c r="N40" s="360">
        <v>18</v>
      </c>
      <c r="O40" s="361" t="s">
        <v>2088</v>
      </c>
    </row>
    <row r="41" spans="1:15" s="972" customFormat="1" ht="48.75" customHeight="1">
      <c r="A41" s="1689"/>
      <c r="B41" s="373" t="s">
        <v>2089</v>
      </c>
      <c r="C41" s="374">
        <v>34425</v>
      </c>
      <c r="D41" s="366" t="s">
        <v>2090</v>
      </c>
      <c r="E41" s="366">
        <v>2</v>
      </c>
      <c r="F41" s="366">
        <v>3</v>
      </c>
      <c r="G41" s="366"/>
      <c r="H41" s="366"/>
      <c r="I41" s="366"/>
      <c r="J41" s="366" t="s">
        <v>1998</v>
      </c>
      <c r="K41" s="366" t="s">
        <v>1979</v>
      </c>
      <c r="L41" s="366" t="s">
        <v>1983</v>
      </c>
      <c r="M41" s="366" t="s">
        <v>2000</v>
      </c>
      <c r="N41" s="366">
        <v>16</v>
      </c>
      <c r="O41" s="375" t="s">
        <v>375</v>
      </c>
    </row>
    <row r="42" spans="1:15" s="972" customFormat="1" ht="82.15" customHeight="1">
      <c r="A42" s="1695" t="s">
        <v>2091</v>
      </c>
      <c r="B42" s="376" t="s">
        <v>2092</v>
      </c>
      <c r="C42" s="355">
        <v>28946</v>
      </c>
      <c r="D42" s="356" t="s">
        <v>2093</v>
      </c>
      <c r="E42" s="356">
        <v>13</v>
      </c>
      <c r="F42" s="356">
        <v>31</v>
      </c>
      <c r="G42" s="356">
        <v>15</v>
      </c>
      <c r="H42" s="356">
        <v>27</v>
      </c>
      <c r="I42" s="356">
        <v>1</v>
      </c>
      <c r="J42" s="356" t="s">
        <v>1978</v>
      </c>
      <c r="K42" s="356" t="s">
        <v>1983</v>
      </c>
      <c r="L42" s="356" t="s">
        <v>1979</v>
      </c>
      <c r="M42" s="356"/>
      <c r="N42" s="356">
        <v>16</v>
      </c>
      <c r="O42" s="357" t="s">
        <v>2094</v>
      </c>
    </row>
    <row r="43" spans="1:15" s="972" customFormat="1" ht="48.75" customHeight="1">
      <c r="A43" s="1696"/>
      <c r="B43" s="358" t="s">
        <v>2095</v>
      </c>
      <c r="C43" s="359">
        <v>28583</v>
      </c>
      <c r="D43" s="360" t="s">
        <v>1994</v>
      </c>
      <c r="E43" s="360">
        <v>2</v>
      </c>
      <c r="F43" s="360">
        <v>3</v>
      </c>
      <c r="G43" s="360"/>
      <c r="H43" s="360"/>
      <c r="I43" s="360"/>
      <c r="J43" s="360" t="s">
        <v>1978</v>
      </c>
      <c r="K43" s="360" t="s">
        <v>1979</v>
      </c>
      <c r="L43" s="360" t="s">
        <v>1979</v>
      </c>
      <c r="M43" s="360"/>
      <c r="N43" s="360">
        <v>13</v>
      </c>
      <c r="O43" s="361" t="s">
        <v>2096</v>
      </c>
    </row>
    <row r="44" spans="1:15" s="972" customFormat="1" ht="78.75" customHeight="1">
      <c r="A44" s="1696"/>
      <c r="B44" s="358" t="s">
        <v>2097</v>
      </c>
      <c r="C44" s="359">
        <v>30590</v>
      </c>
      <c r="D44" s="360" t="s">
        <v>2098</v>
      </c>
      <c r="E44" s="360">
        <v>1</v>
      </c>
      <c r="F44" s="360">
        <v>1</v>
      </c>
      <c r="G44" s="360">
        <v>1</v>
      </c>
      <c r="H44" s="360"/>
      <c r="I44" s="360"/>
      <c r="J44" s="360" t="s">
        <v>1978</v>
      </c>
      <c r="K44" s="360" t="s">
        <v>1979</v>
      </c>
      <c r="L44" s="360" t="s">
        <v>1979</v>
      </c>
      <c r="M44" s="360"/>
      <c r="N44" s="360">
        <v>9</v>
      </c>
      <c r="O44" s="361" t="s">
        <v>2099</v>
      </c>
    </row>
    <row r="45" spans="1:15" s="972" customFormat="1" ht="52.9" customHeight="1">
      <c r="A45" s="1697"/>
      <c r="B45" s="373" t="s">
        <v>2100</v>
      </c>
      <c r="C45" s="374">
        <v>39904</v>
      </c>
      <c r="D45" s="366" t="s">
        <v>2101</v>
      </c>
      <c r="E45" s="366">
        <v>1</v>
      </c>
      <c r="F45" s="366">
        <v>7</v>
      </c>
      <c r="G45" s="366">
        <v>2</v>
      </c>
      <c r="H45" s="366"/>
      <c r="I45" s="366"/>
      <c r="J45" s="366" t="s">
        <v>1978</v>
      </c>
      <c r="K45" s="366" t="s">
        <v>1979</v>
      </c>
      <c r="L45" s="366" t="s">
        <v>1979</v>
      </c>
      <c r="M45" s="366"/>
      <c r="N45" s="366">
        <v>20</v>
      </c>
      <c r="O45" s="375" t="s">
        <v>2102</v>
      </c>
    </row>
    <row r="46" spans="1:15" s="972" customFormat="1" ht="52.9" customHeight="1">
      <c r="A46" s="1695" t="s">
        <v>2091</v>
      </c>
      <c r="B46" s="354" t="s">
        <v>2103</v>
      </c>
      <c r="C46" s="355">
        <v>36251</v>
      </c>
      <c r="D46" s="356" t="s">
        <v>2104</v>
      </c>
      <c r="E46" s="356"/>
      <c r="F46" s="356">
        <v>6</v>
      </c>
      <c r="G46" s="356">
        <v>2</v>
      </c>
      <c r="H46" s="498"/>
      <c r="I46" s="498"/>
      <c r="J46" s="498" t="s">
        <v>1978</v>
      </c>
      <c r="K46" s="498" t="s">
        <v>1979</v>
      </c>
      <c r="L46" s="498" t="s">
        <v>1979</v>
      </c>
      <c r="M46" s="356"/>
      <c r="N46" s="356">
        <v>25</v>
      </c>
      <c r="O46" s="357" t="s">
        <v>376</v>
      </c>
    </row>
    <row r="47" spans="1:15" s="972" customFormat="1" ht="48.75" customHeight="1">
      <c r="A47" s="1696"/>
      <c r="B47" s="384" t="s">
        <v>2105</v>
      </c>
      <c r="C47" s="385">
        <v>36982</v>
      </c>
      <c r="D47" s="386" t="s">
        <v>2025</v>
      </c>
      <c r="E47" s="386">
        <v>1</v>
      </c>
      <c r="F47" s="386">
        <v>2</v>
      </c>
      <c r="G47" s="386"/>
      <c r="H47" s="360"/>
      <c r="I47" s="360"/>
      <c r="J47" s="360" t="s">
        <v>1978</v>
      </c>
      <c r="K47" s="360" t="s">
        <v>1983</v>
      </c>
      <c r="L47" s="360" t="s">
        <v>1983</v>
      </c>
      <c r="M47" s="386" t="s">
        <v>2106</v>
      </c>
      <c r="N47" s="386">
        <v>10</v>
      </c>
      <c r="O47" s="387" t="s">
        <v>2107</v>
      </c>
    </row>
    <row r="48" spans="1:15" s="972" customFormat="1" ht="98.45" customHeight="1">
      <c r="A48" s="1697"/>
      <c r="B48" s="363" t="s">
        <v>2108</v>
      </c>
      <c r="C48" s="364">
        <v>38084</v>
      </c>
      <c r="D48" s="365" t="s">
        <v>2109</v>
      </c>
      <c r="E48" s="365">
        <v>1</v>
      </c>
      <c r="F48" s="365">
        <v>4</v>
      </c>
      <c r="G48" s="365">
        <v>4</v>
      </c>
      <c r="H48" s="365"/>
      <c r="I48" s="365"/>
      <c r="J48" s="365" t="s">
        <v>1978</v>
      </c>
      <c r="K48" s="365" t="s">
        <v>368</v>
      </c>
      <c r="L48" s="366" t="s">
        <v>1979</v>
      </c>
      <c r="M48" s="365"/>
      <c r="N48" s="365">
        <v>20</v>
      </c>
      <c r="O48" s="367" t="s">
        <v>377</v>
      </c>
    </row>
    <row r="49" spans="1:15" s="972" customFormat="1" ht="48.75" customHeight="1">
      <c r="A49" s="1695" t="s">
        <v>2111</v>
      </c>
      <c r="B49" s="376" t="s">
        <v>2112</v>
      </c>
      <c r="C49" s="355">
        <v>26023</v>
      </c>
      <c r="D49" s="356" t="s">
        <v>2113</v>
      </c>
      <c r="E49" s="356">
        <v>4</v>
      </c>
      <c r="F49" s="356">
        <v>3</v>
      </c>
      <c r="G49" s="392"/>
      <c r="H49" s="356"/>
      <c r="I49" s="356"/>
      <c r="J49" s="356" t="s">
        <v>1978</v>
      </c>
      <c r="K49" s="356" t="s">
        <v>1979</v>
      </c>
      <c r="L49" s="356" t="s">
        <v>1979</v>
      </c>
      <c r="M49" s="356"/>
      <c r="N49" s="356">
        <v>19</v>
      </c>
      <c r="O49" s="357" t="s">
        <v>2114</v>
      </c>
    </row>
    <row r="50" spans="1:15" s="972" customFormat="1" ht="52.9" customHeight="1">
      <c r="A50" s="1696"/>
      <c r="B50" s="388" t="s">
        <v>2115</v>
      </c>
      <c r="C50" s="389">
        <v>27881</v>
      </c>
      <c r="D50" s="379" t="s">
        <v>2116</v>
      </c>
      <c r="E50" s="379">
        <v>3</v>
      </c>
      <c r="F50" s="393"/>
      <c r="G50" s="393"/>
      <c r="H50" s="379"/>
      <c r="I50" s="379"/>
      <c r="J50" s="379" t="s">
        <v>1978</v>
      </c>
      <c r="K50" s="379" t="s">
        <v>1983</v>
      </c>
      <c r="L50" s="360" t="s">
        <v>1979</v>
      </c>
      <c r="M50" s="379"/>
      <c r="N50" s="394">
        <v>20</v>
      </c>
      <c r="O50" s="390" t="s">
        <v>2117</v>
      </c>
    </row>
    <row r="51" spans="1:15" s="972" customFormat="1" ht="52.9" customHeight="1">
      <c r="A51" s="1696"/>
      <c r="B51" s="391" t="s">
        <v>2118</v>
      </c>
      <c r="C51" s="359">
        <v>28216</v>
      </c>
      <c r="D51" s="360" t="s">
        <v>2119</v>
      </c>
      <c r="E51" s="360">
        <v>4</v>
      </c>
      <c r="F51" s="395"/>
      <c r="G51" s="395"/>
      <c r="H51" s="395"/>
      <c r="I51" s="360"/>
      <c r="J51" s="360" t="s">
        <v>1978</v>
      </c>
      <c r="K51" s="360" t="s">
        <v>1979</v>
      </c>
      <c r="L51" s="360" t="s">
        <v>1979</v>
      </c>
      <c r="M51" s="360"/>
      <c r="N51" s="360">
        <v>12</v>
      </c>
      <c r="O51" s="361" t="s">
        <v>2120</v>
      </c>
    </row>
    <row r="52" spans="1:15" s="972" customFormat="1" ht="52.9" customHeight="1">
      <c r="A52" s="1696"/>
      <c r="B52" s="384" t="s">
        <v>2121</v>
      </c>
      <c r="C52" s="385">
        <v>27485</v>
      </c>
      <c r="D52" s="386" t="s">
        <v>2122</v>
      </c>
      <c r="E52" s="386">
        <v>5</v>
      </c>
      <c r="F52" s="396"/>
      <c r="G52" s="396"/>
      <c r="H52" s="386"/>
      <c r="I52" s="386"/>
      <c r="J52" s="386" t="s">
        <v>1978</v>
      </c>
      <c r="K52" s="386" t="s">
        <v>1979</v>
      </c>
      <c r="L52" s="386" t="s">
        <v>1979</v>
      </c>
      <c r="M52" s="386"/>
      <c r="N52" s="386">
        <v>15</v>
      </c>
      <c r="O52" s="387" t="s">
        <v>378</v>
      </c>
    </row>
    <row r="53" spans="1:15" s="972" customFormat="1" ht="48.75" customHeight="1">
      <c r="A53" s="1696"/>
      <c r="B53" s="358" t="s">
        <v>2123</v>
      </c>
      <c r="C53" s="359">
        <v>30773</v>
      </c>
      <c r="D53" s="360" t="s">
        <v>379</v>
      </c>
      <c r="E53" s="360">
        <v>3</v>
      </c>
      <c r="F53" s="360">
        <v>3</v>
      </c>
      <c r="G53" s="360">
        <v>1</v>
      </c>
      <c r="H53" s="360"/>
      <c r="I53" s="360"/>
      <c r="J53" s="360" t="s">
        <v>1978</v>
      </c>
      <c r="K53" s="360" t="s">
        <v>1983</v>
      </c>
      <c r="L53" s="360" t="s">
        <v>1979</v>
      </c>
      <c r="M53" s="360"/>
      <c r="N53" s="362">
        <v>22</v>
      </c>
      <c r="O53" s="361" t="s">
        <v>2124</v>
      </c>
    </row>
    <row r="54" spans="1:15" s="972" customFormat="1" ht="64.150000000000006" customHeight="1">
      <c r="A54" s="1696"/>
      <c r="B54" s="358" t="s">
        <v>2125</v>
      </c>
      <c r="C54" s="359">
        <v>27576</v>
      </c>
      <c r="D54" s="360" t="s">
        <v>2126</v>
      </c>
      <c r="E54" s="360">
        <v>32</v>
      </c>
      <c r="F54" s="360">
        <v>10</v>
      </c>
      <c r="G54" s="360">
        <v>2</v>
      </c>
      <c r="H54" s="360"/>
      <c r="I54" s="360"/>
      <c r="J54" s="360" t="s">
        <v>1978</v>
      </c>
      <c r="K54" s="360" t="s">
        <v>1979</v>
      </c>
      <c r="L54" s="360" t="s">
        <v>1979</v>
      </c>
      <c r="M54" s="360"/>
      <c r="N54" s="362">
        <v>16</v>
      </c>
      <c r="O54" s="361" t="s">
        <v>2127</v>
      </c>
    </row>
    <row r="55" spans="1:15" s="972" customFormat="1" ht="46.9" customHeight="1">
      <c r="A55" s="1697"/>
      <c r="B55" s="397" t="s">
        <v>2128</v>
      </c>
      <c r="C55" s="374">
        <v>35886</v>
      </c>
      <c r="D55" s="366" t="s">
        <v>2129</v>
      </c>
      <c r="E55" s="366">
        <v>3</v>
      </c>
      <c r="F55" s="366">
        <v>1</v>
      </c>
      <c r="G55" s="398"/>
      <c r="H55" s="366"/>
      <c r="I55" s="366"/>
      <c r="J55" s="366" t="s">
        <v>1978</v>
      </c>
      <c r="K55" s="366" t="s">
        <v>1983</v>
      </c>
      <c r="L55" s="366" t="s">
        <v>1979</v>
      </c>
      <c r="M55" s="366"/>
      <c r="N55" s="399">
        <v>14</v>
      </c>
      <c r="O55" s="375" t="s">
        <v>380</v>
      </c>
    </row>
    <row r="56" spans="1:15" s="972" customFormat="1" ht="42" customHeight="1">
      <c r="A56" s="1695" t="s">
        <v>2130</v>
      </c>
      <c r="B56" s="384" t="s">
        <v>2131</v>
      </c>
      <c r="C56" s="355">
        <v>30407</v>
      </c>
      <c r="D56" s="356" t="s">
        <v>2132</v>
      </c>
      <c r="E56" s="356">
        <v>2</v>
      </c>
      <c r="F56" s="356">
        <v>2</v>
      </c>
      <c r="G56" s="386"/>
      <c r="H56" s="386"/>
      <c r="I56" s="356"/>
      <c r="J56" s="386" t="s">
        <v>1978</v>
      </c>
      <c r="K56" s="356" t="s">
        <v>1983</v>
      </c>
      <c r="L56" s="360" t="s">
        <v>1979</v>
      </c>
      <c r="M56" s="356"/>
      <c r="N56" s="356">
        <v>14</v>
      </c>
      <c r="O56" s="357" t="s">
        <v>2133</v>
      </c>
    </row>
    <row r="57" spans="1:15" s="972" customFormat="1" ht="60" customHeight="1">
      <c r="A57" s="1696"/>
      <c r="B57" s="388" t="s">
        <v>2134</v>
      </c>
      <c r="C57" s="389">
        <v>33861</v>
      </c>
      <c r="D57" s="379" t="s">
        <v>2135</v>
      </c>
      <c r="E57" s="379">
        <v>2</v>
      </c>
      <c r="F57" s="379">
        <v>1</v>
      </c>
      <c r="G57" s="379"/>
      <c r="H57" s="379"/>
      <c r="I57" s="379"/>
      <c r="J57" s="379" t="s">
        <v>2032</v>
      </c>
      <c r="K57" s="379" t="s">
        <v>1983</v>
      </c>
      <c r="L57" s="360" t="s">
        <v>1979</v>
      </c>
      <c r="M57" s="379"/>
      <c r="N57" s="379">
        <v>9</v>
      </c>
      <c r="O57" s="390" t="s">
        <v>381</v>
      </c>
    </row>
    <row r="58" spans="1:15" s="972" customFormat="1" ht="80.45" customHeight="1">
      <c r="A58" s="1697"/>
      <c r="B58" s="388" t="s">
        <v>2136</v>
      </c>
      <c r="C58" s="389">
        <v>38808</v>
      </c>
      <c r="D58" s="379" t="s">
        <v>382</v>
      </c>
      <c r="E58" s="379">
        <v>14</v>
      </c>
      <c r="F58" s="379">
        <v>11</v>
      </c>
      <c r="G58" s="379"/>
      <c r="H58" s="379">
        <v>13</v>
      </c>
      <c r="I58" s="379">
        <v>1</v>
      </c>
      <c r="J58" s="379" t="s">
        <v>2032</v>
      </c>
      <c r="K58" s="379" t="s">
        <v>1983</v>
      </c>
      <c r="L58" s="379" t="s">
        <v>1979</v>
      </c>
      <c r="M58" s="379"/>
      <c r="N58" s="379">
        <v>10</v>
      </c>
      <c r="O58" s="390" t="s">
        <v>2137</v>
      </c>
    </row>
    <row r="59" spans="1:15" s="972" customFormat="1" ht="77.25" customHeight="1">
      <c r="A59" s="1695" t="s">
        <v>2138</v>
      </c>
      <c r="B59" s="376" t="s">
        <v>2139</v>
      </c>
      <c r="C59" s="355">
        <v>32568</v>
      </c>
      <c r="D59" s="356" t="s">
        <v>2140</v>
      </c>
      <c r="E59" s="356">
        <v>1</v>
      </c>
      <c r="F59" s="356">
        <v>1</v>
      </c>
      <c r="G59" s="356">
        <v>3</v>
      </c>
      <c r="H59" s="356"/>
      <c r="I59" s="356"/>
      <c r="J59" s="356" t="s">
        <v>1998</v>
      </c>
      <c r="K59" s="356" t="s">
        <v>1983</v>
      </c>
      <c r="L59" s="356" t="s">
        <v>1983</v>
      </c>
      <c r="M59" s="356" t="s">
        <v>2000</v>
      </c>
      <c r="N59" s="356">
        <v>8</v>
      </c>
      <c r="O59" s="357" t="s">
        <v>2141</v>
      </c>
    </row>
    <row r="60" spans="1:15" s="972" customFormat="1" ht="76.900000000000006" customHeight="1">
      <c r="A60" s="1696"/>
      <c r="B60" s="358" t="s">
        <v>2142</v>
      </c>
      <c r="C60" s="359">
        <v>26451</v>
      </c>
      <c r="D60" s="360" t="s">
        <v>2143</v>
      </c>
      <c r="E60" s="360"/>
      <c r="F60" s="360">
        <v>4</v>
      </c>
      <c r="G60" s="360">
        <v>2</v>
      </c>
      <c r="H60" s="360"/>
      <c r="I60" s="360"/>
      <c r="J60" s="360" t="s">
        <v>1998</v>
      </c>
      <c r="K60" s="360" t="s">
        <v>1979</v>
      </c>
      <c r="L60" s="360" t="s">
        <v>1983</v>
      </c>
      <c r="M60" s="360" t="s">
        <v>2000</v>
      </c>
      <c r="N60" s="360">
        <v>12</v>
      </c>
      <c r="O60" s="361" t="s">
        <v>383</v>
      </c>
    </row>
    <row r="61" spans="1:15" s="972" customFormat="1" ht="54" customHeight="1">
      <c r="A61" s="1696"/>
      <c r="B61" s="358" t="s">
        <v>2144</v>
      </c>
      <c r="C61" s="359">
        <v>35536</v>
      </c>
      <c r="D61" s="360" t="s">
        <v>2145</v>
      </c>
      <c r="E61" s="360">
        <v>2</v>
      </c>
      <c r="F61" s="360">
        <v>1</v>
      </c>
      <c r="G61" s="360">
        <v>1</v>
      </c>
      <c r="H61" s="360"/>
      <c r="I61" s="360"/>
      <c r="J61" s="360" t="s">
        <v>1978</v>
      </c>
      <c r="K61" s="360" t="s">
        <v>1983</v>
      </c>
      <c r="L61" s="360" t="s">
        <v>1983</v>
      </c>
      <c r="M61" s="360" t="s">
        <v>2000</v>
      </c>
      <c r="N61" s="360">
        <v>20</v>
      </c>
      <c r="O61" s="361" t="s">
        <v>2146</v>
      </c>
    </row>
    <row r="62" spans="1:15" s="972" customFormat="1" ht="78.75" customHeight="1">
      <c r="A62" s="1696"/>
      <c r="B62" s="358" t="s">
        <v>2147</v>
      </c>
      <c r="C62" s="359">
        <v>32234</v>
      </c>
      <c r="D62" s="360" t="s">
        <v>2012</v>
      </c>
      <c r="E62" s="360"/>
      <c r="F62" s="360">
        <v>3</v>
      </c>
      <c r="G62" s="360"/>
      <c r="H62" s="360"/>
      <c r="I62" s="360"/>
      <c r="J62" s="360" t="s">
        <v>1978</v>
      </c>
      <c r="K62" s="360" t="s">
        <v>1979</v>
      </c>
      <c r="L62" s="360" t="s">
        <v>1979</v>
      </c>
      <c r="M62" s="360"/>
      <c r="N62" s="362">
        <v>10</v>
      </c>
      <c r="O62" s="361" t="s">
        <v>2148</v>
      </c>
    </row>
    <row r="63" spans="1:15" s="972" customFormat="1" ht="78" customHeight="1">
      <c r="A63" s="1696"/>
      <c r="B63" s="358" t="s">
        <v>2149</v>
      </c>
      <c r="C63" s="359">
        <v>33147</v>
      </c>
      <c r="D63" s="360" t="s">
        <v>2150</v>
      </c>
      <c r="E63" s="360">
        <v>11</v>
      </c>
      <c r="F63" s="360">
        <v>15</v>
      </c>
      <c r="G63" s="360">
        <v>8</v>
      </c>
      <c r="H63" s="360">
        <v>24</v>
      </c>
      <c r="I63" s="360">
        <v>1</v>
      </c>
      <c r="J63" s="360" t="s">
        <v>1978</v>
      </c>
      <c r="K63" s="360" t="s">
        <v>1979</v>
      </c>
      <c r="L63" s="360" t="s">
        <v>1979</v>
      </c>
      <c r="M63" s="360"/>
      <c r="N63" s="360">
        <v>15</v>
      </c>
      <c r="O63" s="361" t="s">
        <v>2151</v>
      </c>
    </row>
    <row r="64" spans="1:15" s="972" customFormat="1" ht="40.5" customHeight="1">
      <c r="A64" s="1696"/>
      <c r="B64" s="358" t="s">
        <v>2152</v>
      </c>
      <c r="C64" s="359">
        <v>26177</v>
      </c>
      <c r="D64" s="360" t="s">
        <v>2153</v>
      </c>
      <c r="E64" s="360">
        <v>1</v>
      </c>
      <c r="F64" s="362">
        <v>2</v>
      </c>
      <c r="G64" s="360">
        <v>1</v>
      </c>
      <c r="H64" s="360"/>
      <c r="I64" s="360"/>
      <c r="J64" s="360" t="s">
        <v>1998</v>
      </c>
      <c r="K64" s="360" t="s">
        <v>1979</v>
      </c>
      <c r="L64" s="360" t="s">
        <v>1983</v>
      </c>
      <c r="M64" s="360" t="s">
        <v>2000</v>
      </c>
      <c r="N64" s="360">
        <v>15</v>
      </c>
      <c r="O64" s="361" t="s">
        <v>384</v>
      </c>
    </row>
    <row r="65" spans="1:15" s="972" customFormat="1" ht="48.75" customHeight="1">
      <c r="A65" s="1696"/>
      <c r="B65" s="358" t="s">
        <v>2154</v>
      </c>
      <c r="C65" s="359">
        <v>26656</v>
      </c>
      <c r="D65" s="360" t="s">
        <v>2155</v>
      </c>
      <c r="E65" s="360">
        <v>1</v>
      </c>
      <c r="F65" s="360">
        <v>1</v>
      </c>
      <c r="G65" s="360">
        <v>3</v>
      </c>
      <c r="H65" s="360"/>
      <c r="I65" s="360"/>
      <c r="J65" s="360" t="s">
        <v>1998</v>
      </c>
      <c r="K65" s="360" t="s">
        <v>1979</v>
      </c>
      <c r="L65" s="360" t="s">
        <v>1983</v>
      </c>
      <c r="M65" s="400" t="s">
        <v>2156</v>
      </c>
      <c r="N65" s="360">
        <v>5</v>
      </c>
      <c r="O65" s="361" t="s">
        <v>2157</v>
      </c>
    </row>
    <row r="66" spans="1:15" s="972" customFormat="1" ht="80.25" customHeight="1" collapsed="1">
      <c r="A66" s="1697"/>
      <c r="B66" s="373" t="s">
        <v>2158</v>
      </c>
      <c r="C66" s="374">
        <v>40269</v>
      </c>
      <c r="D66" s="366" t="s">
        <v>2159</v>
      </c>
      <c r="E66" s="366">
        <v>1</v>
      </c>
      <c r="F66" s="366">
        <v>3</v>
      </c>
      <c r="G66" s="366"/>
      <c r="H66" s="366"/>
      <c r="I66" s="366"/>
      <c r="J66" s="366" t="s">
        <v>1978</v>
      </c>
      <c r="K66" s="366" t="s">
        <v>1983</v>
      </c>
      <c r="L66" s="366" t="s">
        <v>1979</v>
      </c>
      <c r="M66" s="366"/>
      <c r="N66" s="366">
        <v>10</v>
      </c>
      <c r="O66" s="375" t="s">
        <v>2160</v>
      </c>
    </row>
    <row r="67" spans="1:15" s="972" customFormat="1" ht="48.75" customHeight="1">
      <c r="A67" s="1709" t="s">
        <v>2161</v>
      </c>
      <c r="B67" s="401" t="s">
        <v>2162</v>
      </c>
      <c r="C67" s="402">
        <v>30407</v>
      </c>
      <c r="D67" s="403" t="s">
        <v>385</v>
      </c>
      <c r="E67" s="403">
        <v>1</v>
      </c>
      <c r="F67" s="403">
        <v>6</v>
      </c>
      <c r="G67" s="403">
        <v>1</v>
      </c>
      <c r="H67" s="403"/>
      <c r="I67" s="403"/>
      <c r="J67" s="403" t="s">
        <v>1977</v>
      </c>
      <c r="K67" s="403" t="s">
        <v>1983</v>
      </c>
      <c r="L67" s="356" t="s">
        <v>1979</v>
      </c>
      <c r="M67" s="403"/>
      <c r="N67" s="403">
        <v>18</v>
      </c>
      <c r="O67" s="404" t="s">
        <v>2163</v>
      </c>
    </row>
    <row r="68" spans="1:15" s="972" customFormat="1" ht="55.15" customHeight="1">
      <c r="A68" s="1710"/>
      <c r="B68" s="405" t="s">
        <v>2164</v>
      </c>
      <c r="C68" s="406">
        <v>38991</v>
      </c>
      <c r="D68" s="407" t="s">
        <v>386</v>
      </c>
      <c r="E68" s="407">
        <v>36</v>
      </c>
      <c r="F68" s="407">
        <v>22</v>
      </c>
      <c r="G68" s="407">
        <v>1</v>
      </c>
      <c r="H68" s="407">
        <v>37</v>
      </c>
      <c r="I68" s="407"/>
      <c r="J68" s="407" t="s">
        <v>1978</v>
      </c>
      <c r="K68" s="407" t="s">
        <v>1983</v>
      </c>
      <c r="L68" s="360" t="s">
        <v>1979</v>
      </c>
      <c r="M68" s="407"/>
      <c r="N68" s="407">
        <v>16</v>
      </c>
      <c r="O68" s="408" t="s">
        <v>1020</v>
      </c>
    </row>
    <row r="69" spans="1:15" s="972" customFormat="1" ht="45.6" customHeight="1">
      <c r="A69" s="1711"/>
      <c r="B69" s="409" t="s">
        <v>1021</v>
      </c>
      <c r="C69" s="410">
        <v>41730</v>
      </c>
      <c r="D69" s="411" t="s">
        <v>2116</v>
      </c>
      <c r="E69" s="411">
        <v>3</v>
      </c>
      <c r="F69" s="411"/>
      <c r="G69" s="411"/>
      <c r="H69" s="411"/>
      <c r="I69" s="411"/>
      <c r="J69" s="411" t="s">
        <v>1978</v>
      </c>
      <c r="K69" s="411" t="s">
        <v>1983</v>
      </c>
      <c r="L69" s="366" t="s">
        <v>1979</v>
      </c>
      <c r="M69" s="411"/>
      <c r="N69" s="411">
        <v>14</v>
      </c>
      <c r="O69" s="412" t="s">
        <v>1022</v>
      </c>
    </row>
    <row r="70" spans="1:15" s="972" customFormat="1" ht="93.6" customHeight="1">
      <c r="A70" s="1695" t="s">
        <v>1023</v>
      </c>
      <c r="B70" s="413" t="s">
        <v>1024</v>
      </c>
      <c r="C70" s="355">
        <v>25051</v>
      </c>
      <c r="D70" s="356" t="s">
        <v>1025</v>
      </c>
      <c r="E70" s="356">
        <v>37</v>
      </c>
      <c r="F70" s="356">
        <v>16</v>
      </c>
      <c r="G70" s="414">
        <v>1</v>
      </c>
      <c r="H70" s="356">
        <v>38</v>
      </c>
      <c r="I70" s="356">
        <v>1</v>
      </c>
      <c r="J70" s="356" t="s">
        <v>1978</v>
      </c>
      <c r="K70" s="356" t="s">
        <v>1979</v>
      </c>
      <c r="L70" s="356" t="s">
        <v>1979</v>
      </c>
      <c r="M70" s="356"/>
      <c r="N70" s="356">
        <v>10</v>
      </c>
      <c r="O70" s="415" t="s">
        <v>387</v>
      </c>
    </row>
    <row r="71" spans="1:15" s="972" customFormat="1" ht="48.75" customHeight="1">
      <c r="A71" s="1723"/>
      <c r="B71" s="391" t="s">
        <v>1026</v>
      </c>
      <c r="C71" s="359">
        <v>33631</v>
      </c>
      <c r="D71" s="360" t="s">
        <v>2116</v>
      </c>
      <c r="E71" s="360">
        <v>3</v>
      </c>
      <c r="F71" s="360"/>
      <c r="G71" s="360"/>
      <c r="H71" s="360"/>
      <c r="I71" s="360"/>
      <c r="J71" s="360" t="s">
        <v>1978</v>
      </c>
      <c r="K71" s="360" t="s">
        <v>1983</v>
      </c>
      <c r="L71" s="360" t="s">
        <v>1979</v>
      </c>
      <c r="M71" s="360"/>
      <c r="N71" s="360">
        <v>12</v>
      </c>
      <c r="O71" s="361" t="s">
        <v>1027</v>
      </c>
    </row>
    <row r="72" spans="1:15" s="972" customFormat="1" ht="108.6" customHeight="1">
      <c r="A72" s="1723"/>
      <c r="B72" s="391" t="s">
        <v>1028</v>
      </c>
      <c r="C72" s="359">
        <v>28216</v>
      </c>
      <c r="D72" s="360" t="s">
        <v>1029</v>
      </c>
      <c r="E72" s="360">
        <v>3</v>
      </c>
      <c r="F72" s="360">
        <v>1</v>
      </c>
      <c r="G72" s="360"/>
      <c r="H72" s="360"/>
      <c r="I72" s="360"/>
      <c r="J72" s="360" t="s">
        <v>1998</v>
      </c>
      <c r="K72" s="360" t="s">
        <v>1979</v>
      </c>
      <c r="L72" s="360" t="s">
        <v>1983</v>
      </c>
      <c r="M72" s="360" t="s">
        <v>2000</v>
      </c>
      <c r="N72" s="360">
        <v>8</v>
      </c>
      <c r="O72" s="361" t="s">
        <v>388</v>
      </c>
    </row>
    <row r="73" spans="1:15" s="972" customFormat="1" ht="104.45" customHeight="1">
      <c r="A73" s="1723"/>
      <c r="B73" s="391" t="s">
        <v>1030</v>
      </c>
      <c r="C73" s="359">
        <v>34001</v>
      </c>
      <c r="D73" s="360" t="s">
        <v>389</v>
      </c>
      <c r="E73" s="360">
        <v>1</v>
      </c>
      <c r="F73" s="360">
        <v>5</v>
      </c>
      <c r="G73" s="360">
        <v>1</v>
      </c>
      <c r="H73" s="360"/>
      <c r="I73" s="360"/>
      <c r="J73" s="360" t="s">
        <v>1978</v>
      </c>
      <c r="K73" s="360" t="s">
        <v>1983</v>
      </c>
      <c r="L73" s="360" t="s">
        <v>1979</v>
      </c>
      <c r="M73" s="360"/>
      <c r="N73" s="360">
        <v>18</v>
      </c>
      <c r="O73" s="361" t="s">
        <v>1031</v>
      </c>
    </row>
    <row r="74" spans="1:15" s="972" customFormat="1" ht="108.6" customHeight="1">
      <c r="A74" s="1723"/>
      <c r="B74" s="391" t="s">
        <v>1032</v>
      </c>
      <c r="C74" s="359">
        <v>26512</v>
      </c>
      <c r="D74" s="360" t="s">
        <v>1033</v>
      </c>
      <c r="E74" s="360">
        <v>3</v>
      </c>
      <c r="F74" s="360">
        <v>3</v>
      </c>
      <c r="G74" s="360"/>
      <c r="H74" s="360"/>
      <c r="I74" s="360"/>
      <c r="J74" s="360" t="s">
        <v>1978</v>
      </c>
      <c r="K74" s="360" t="s">
        <v>1979</v>
      </c>
      <c r="L74" s="360" t="s">
        <v>1979</v>
      </c>
      <c r="M74" s="360"/>
      <c r="N74" s="360">
        <v>12</v>
      </c>
      <c r="O74" s="361" t="s">
        <v>390</v>
      </c>
    </row>
    <row r="75" spans="1:15" s="972" customFormat="1" ht="48.75" customHeight="1">
      <c r="A75" s="1723"/>
      <c r="B75" s="391" t="s">
        <v>1034</v>
      </c>
      <c r="C75" s="359">
        <v>38803</v>
      </c>
      <c r="D75" s="360" t="s">
        <v>1035</v>
      </c>
      <c r="E75" s="360">
        <v>1</v>
      </c>
      <c r="F75" s="360">
        <v>3</v>
      </c>
      <c r="G75" s="360"/>
      <c r="H75" s="360"/>
      <c r="I75" s="360"/>
      <c r="J75" s="360" t="s">
        <v>1978</v>
      </c>
      <c r="K75" s="360" t="s">
        <v>1979</v>
      </c>
      <c r="L75" s="360" t="s">
        <v>1979</v>
      </c>
      <c r="M75" s="360"/>
      <c r="N75" s="360">
        <v>15</v>
      </c>
      <c r="O75" s="361" t="s">
        <v>1036</v>
      </c>
    </row>
    <row r="76" spans="1:15" s="972" customFormat="1" ht="48.75" customHeight="1">
      <c r="A76" s="1724"/>
      <c r="B76" s="397" t="s">
        <v>1037</v>
      </c>
      <c r="C76" s="374">
        <v>28550</v>
      </c>
      <c r="D76" s="366" t="s">
        <v>2054</v>
      </c>
      <c r="E76" s="366">
        <v>2</v>
      </c>
      <c r="F76" s="366">
        <v>1</v>
      </c>
      <c r="G76" s="366"/>
      <c r="H76" s="366"/>
      <c r="I76" s="366"/>
      <c r="J76" s="366" t="s">
        <v>1978</v>
      </c>
      <c r="K76" s="366" t="s">
        <v>1983</v>
      </c>
      <c r="L76" s="366" t="s">
        <v>1979</v>
      </c>
      <c r="M76" s="366"/>
      <c r="N76" s="366">
        <v>10</v>
      </c>
      <c r="O76" s="375" t="s">
        <v>1038</v>
      </c>
    </row>
    <row r="77" spans="1:15" s="972" customFormat="1" ht="84.75" customHeight="1">
      <c r="A77" s="1707" t="s">
        <v>1039</v>
      </c>
      <c r="B77" s="376" t="s">
        <v>1040</v>
      </c>
      <c r="C77" s="355">
        <v>26451</v>
      </c>
      <c r="D77" s="356" t="s">
        <v>1041</v>
      </c>
      <c r="E77" s="356">
        <v>4</v>
      </c>
      <c r="F77" s="356"/>
      <c r="G77" s="356"/>
      <c r="H77" s="356"/>
      <c r="I77" s="356"/>
      <c r="J77" s="356" t="s">
        <v>1978</v>
      </c>
      <c r="K77" s="356" t="s">
        <v>1983</v>
      </c>
      <c r="L77" s="356" t="s">
        <v>1979</v>
      </c>
      <c r="M77" s="356"/>
      <c r="N77" s="356">
        <v>16</v>
      </c>
      <c r="O77" s="357" t="s">
        <v>2007</v>
      </c>
    </row>
    <row r="78" spans="1:15" s="972" customFormat="1" ht="48.75" customHeight="1">
      <c r="A78" s="1707"/>
      <c r="B78" s="373" t="s">
        <v>1042</v>
      </c>
      <c r="C78" s="374">
        <v>32234</v>
      </c>
      <c r="D78" s="366" t="s">
        <v>391</v>
      </c>
      <c r="E78" s="366">
        <v>26</v>
      </c>
      <c r="F78" s="366">
        <v>5</v>
      </c>
      <c r="G78" s="366">
        <v>8</v>
      </c>
      <c r="H78" s="366"/>
      <c r="I78" s="366"/>
      <c r="J78" s="366" t="s">
        <v>1978</v>
      </c>
      <c r="K78" s="366" t="s">
        <v>1983</v>
      </c>
      <c r="L78" s="366" t="s">
        <v>1979</v>
      </c>
      <c r="M78" s="366"/>
      <c r="N78" s="366">
        <v>14</v>
      </c>
      <c r="O78" s="375" t="s">
        <v>1043</v>
      </c>
    </row>
    <row r="79" spans="1:15" s="972" customFormat="1" ht="48.75" customHeight="1">
      <c r="A79" s="1722" t="s">
        <v>1044</v>
      </c>
      <c r="B79" s="376" t="s">
        <v>1045</v>
      </c>
      <c r="C79" s="355">
        <v>27485</v>
      </c>
      <c r="D79" s="417" t="s">
        <v>2054</v>
      </c>
      <c r="E79" s="417">
        <v>2</v>
      </c>
      <c r="F79" s="417">
        <v>1</v>
      </c>
      <c r="G79" s="417"/>
      <c r="H79" s="356"/>
      <c r="I79" s="356"/>
      <c r="J79" s="356" t="s">
        <v>1978</v>
      </c>
      <c r="K79" s="356" t="s">
        <v>1983</v>
      </c>
      <c r="L79" s="356" t="s">
        <v>1979</v>
      </c>
      <c r="M79" s="356"/>
      <c r="N79" s="356">
        <v>15</v>
      </c>
      <c r="O79" s="357" t="s">
        <v>1046</v>
      </c>
    </row>
    <row r="80" spans="1:15" s="972" customFormat="1" ht="48.75" customHeight="1">
      <c r="A80" s="1722"/>
      <c r="B80" s="358" t="s">
        <v>1047</v>
      </c>
      <c r="C80" s="359">
        <v>28216</v>
      </c>
      <c r="D80" s="360" t="s">
        <v>2129</v>
      </c>
      <c r="E80" s="360">
        <v>3</v>
      </c>
      <c r="F80" s="360">
        <v>1</v>
      </c>
      <c r="G80" s="360"/>
      <c r="H80" s="360"/>
      <c r="I80" s="360"/>
      <c r="J80" s="360" t="s">
        <v>1978</v>
      </c>
      <c r="K80" s="360" t="s">
        <v>1983</v>
      </c>
      <c r="L80" s="360" t="s">
        <v>1979</v>
      </c>
      <c r="M80" s="360"/>
      <c r="N80" s="360">
        <v>8</v>
      </c>
      <c r="O80" s="361" t="s">
        <v>1048</v>
      </c>
    </row>
    <row r="81" spans="1:15" s="972" customFormat="1" ht="83.45" customHeight="1">
      <c r="A81" s="1722"/>
      <c r="B81" s="418" t="s">
        <v>1049</v>
      </c>
      <c r="C81" s="419">
        <v>38047</v>
      </c>
      <c r="D81" s="420" t="s">
        <v>1050</v>
      </c>
      <c r="E81" s="420">
        <v>20</v>
      </c>
      <c r="F81" s="420">
        <v>6</v>
      </c>
      <c r="G81" s="420">
        <v>4</v>
      </c>
      <c r="H81" s="420">
        <v>21</v>
      </c>
      <c r="I81" s="420">
        <v>1</v>
      </c>
      <c r="J81" s="420" t="s">
        <v>1978</v>
      </c>
      <c r="K81" s="420" t="s">
        <v>1983</v>
      </c>
      <c r="L81" s="360" t="s">
        <v>1979</v>
      </c>
      <c r="M81" s="420"/>
      <c r="N81" s="420">
        <v>15</v>
      </c>
      <c r="O81" s="421" t="s">
        <v>1051</v>
      </c>
    </row>
    <row r="82" spans="1:15" s="972" customFormat="1" ht="48.75" customHeight="1">
      <c r="A82" s="1722"/>
      <c r="B82" s="422" t="s">
        <v>1052</v>
      </c>
      <c r="C82" s="423">
        <v>28581</v>
      </c>
      <c r="D82" s="424" t="s">
        <v>1053</v>
      </c>
      <c r="E82" s="424">
        <v>2</v>
      </c>
      <c r="F82" s="424">
        <v>1</v>
      </c>
      <c r="G82" s="424"/>
      <c r="H82" s="424"/>
      <c r="I82" s="424"/>
      <c r="J82" s="424" t="s">
        <v>1977</v>
      </c>
      <c r="K82" s="424" t="s">
        <v>368</v>
      </c>
      <c r="L82" s="365" t="s">
        <v>363</v>
      </c>
      <c r="M82" s="424"/>
      <c r="N82" s="424">
        <v>13</v>
      </c>
      <c r="O82" s="425" t="s">
        <v>1054</v>
      </c>
    </row>
    <row r="83" spans="1:15" s="972" customFormat="1" ht="46.15" customHeight="1">
      <c r="A83" s="1695" t="s">
        <v>1055</v>
      </c>
      <c r="B83" s="376" t="s">
        <v>1056</v>
      </c>
      <c r="C83" s="355">
        <v>26481</v>
      </c>
      <c r="D83" s="356" t="s">
        <v>1057</v>
      </c>
      <c r="E83" s="356">
        <v>2</v>
      </c>
      <c r="F83" s="356">
        <v>2</v>
      </c>
      <c r="G83" s="356">
        <v>1</v>
      </c>
      <c r="H83" s="356"/>
      <c r="I83" s="356"/>
      <c r="J83" s="356" t="s">
        <v>1998</v>
      </c>
      <c r="K83" s="356" t="s">
        <v>1979</v>
      </c>
      <c r="L83" s="356" t="s">
        <v>1983</v>
      </c>
      <c r="M83" s="356" t="s">
        <v>2000</v>
      </c>
      <c r="N83" s="356">
        <v>17</v>
      </c>
      <c r="O83" s="357" t="s">
        <v>392</v>
      </c>
    </row>
    <row r="84" spans="1:15" s="416" customFormat="1" ht="46.15" customHeight="1">
      <c r="A84" s="1696"/>
      <c r="B84" s="358" t="s">
        <v>1058</v>
      </c>
      <c r="C84" s="359">
        <v>34010</v>
      </c>
      <c r="D84" s="360" t="s">
        <v>1059</v>
      </c>
      <c r="E84" s="360">
        <v>3</v>
      </c>
      <c r="F84" s="360"/>
      <c r="G84" s="360"/>
      <c r="H84" s="360"/>
      <c r="I84" s="360"/>
      <c r="J84" s="360" t="s">
        <v>1998</v>
      </c>
      <c r="K84" s="360" t="s">
        <v>1979</v>
      </c>
      <c r="L84" s="360" t="s">
        <v>1983</v>
      </c>
      <c r="M84" s="360" t="s">
        <v>2000</v>
      </c>
      <c r="N84" s="360">
        <v>14</v>
      </c>
      <c r="O84" s="361" t="s">
        <v>393</v>
      </c>
    </row>
    <row r="85" spans="1:15" s="416" customFormat="1" ht="46.15" customHeight="1">
      <c r="A85" s="1696"/>
      <c r="B85" s="388" t="s">
        <v>1060</v>
      </c>
      <c r="C85" s="389">
        <v>26146</v>
      </c>
      <c r="D85" s="379" t="s">
        <v>2132</v>
      </c>
      <c r="E85" s="379">
        <v>2</v>
      </c>
      <c r="F85" s="379">
        <v>2</v>
      </c>
      <c r="G85" s="379"/>
      <c r="H85" s="379"/>
      <c r="I85" s="379"/>
      <c r="J85" s="379" t="s">
        <v>1998</v>
      </c>
      <c r="K85" s="379" t="s">
        <v>1979</v>
      </c>
      <c r="L85" s="370" t="s">
        <v>1983</v>
      </c>
      <c r="M85" s="370" t="s">
        <v>2000</v>
      </c>
      <c r="N85" s="379">
        <v>13</v>
      </c>
      <c r="O85" s="390" t="s">
        <v>394</v>
      </c>
    </row>
    <row r="86" spans="1:15" s="416" customFormat="1" ht="46.15" customHeight="1">
      <c r="A86" s="1697"/>
      <c r="B86" s="373" t="s">
        <v>395</v>
      </c>
      <c r="C86" s="374">
        <v>36280</v>
      </c>
      <c r="D86" s="366" t="s">
        <v>1061</v>
      </c>
      <c r="E86" s="366">
        <v>1</v>
      </c>
      <c r="F86" s="366">
        <v>2</v>
      </c>
      <c r="G86" s="366"/>
      <c r="H86" s="366"/>
      <c r="I86" s="366"/>
      <c r="J86" s="366" t="s">
        <v>1998</v>
      </c>
      <c r="K86" s="366" t="s">
        <v>1979</v>
      </c>
      <c r="L86" s="366" t="s">
        <v>1983</v>
      </c>
      <c r="M86" s="366" t="s">
        <v>2000</v>
      </c>
      <c r="N86" s="366">
        <v>9</v>
      </c>
      <c r="O86" s="375" t="s">
        <v>396</v>
      </c>
    </row>
    <row r="87" spans="1:15" s="416" customFormat="1" ht="46.15" customHeight="1">
      <c r="A87" s="1695" t="s">
        <v>16</v>
      </c>
      <c r="B87" s="376" t="s">
        <v>1062</v>
      </c>
      <c r="C87" s="355">
        <v>36194</v>
      </c>
      <c r="D87" s="356" t="s">
        <v>2116</v>
      </c>
      <c r="E87" s="356">
        <v>3</v>
      </c>
      <c r="F87" s="356"/>
      <c r="G87" s="356"/>
      <c r="H87" s="356"/>
      <c r="I87" s="356"/>
      <c r="J87" s="356" t="s">
        <v>1998</v>
      </c>
      <c r="K87" s="356" t="s">
        <v>1979</v>
      </c>
      <c r="L87" s="356" t="s">
        <v>1983</v>
      </c>
      <c r="M87" s="356" t="s">
        <v>2000</v>
      </c>
      <c r="N87" s="356">
        <v>12</v>
      </c>
      <c r="O87" s="357" t="s">
        <v>1063</v>
      </c>
    </row>
    <row r="88" spans="1:15" s="416" customFormat="1" ht="82.15" customHeight="1">
      <c r="A88" s="1697"/>
      <c r="B88" s="373" t="s">
        <v>1064</v>
      </c>
      <c r="C88" s="374">
        <v>37712</v>
      </c>
      <c r="D88" s="366" t="s">
        <v>1065</v>
      </c>
      <c r="E88" s="366">
        <v>9</v>
      </c>
      <c r="F88" s="366">
        <v>4</v>
      </c>
      <c r="G88" s="366">
        <v>1</v>
      </c>
      <c r="H88" s="366">
        <v>13</v>
      </c>
      <c r="I88" s="366">
        <v>1</v>
      </c>
      <c r="J88" s="366" t="s">
        <v>1978</v>
      </c>
      <c r="K88" s="366" t="s">
        <v>1979</v>
      </c>
      <c r="L88" s="366" t="s">
        <v>1979</v>
      </c>
      <c r="M88" s="366"/>
      <c r="N88" s="366">
        <v>11</v>
      </c>
      <c r="O88" s="375" t="s">
        <v>397</v>
      </c>
    </row>
    <row r="89" spans="1:15" s="972" customFormat="1" ht="56.45" customHeight="1">
      <c r="A89" s="1725" t="s">
        <v>1066</v>
      </c>
      <c r="B89" s="426" t="s">
        <v>1067</v>
      </c>
      <c r="C89" s="427">
        <v>27851</v>
      </c>
      <c r="D89" s="428" t="s">
        <v>1061</v>
      </c>
      <c r="E89" s="428">
        <v>1</v>
      </c>
      <c r="F89" s="428">
        <v>2</v>
      </c>
      <c r="G89" s="428"/>
      <c r="H89" s="428"/>
      <c r="I89" s="428"/>
      <c r="J89" s="428" t="s">
        <v>1978</v>
      </c>
      <c r="K89" s="428" t="s">
        <v>1983</v>
      </c>
      <c r="L89" s="428" t="s">
        <v>363</v>
      </c>
      <c r="M89" s="428"/>
      <c r="N89" s="428">
        <v>15</v>
      </c>
      <c r="O89" s="429" t="s">
        <v>398</v>
      </c>
    </row>
    <row r="90" spans="1:15" s="972" customFormat="1" ht="56.45" customHeight="1">
      <c r="A90" s="1726"/>
      <c r="B90" s="430" t="s">
        <v>1068</v>
      </c>
      <c r="C90" s="431">
        <v>34001</v>
      </c>
      <c r="D90" s="432" t="s">
        <v>1069</v>
      </c>
      <c r="E90" s="432">
        <v>1</v>
      </c>
      <c r="F90" s="432">
        <v>2</v>
      </c>
      <c r="G90" s="432"/>
      <c r="H90" s="432"/>
      <c r="I90" s="432"/>
      <c r="J90" s="432" t="s">
        <v>1998</v>
      </c>
      <c r="K90" s="432" t="s">
        <v>1983</v>
      </c>
      <c r="L90" s="432" t="s">
        <v>1983</v>
      </c>
      <c r="M90" s="432" t="s">
        <v>2000</v>
      </c>
      <c r="N90" s="432">
        <v>12</v>
      </c>
      <c r="O90" s="433" t="s">
        <v>399</v>
      </c>
    </row>
    <row r="91" spans="1:15" s="972" customFormat="1" ht="48.75" customHeight="1">
      <c r="A91" s="1726"/>
      <c r="B91" s="430" t="s">
        <v>1070</v>
      </c>
      <c r="C91" s="431">
        <v>34060</v>
      </c>
      <c r="D91" s="432" t="s">
        <v>2068</v>
      </c>
      <c r="E91" s="432">
        <v>2</v>
      </c>
      <c r="F91" s="432">
        <v>1</v>
      </c>
      <c r="G91" s="432"/>
      <c r="H91" s="432"/>
      <c r="I91" s="432"/>
      <c r="J91" s="432" t="s">
        <v>1978</v>
      </c>
      <c r="K91" s="432" t="s">
        <v>1983</v>
      </c>
      <c r="L91" s="360" t="s">
        <v>1979</v>
      </c>
      <c r="M91" s="432"/>
      <c r="N91" s="432">
        <v>10</v>
      </c>
      <c r="O91" s="433" t="s">
        <v>400</v>
      </c>
    </row>
    <row r="92" spans="1:15" s="972" customFormat="1" ht="78" customHeight="1">
      <c r="A92" s="1727"/>
      <c r="B92" s="434" t="s">
        <v>1071</v>
      </c>
      <c r="C92" s="435">
        <v>40634</v>
      </c>
      <c r="D92" s="436" t="s">
        <v>1072</v>
      </c>
      <c r="E92" s="436">
        <v>2</v>
      </c>
      <c r="F92" s="436">
        <v>2</v>
      </c>
      <c r="G92" s="436"/>
      <c r="H92" s="436"/>
      <c r="I92" s="436"/>
      <c r="J92" s="436" t="s">
        <v>1978</v>
      </c>
      <c r="K92" s="436" t="s">
        <v>1979</v>
      </c>
      <c r="L92" s="360" t="s">
        <v>1979</v>
      </c>
      <c r="M92" s="436"/>
      <c r="N92" s="436">
        <v>7</v>
      </c>
      <c r="O92" s="437" t="s">
        <v>401</v>
      </c>
    </row>
    <row r="93" spans="1:15" s="972" customFormat="1" ht="50.45" customHeight="1">
      <c r="A93" s="1695" t="s">
        <v>1073</v>
      </c>
      <c r="B93" s="376" t="s">
        <v>1074</v>
      </c>
      <c r="C93" s="355">
        <v>34297</v>
      </c>
      <c r="D93" s="356" t="s">
        <v>1075</v>
      </c>
      <c r="E93" s="356">
        <v>3</v>
      </c>
      <c r="F93" s="356">
        <v>1</v>
      </c>
      <c r="G93" s="356"/>
      <c r="H93" s="356"/>
      <c r="I93" s="356"/>
      <c r="J93" s="356" t="s">
        <v>1978</v>
      </c>
      <c r="K93" s="356" t="s">
        <v>1983</v>
      </c>
      <c r="L93" s="356" t="s">
        <v>1979</v>
      </c>
      <c r="M93" s="356"/>
      <c r="N93" s="356">
        <v>20</v>
      </c>
      <c r="O93" s="357" t="s">
        <v>1076</v>
      </c>
    </row>
    <row r="94" spans="1:15" s="972" customFormat="1" ht="50.45" customHeight="1">
      <c r="A94" s="1696"/>
      <c r="B94" s="391" t="s">
        <v>1077</v>
      </c>
      <c r="C94" s="359">
        <v>30407</v>
      </c>
      <c r="D94" s="360" t="s">
        <v>1072</v>
      </c>
      <c r="E94" s="360">
        <v>2</v>
      </c>
      <c r="F94" s="360">
        <v>2</v>
      </c>
      <c r="G94" s="360"/>
      <c r="H94" s="360"/>
      <c r="I94" s="360"/>
      <c r="J94" s="360" t="s">
        <v>1978</v>
      </c>
      <c r="K94" s="360" t="s">
        <v>1983</v>
      </c>
      <c r="L94" s="360" t="s">
        <v>1979</v>
      </c>
      <c r="M94" s="360"/>
      <c r="N94" s="360">
        <v>17</v>
      </c>
      <c r="O94" s="361" t="s">
        <v>1078</v>
      </c>
    </row>
    <row r="95" spans="1:15" s="972" customFormat="1" ht="50.45" customHeight="1">
      <c r="A95" s="1696"/>
      <c r="B95" s="438" t="s">
        <v>1079</v>
      </c>
      <c r="C95" s="385">
        <v>36982</v>
      </c>
      <c r="D95" s="386" t="s">
        <v>2159</v>
      </c>
      <c r="E95" s="386">
        <v>1</v>
      </c>
      <c r="F95" s="386">
        <v>3</v>
      </c>
      <c r="G95" s="386"/>
      <c r="H95" s="386"/>
      <c r="I95" s="386"/>
      <c r="J95" s="386" t="s">
        <v>1978</v>
      </c>
      <c r="K95" s="386" t="s">
        <v>1979</v>
      </c>
      <c r="L95" s="386" t="s">
        <v>1979</v>
      </c>
      <c r="M95" s="386"/>
      <c r="N95" s="386">
        <v>20</v>
      </c>
      <c r="O95" s="387" t="s">
        <v>1080</v>
      </c>
    </row>
    <row r="96" spans="1:15" s="972" customFormat="1" ht="96.6" customHeight="1">
      <c r="A96" s="1696"/>
      <c r="B96" s="358" t="s">
        <v>1081</v>
      </c>
      <c r="C96" s="359">
        <v>39173</v>
      </c>
      <c r="D96" s="360" t="s">
        <v>1082</v>
      </c>
      <c r="E96" s="360">
        <v>9</v>
      </c>
      <c r="F96" s="360">
        <v>8</v>
      </c>
      <c r="G96" s="360"/>
      <c r="H96" s="360">
        <v>19</v>
      </c>
      <c r="I96" s="360">
        <v>2</v>
      </c>
      <c r="J96" s="360" t="s">
        <v>1978</v>
      </c>
      <c r="K96" s="360" t="s">
        <v>1979</v>
      </c>
      <c r="L96" s="360" t="s">
        <v>1979</v>
      </c>
      <c r="M96" s="360"/>
      <c r="N96" s="360">
        <v>11</v>
      </c>
      <c r="O96" s="361" t="s">
        <v>1083</v>
      </c>
    </row>
    <row r="97" spans="1:15" s="972" customFormat="1" ht="90.75" customHeight="1">
      <c r="A97" s="1697"/>
      <c r="B97" s="358" t="s">
        <v>1084</v>
      </c>
      <c r="C97" s="359">
        <v>31868</v>
      </c>
      <c r="D97" s="360" t="s">
        <v>402</v>
      </c>
      <c r="E97" s="360">
        <v>1</v>
      </c>
      <c r="F97" s="360">
        <v>2</v>
      </c>
      <c r="G97" s="360"/>
      <c r="H97" s="360"/>
      <c r="I97" s="360"/>
      <c r="J97" s="360" t="s">
        <v>1977</v>
      </c>
      <c r="K97" s="360" t="s">
        <v>363</v>
      </c>
      <c r="L97" s="360" t="s">
        <v>363</v>
      </c>
      <c r="M97" s="360"/>
      <c r="N97" s="360">
        <v>16</v>
      </c>
      <c r="O97" s="361" t="s">
        <v>403</v>
      </c>
    </row>
    <row r="98" spans="1:15" s="972" customFormat="1" ht="104.45" customHeight="1">
      <c r="A98" s="1695" t="s">
        <v>1085</v>
      </c>
      <c r="B98" s="376" t="s">
        <v>1086</v>
      </c>
      <c r="C98" s="355">
        <v>27942</v>
      </c>
      <c r="D98" s="356" t="s">
        <v>404</v>
      </c>
      <c r="E98" s="356">
        <v>13</v>
      </c>
      <c r="F98" s="356">
        <v>8</v>
      </c>
      <c r="G98" s="356">
        <v>6</v>
      </c>
      <c r="H98" s="356">
        <v>7</v>
      </c>
      <c r="I98" s="356"/>
      <c r="J98" s="356" t="s">
        <v>1978</v>
      </c>
      <c r="K98" s="356" t="s">
        <v>1983</v>
      </c>
      <c r="L98" s="356" t="s">
        <v>1979</v>
      </c>
      <c r="M98" s="356"/>
      <c r="N98" s="439">
        <v>12</v>
      </c>
      <c r="O98" s="440" t="s">
        <v>405</v>
      </c>
    </row>
    <row r="99" spans="1:15" s="972" customFormat="1" ht="85.15" customHeight="1">
      <c r="A99" s="1696"/>
      <c r="B99" s="391" t="s">
        <v>1087</v>
      </c>
      <c r="C99" s="359">
        <v>29797</v>
      </c>
      <c r="D99" s="360" t="s">
        <v>1088</v>
      </c>
      <c r="E99" s="360">
        <v>3</v>
      </c>
      <c r="F99" s="360">
        <v>1</v>
      </c>
      <c r="G99" s="360"/>
      <c r="H99" s="360"/>
      <c r="I99" s="360"/>
      <c r="J99" s="360" t="s">
        <v>1978</v>
      </c>
      <c r="K99" s="360" t="s">
        <v>1983</v>
      </c>
      <c r="L99" s="360" t="s">
        <v>1979</v>
      </c>
      <c r="M99" s="360"/>
      <c r="N99" s="441">
        <v>24</v>
      </c>
      <c r="O99" s="442" t="s">
        <v>406</v>
      </c>
    </row>
    <row r="100" spans="1:15" s="972" customFormat="1" ht="68.45" customHeight="1">
      <c r="A100" s="1696"/>
      <c r="B100" s="384" t="s">
        <v>1089</v>
      </c>
      <c r="C100" s="385">
        <v>30042</v>
      </c>
      <c r="D100" s="386" t="s">
        <v>1059</v>
      </c>
      <c r="E100" s="386">
        <v>3</v>
      </c>
      <c r="F100" s="386"/>
      <c r="G100" s="386"/>
      <c r="H100" s="386"/>
      <c r="I100" s="386"/>
      <c r="J100" s="386" t="s">
        <v>1978</v>
      </c>
      <c r="K100" s="386" t="s">
        <v>1983</v>
      </c>
      <c r="L100" s="386" t="s">
        <v>1983</v>
      </c>
      <c r="M100" s="443" t="s">
        <v>2156</v>
      </c>
      <c r="N100" s="444">
        <v>20</v>
      </c>
      <c r="O100" s="445" t="s">
        <v>1090</v>
      </c>
    </row>
    <row r="101" spans="1:15" s="972" customFormat="1" ht="51" customHeight="1">
      <c r="A101" s="1696"/>
      <c r="B101" s="358" t="s">
        <v>1091</v>
      </c>
      <c r="C101" s="359">
        <v>30407</v>
      </c>
      <c r="D101" s="360" t="s">
        <v>2116</v>
      </c>
      <c r="E101" s="360">
        <v>3</v>
      </c>
      <c r="F101" s="360"/>
      <c r="G101" s="360"/>
      <c r="H101" s="360"/>
      <c r="I101" s="360"/>
      <c r="J101" s="446" t="s">
        <v>1998</v>
      </c>
      <c r="K101" s="360" t="s">
        <v>1983</v>
      </c>
      <c r="L101" s="360" t="s">
        <v>1983</v>
      </c>
      <c r="M101" s="360" t="s">
        <v>2000</v>
      </c>
      <c r="N101" s="441">
        <v>11</v>
      </c>
      <c r="O101" s="442" t="s">
        <v>1092</v>
      </c>
    </row>
    <row r="102" spans="1:15" s="972" customFormat="1" ht="131.44999999999999" customHeight="1">
      <c r="A102" s="1696"/>
      <c r="B102" s="388" t="s">
        <v>407</v>
      </c>
      <c r="C102" s="389">
        <v>30590</v>
      </c>
      <c r="D102" s="379" t="s">
        <v>1093</v>
      </c>
      <c r="E102" s="379"/>
      <c r="F102" s="379">
        <v>5</v>
      </c>
      <c r="G102" s="379"/>
      <c r="H102" s="379"/>
      <c r="I102" s="379"/>
      <c r="J102" s="379" t="s">
        <v>1998</v>
      </c>
      <c r="K102" s="379" t="s">
        <v>1979</v>
      </c>
      <c r="L102" s="379" t="s">
        <v>1983</v>
      </c>
      <c r="M102" s="379" t="s">
        <v>2000</v>
      </c>
      <c r="N102" s="447">
        <v>12</v>
      </c>
      <c r="O102" s="448" t="s">
        <v>408</v>
      </c>
    </row>
    <row r="103" spans="1:15" s="972" customFormat="1" ht="45" customHeight="1">
      <c r="A103" s="1696"/>
      <c r="B103" s="358" t="s">
        <v>1094</v>
      </c>
      <c r="C103" s="359">
        <v>31138</v>
      </c>
      <c r="D103" s="360" t="s">
        <v>1095</v>
      </c>
      <c r="E103" s="360">
        <v>3</v>
      </c>
      <c r="F103" s="360">
        <v>3</v>
      </c>
      <c r="G103" s="360"/>
      <c r="H103" s="360"/>
      <c r="I103" s="360"/>
      <c r="J103" s="360" t="s">
        <v>1978</v>
      </c>
      <c r="K103" s="360" t="s">
        <v>1983</v>
      </c>
      <c r="L103" s="360" t="s">
        <v>1979</v>
      </c>
      <c r="M103" s="360"/>
      <c r="N103" s="441">
        <v>18</v>
      </c>
      <c r="O103" s="442" t="s">
        <v>1096</v>
      </c>
    </row>
    <row r="104" spans="1:15" s="972" customFormat="1" ht="61.15" customHeight="1">
      <c r="A104" s="1697"/>
      <c r="B104" s="363" t="s">
        <v>1097</v>
      </c>
      <c r="C104" s="364">
        <v>32905</v>
      </c>
      <c r="D104" s="365" t="s">
        <v>1098</v>
      </c>
      <c r="E104" s="365">
        <v>1</v>
      </c>
      <c r="F104" s="365">
        <v>2</v>
      </c>
      <c r="G104" s="365">
        <v>3</v>
      </c>
      <c r="H104" s="365"/>
      <c r="I104" s="365"/>
      <c r="J104" s="365" t="s">
        <v>1998</v>
      </c>
      <c r="K104" s="366" t="s">
        <v>1983</v>
      </c>
      <c r="L104" s="365" t="s">
        <v>1983</v>
      </c>
      <c r="M104" s="365" t="s">
        <v>2000</v>
      </c>
      <c r="N104" s="1181">
        <v>19</v>
      </c>
      <c r="O104" s="1182" t="s">
        <v>409</v>
      </c>
    </row>
    <row r="105" spans="1:15" s="972" customFormat="1" ht="45" customHeight="1">
      <c r="A105" s="1717" t="s">
        <v>17</v>
      </c>
      <c r="B105" s="1178" t="s">
        <v>1099</v>
      </c>
      <c r="C105" s="1179">
        <v>37591</v>
      </c>
      <c r="D105" s="498" t="s">
        <v>1100</v>
      </c>
      <c r="E105" s="498">
        <v>2</v>
      </c>
      <c r="F105" s="498">
        <v>3</v>
      </c>
      <c r="G105" s="498"/>
      <c r="H105" s="498"/>
      <c r="I105" s="498"/>
      <c r="J105" s="498" t="s">
        <v>1977</v>
      </c>
      <c r="K105" s="498" t="s">
        <v>1979</v>
      </c>
      <c r="L105" s="498" t="s">
        <v>1979</v>
      </c>
      <c r="M105" s="498"/>
      <c r="N105" s="1183">
        <v>21</v>
      </c>
      <c r="O105" s="1184" t="s">
        <v>1101</v>
      </c>
    </row>
    <row r="106" spans="1:15" s="972" customFormat="1" ht="85.15" customHeight="1">
      <c r="A106" s="1718"/>
      <c r="B106" s="373" t="s">
        <v>1102</v>
      </c>
      <c r="C106" s="374">
        <v>38272</v>
      </c>
      <c r="D106" s="366" t="s">
        <v>2116</v>
      </c>
      <c r="E106" s="366">
        <v>3</v>
      </c>
      <c r="F106" s="366"/>
      <c r="G106" s="366"/>
      <c r="H106" s="366"/>
      <c r="I106" s="366"/>
      <c r="J106" s="366" t="s">
        <v>1978</v>
      </c>
      <c r="K106" s="366" t="s">
        <v>1983</v>
      </c>
      <c r="L106" s="366" t="s">
        <v>1979</v>
      </c>
      <c r="M106" s="366"/>
      <c r="N106" s="449">
        <v>18</v>
      </c>
      <c r="O106" s="450" t="s">
        <v>410</v>
      </c>
    </row>
    <row r="107" spans="1:15" s="972" customFormat="1" ht="45" customHeight="1">
      <c r="A107" s="1693" t="s">
        <v>1103</v>
      </c>
      <c r="B107" s="376" t="s">
        <v>1104</v>
      </c>
      <c r="C107" s="355">
        <v>34060</v>
      </c>
      <c r="D107" s="356" t="s">
        <v>1105</v>
      </c>
      <c r="E107" s="356">
        <v>1</v>
      </c>
      <c r="F107" s="356">
        <v>2</v>
      </c>
      <c r="G107" s="356">
        <v>4</v>
      </c>
      <c r="H107" s="356"/>
      <c r="I107" s="356"/>
      <c r="J107" s="356" t="s">
        <v>1978</v>
      </c>
      <c r="K107" s="356" t="s">
        <v>1983</v>
      </c>
      <c r="L107" s="356" t="s">
        <v>1979</v>
      </c>
      <c r="M107" s="356"/>
      <c r="N107" s="356">
        <v>16</v>
      </c>
      <c r="O107" s="357" t="s">
        <v>1106</v>
      </c>
    </row>
    <row r="108" spans="1:15" s="972" customFormat="1" ht="45" customHeight="1">
      <c r="A108" s="1708"/>
      <c r="B108" s="358" t="s">
        <v>1107</v>
      </c>
      <c r="C108" s="359">
        <v>33641</v>
      </c>
      <c r="D108" s="360" t="s">
        <v>1061</v>
      </c>
      <c r="E108" s="360">
        <v>1</v>
      </c>
      <c r="F108" s="360">
        <v>2</v>
      </c>
      <c r="G108" s="360"/>
      <c r="H108" s="360"/>
      <c r="I108" s="360"/>
      <c r="J108" s="360" t="s">
        <v>1978</v>
      </c>
      <c r="K108" s="360" t="s">
        <v>1983</v>
      </c>
      <c r="L108" s="360" t="s">
        <v>1979</v>
      </c>
      <c r="M108" s="360"/>
      <c r="N108" s="360">
        <v>17</v>
      </c>
      <c r="O108" s="361" t="s">
        <v>2055</v>
      </c>
    </row>
    <row r="109" spans="1:15" s="972" customFormat="1" ht="45" customHeight="1">
      <c r="A109" s="1708"/>
      <c r="B109" s="391" t="s">
        <v>1108</v>
      </c>
      <c r="C109" s="389">
        <v>36251</v>
      </c>
      <c r="D109" s="379" t="s">
        <v>2145</v>
      </c>
      <c r="E109" s="379">
        <v>2</v>
      </c>
      <c r="F109" s="379">
        <v>1</v>
      </c>
      <c r="G109" s="379">
        <v>1</v>
      </c>
      <c r="H109" s="379"/>
      <c r="I109" s="379"/>
      <c r="J109" s="379" t="s">
        <v>1978</v>
      </c>
      <c r="K109" s="379" t="s">
        <v>1983</v>
      </c>
      <c r="L109" s="379" t="s">
        <v>1979</v>
      </c>
      <c r="M109" s="379"/>
      <c r="N109" s="379">
        <v>13</v>
      </c>
      <c r="O109" s="390" t="s">
        <v>1109</v>
      </c>
    </row>
    <row r="110" spans="1:15" s="972" customFormat="1" ht="48.75" customHeight="1">
      <c r="A110" s="1708"/>
      <c r="B110" s="384" t="s">
        <v>1110</v>
      </c>
      <c r="C110" s="359">
        <v>25483</v>
      </c>
      <c r="D110" s="360" t="s">
        <v>2145</v>
      </c>
      <c r="E110" s="360">
        <v>2</v>
      </c>
      <c r="F110" s="360">
        <v>1</v>
      </c>
      <c r="G110" s="360">
        <v>1</v>
      </c>
      <c r="H110" s="360"/>
      <c r="I110" s="360"/>
      <c r="J110" s="360" t="s">
        <v>1978</v>
      </c>
      <c r="K110" s="360" t="s">
        <v>1979</v>
      </c>
      <c r="L110" s="360" t="s">
        <v>1979</v>
      </c>
      <c r="M110" s="360"/>
      <c r="N110" s="360">
        <v>12</v>
      </c>
      <c r="O110" s="694" t="s">
        <v>1111</v>
      </c>
    </row>
    <row r="111" spans="1:15" s="972" customFormat="1" ht="45" customHeight="1">
      <c r="A111" s="1708"/>
      <c r="B111" s="358" t="s">
        <v>1112</v>
      </c>
      <c r="C111" s="359">
        <v>25294</v>
      </c>
      <c r="D111" s="360" t="s">
        <v>1113</v>
      </c>
      <c r="E111" s="360">
        <v>2</v>
      </c>
      <c r="F111" s="360">
        <v>4</v>
      </c>
      <c r="G111" s="360"/>
      <c r="H111" s="360"/>
      <c r="I111" s="360"/>
      <c r="J111" s="360" t="s">
        <v>1978</v>
      </c>
      <c r="K111" s="360" t="s">
        <v>1979</v>
      </c>
      <c r="L111" s="360" t="s">
        <v>1979</v>
      </c>
      <c r="M111" s="360"/>
      <c r="N111" s="360">
        <v>18</v>
      </c>
      <c r="O111" s="361" t="s">
        <v>2269</v>
      </c>
    </row>
    <row r="112" spans="1:15" s="972" customFormat="1" ht="48.75" customHeight="1">
      <c r="A112" s="1708"/>
      <c r="B112" s="358" t="s">
        <v>2270</v>
      </c>
      <c r="C112" s="359">
        <v>27426</v>
      </c>
      <c r="D112" s="360" t="s">
        <v>2271</v>
      </c>
      <c r="E112" s="360">
        <v>1</v>
      </c>
      <c r="F112" s="360"/>
      <c r="G112" s="360">
        <v>3</v>
      </c>
      <c r="H112" s="360"/>
      <c r="I112" s="360"/>
      <c r="J112" s="360" t="s">
        <v>1978</v>
      </c>
      <c r="K112" s="360" t="s">
        <v>1979</v>
      </c>
      <c r="L112" s="360" t="s">
        <v>1979</v>
      </c>
      <c r="M112" s="360"/>
      <c r="N112" s="360">
        <v>18</v>
      </c>
      <c r="O112" s="361" t="s">
        <v>2272</v>
      </c>
    </row>
    <row r="113" spans="1:15" s="972" customFormat="1" ht="48.75" customHeight="1">
      <c r="A113" s="1708"/>
      <c r="B113" s="384" t="s">
        <v>2273</v>
      </c>
      <c r="C113" s="385">
        <v>28216</v>
      </c>
      <c r="D113" s="386" t="s">
        <v>2274</v>
      </c>
      <c r="E113" s="386"/>
      <c r="F113" s="386">
        <v>1</v>
      </c>
      <c r="G113" s="386">
        <v>4</v>
      </c>
      <c r="H113" s="386"/>
      <c r="I113" s="386"/>
      <c r="J113" s="386" t="s">
        <v>1998</v>
      </c>
      <c r="K113" s="386" t="s">
        <v>1983</v>
      </c>
      <c r="L113" s="360" t="s">
        <v>1979</v>
      </c>
      <c r="M113" s="386"/>
      <c r="N113" s="386">
        <v>11</v>
      </c>
      <c r="O113" s="387" t="s">
        <v>2275</v>
      </c>
    </row>
    <row r="114" spans="1:15" s="972" customFormat="1" ht="48.75" customHeight="1">
      <c r="A114" s="1708"/>
      <c r="B114" s="384" t="s">
        <v>2276</v>
      </c>
      <c r="C114" s="385">
        <v>38808</v>
      </c>
      <c r="D114" s="360" t="s">
        <v>2277</v>
      </c>
      <c r="E114" s="386">
        <v>1</v>
      </c>
      <c r="F114" s="386">
        <v>1</v>
      </c>
      <c r="G114" s="386">
        <v>4</v>
      </c>
      <c r="H114" s="386"/>
      <c r="I114" s="386"/>
      <c r="J114" s="386" t="s">
        <v>1978</v>
      </c>
      <c r="K114" s="386" t="s">
        <v>1983</v>
      </c>
      <c r="L114" s="360" t="s">
        <v>1979</v>
      </c>
      <c r="M114" s="386"/>
      <c r="N114" s="386">
        <v>19</v>
      </c>
      <c r="O114" s="387" t="s">
        <v>2278</v>
      </c>
    </row>
    <row r="115" spans="1:15" s="972" customFormat="1" ht="49.9" customHeight="1">
      <c r="A115" s="1708"/>
      <c r="B115" s="391" t="s">
        <v>2279</v>
      </c>
      <c r="C115" s="359">
        <v>41000</v>
      </c>
      <c r="D115" s="360" t="s">
        <v>2280</v>
      </c>
      <c r="E115" s="360">
        <v>2</v>
      </c>
      <c r="F115" s="360"/>
      <c r="G115" s="360">
        <v>2</v>
      </c>
      <c r="H115" s="360"/>
      <c r="I115" s="360"/>
      <c r="J115" s="360" t="s">
        <v>1978</v>
      </c>
      <c r="K115" s="360" t="s">
        <v>1979</v>
      </c>
      <c r="L115" s="360" t="s">
        <v>1979</v>
      </c>
      <c r="M115" s="360"/>
      <c r="N115" s="360">
        <v>17</v>
      </c>
      <c r="O115" s="372" t="s">
        <v>2281</v>
      </c>
    </row>
    <row r="116" spans="1:15" s="972" customFormat="1" ht="48.75" customHeight="1">
      <c r="A116" s="1694"/>
      <c r="B116" s="451" t="s">
        <v>2282</v>
      </c>
      <c r="C116" s="364">
        <v>41365</v>
      </c>
      <c r="D116" s="365" t="s">
        <v>2283</v>
      </c>
      <c r="E116" s="365">
        <v>3</v>
      </c>
      <c r="F116" s="365"/>
      <c r="G116" s="365">
        <v>5</v>
      </c>
      <c r="H116" s="365"/>
      <c r="I116" s="365"/>
      <c r="J116" s="365" t="s">
        <v>2031</v>
      </c>
      <c r="K116" s="365" t="s">
        <v>1979</v>
      </c>
      <c r="L116" s="365" t="s">
        <v>1979</v>
      </c>
      <c r="M116" s="365"/>
      <c r="N116" s="365">
        <v>8</v>
      </c>
      <c r="O116" s="375" t="s">
        <v>2284</v>
      </c>
    </row>
    <row r="117" spans="1:15" s="972" customFormat="1" ht="71.25" customHeight="1">
      <c r="A117" s="1714" t="s">
        <v>2285</v>
      </c>
      <c r="B117" s="452" t="s">
        <v>2286</v>
      </c>
      <c r="C117" s="695">
        <v>35059</v>
      </c>
      <c r="D117" s="456" t="s">
        <v>2287</v>
      </c>
      <c r="E117" s="456">
        <v>2</v>
      </c>
      <c r="F117" s="455"/>
      <c r="G117" s="455"/>
      <c r="H117" s="456">
        <v>1</v>
      </c>
      <c r="I117" s="456"/>
      <c r="J117" s="456" t="s">
        <v>1978</v>
      </c>
      <c r="K117" s="456" t="s">
        <v>1979</v>
      </c>
      <c r="L117" s="356" t="s">
        <v>1979</v>
      </c>
      <c r="M117" s="456"/>
      <c r="N117" s="457">
        <v>6</v>
      </c>
      <c r="O117" s="458" t="s">
        <v>411</v>
      </c>
    </row>
    <row r="118" spans="1:15" s="972" customFormat="1" ht="48.75" customHeight="1">
      <c r="A118" s="1715"/>
      <c r="B118" s="459" t="s">
        <v>2288</v>
      </c>
      <c r="C118" s="460">
        <v>24603</v>
      </c>
      <c r="D118" s="461" t="s">
        <v>412</v>
      </c>
      <c r="E118" s="461">
        <v>2</v>
      </c>
      <c r="F118" s="461">
        <v>7</v>
      </c>
      <c r="G118" s="461">
        <v>1</v>
      </c>
      <c r="H118" s="461"/>
      <c r="I118" s="461"/>
      <c r="J118" s="461" t="s">
        <v>1978</v>
      </c>
      <c r="K118" s="461" t="s">
        <v>1979</v>
      </c>
      <c r="L118" s="360" t="s">
        <v>1979</v>
      </c>
      <c r="M118" s="461"/>
      <c r="N118" s="461">
        <v>20</v>
      </c>
      <c r="O118" s="462" t="s">
        <v>2269</v>
      </c>
    </row>
    <row r="119" spans="1:15" s="972" customFormat="1" ht="63" customHeight="1">
      <c r="A119" s="1715"/>
      <c r="B119" s="463" t="s">
        <v>2289</v>
      </c>
      <c r="C119" s="453">
        <v>36245</v>
      </c>
      <c r="D119" s="454" t="s">
        <v>2290</v>
      </c>
      <c r="E119" s="454">
        <v>2</v>
      </c>
      <c r="F119" s="454">
        <v>7</v>
      </c>
      <c r="G119" s="454">
        <v>1</v>
      </c>
      <c r="H119" s="454">
        <v>5</v>
      </c>
      <c r="I119" s="454"/>
      <c r="J119" s="454" t="s">
        <v>1978</v>
      </c>
      <c r="K119" s="454" t="s">
        <v>1979</v>
      </c>
      <c r="L119" s="386" t="s">
        <v>1979</v>
      </c>
      <c r="M119" s="454"/>
      <c r="N119" s="454">
        <v>20</v>
      </c>
      <c r="O119" s="464" t="s">
        <v>413</v>
      </c>
    </row>
    <row r="120" spans="1:15" s="972" customFormat="1" ht="48.75" customHeight="1">
      <c r="A120" s="1715"/>
      <c r="B120" s="465" t="s">
        <v>2291</v>
      </c>
      <c r="C120" s="466">
        <v>37347</v>
      </c>
      <c r="D120" s="461" t="s">
        <v>1072</v>
      </c>
      <c r="E120" s="461">
        <v>2</v>
      </c>
      <c r="F120" s="461">
        <v>2</v>
      </c>
      <c r="G120" s="461" t="s">
        <v>2292</v>
      </c>
      <c r="H120" s="461"/>
      <c r="I120" s="461"/>
      <c r="J120" s="461" t="s">
        <v>1986</v>
      </c>
      <c r="K120" s="461" t="s">
        <v>1979</v>
      </c>
      <c r="L120" s="360" t="s">
        <v>1979</v>
      </c>
      <c r="M120" s="461"/>
      <c r="N120" s="461">
        <v>9</v>
      </c>
      <c r="O120" s="462" t="s">
        <v>2293</v>
      </c>
    </row>
    <row r="121" spans="1:15" s="972" customFormat="1" ht="48.75" customHeight="1">
      <c r="A121" s="1716"/>
      <c r="B121" s="397" t="s">
        <v>2294</v>
      </c>
      <c r="C121" s="374">
        <v>38443</v>
      </c>
      <c r="D121" s="366" t="s">
        <v>2295</v>
      </c>
      <c r="E121" s="366">
        <v>1</v>
      </c>
      <c r="F121" s="366">
        <v>2</v>
      </c>
      <c r="G121" s="366"/>
      <c r="H121" s="366"/>
      <c r="I121" s="366"/>
      <c r="J121" s="366" t="s">
        <v>2032</v>
      </c>
      <c r="K121" s="366" t="s">
        <v>1979</v>
      </c>
      <c r="L121" s="366" t="s">
        <v>1979</v>
      </c>
      <c r="M121" s="366"/>
      <c r="N121" s="366">
        <v>9</v>
      </c>
      <c r="O121" s="375" t="s">
        <v>2293</v>
      </c>
    </row>
    <row r="122" spans="1:15" s="972" customFormat="1" ht="87" customHeight="1">
      <c r="A122" s="467" t="s">
        <v>2296</v>
      </c>
      <c r="B122" s="468" t="s">
        <v>2297</v>
      </c>
      <c r="C122" s="469">
        <v>38808</v>
      </c>
      <c r="D122" s="470" t="s">
        <v>414</v>
      </c>
      <c r="E122" s="470">
        <v>8</v>
      </c>
      <c r="F122" s="470">
        <v>12</v>
      </c>
      <c r="G122" s="470"/>
      <c r="H122" s="471">
        <v>36</v>
      </c>
      <c r="I122" s="471">
        <v>1</v>
      </c>
      <c r="J122" s="471" t="s">
        <v>1978</v>
      </c>
      <c r="K122" s="470" t="s">
        <v>1979</v>
      </c>
      <c r="L122" s="470" t="s">
        <v>1979</v>
      </c>
      <c r="M122" s="470"/>
      <c r="N122" s="470">
        <v>13</v>
      </c>
      <c r="O122" s="472" t="s">
        <v>2298</v>
      </c>
    </row>
    <row r="123" spans="1:15" s="972" customFormat="1" ht="48.75" customHeight="1">
      <c r="A123" s="1719" t="s">
        <v>2299</v>
      </c>
      <c r="B123" s="473" t="s">
        <v>2300</v>
      </c>
      <c r="C123" s="474">
        <v>34060</v>
      </c>
      <c r="D123" s="475" t="s">
        <v>2301</v>
      </c>
      <c r="E123" s="475">
        <v>1</v>
      </c>
      <c r="F123" s="475">
        <v>3</v>
      </c>
      <c r="G123" s="475"/>
      <c r="H123" s="475"/>
      <c r="I123" s="475"/>
      <c r="J123" s="476" t="s">
        <v>2302</v>
      </c>
      <c r="K123" s="476" t="s">
        <v>1983</v>
      </c>
      <c r="L123" s="476" t="s">
        <v>1979</v>
      </c>
      <c r="M123" s="475"/>
      <c r="N123" s="475">
        <v>15</v>
      </c>
      <c r="O123" s="477" t="s">
        <v>2303</v>
      </c>
    </row>
    <row r="124" spans="1:15" s="972" customFormat="1" ht="48.75" customHeight="1">
      <c r="A124" s="1720"/>
      <c r="B124" s="478" t="s">
        <v>2304</v>
      </c>
      <c r="C124" s="479">
        <v>36982</v>
      </c>
      <c r="D124" s="480" t="s">
        <v>2305</v>
      </c>
      <c r="E124" s="480"/>
      <c r="F124" s="480">
        <v>2</v>
      </c>
      <c r="G124" s="480">
        <v>2</v>
      </c>
      <c r="H124" s="480"/>
      <c r="I124" s="480"/>
      <c r="J124" s="481" t="s">
        <v>2302</v>
      </c>
      <c r="K124" s="481" t="s">
        <v>1983</v>
      </c>
      <c r="L124" s="481" t="s">
        <v>1979</v>
      </c>
      <c r="M124" s="480"/>
      <c r="N124" s="480">
        <v>8</v>
      </c>
      <c r="O124" s="482" t="s">
        <v>415</v>
      </c>
    </row>
    <row r="125" spans="1:15" s="972" customFormat="1" ht="48.75" customHeight="1">
      <c r="A125" s="1721"/>
      <c r="B125" s="483" t="s">
        <v>416</v>
      </c>
      <c r="C125" s="484">
        <v>39904</v>
      </c>
      <c r="D125" s="485" t="s">
        <v>2306</v>
      </c>
      <c r="E125" s="485">
        <v>2</v>
      </c>
      <c r="F125" s="485"/>
      <c r="G125" s="485">
        <v>1</v>
      </c>
      <c r="H125" s="485"/>
      <c r="I125" s="485"/>
      <c r="J125" s="485" t="s">
        <v>1977</v>
      </c>
      <c r="K125" s="485" t="s">
        <v>363</v>
      </c>
      <c r="L125" s="485" t="s">
        <v>363</v>
      </c>
      <c r="M125" s="485"/>
      <c r="N125" s="485">
        <v>11</v>
      </c>
      <c r="O125" s="486" t="s">
        <v>2307</v>
      </c>
    </row>
    <row r="126" spans="1:15" s="972" customFormat="1" ht="63.75" customHeight="1">
      <c r="A126" s="1693" t="s">
        <v>2308</v>
      </c>
      <c r="B126" s="376" t="s">
        <v>2309</v>
      </c>
      <c r="C126" s="355">
        <v>28216</v>
      </c>
      <c r="D126" s="356" t="s">
        <v>2068</v>
      </c>
      <c r="E126" s="356">
        <v>2</v>
      </c>
      <c r="F126" s="356">
        <v>1</v>
      </c>
      <c r="G126" s="356"/>
      <c r="H126" s="356"/>
      <c r="I126" s="356"/>
      <c r="J126" s="356" t="s">
        <v>1986</v>
      </c>
      <c r="K126" s="356" t="s">
        <v>1983</v>
      </c>
      <c r="L126" s="356" t="s">
        <v>1983</v>
      </c>
      <c r="M126" s="356" t="s">
        <v>1991</v>
      </c>
      <c r="N126" s="356">
        <v>11</v>
      </c>
      <c r="O126" s="357" t="s">
        <v>2310</v>
      </c>
    </row>
    <row r="127" spans="1:15" s="972" customFormat="1" ht="63.75" customHeight="1">
      <c r="A127" s="1694"/>
      <c r="B127" s="373" t="s">
        <v>2311</v>
      </c>
      <c r="C127" s="374">
        <v>36982</v>
      </c>
      <c r="D127" s="366" t="s">
        <v>2074</v>
      </c>
      <c r="E127" s="366">
        <v>1</v>
      </c>
      <c r="F127" s="366">
        <v>3</v>
      </c>
      <c r="G127" s="398"/>
      <c r="H127" s="366"/>
      <c r="I127" s="366"/>
      <c r="J127" s="366" t="s">
        <v>1986</v>
      </c>
      <c r="K127" s="366" t="s">
        <v>1979</v>
      </c>
      <c r="L127" s="366" t="s">
        <v>1979</v>
      </c>
      <c r="M127" s="366"/>
      <c r="N127" s="366">
        <v>16</v>
      </c>
      <c r="O127" s="375" t="s">
        <v>2312</v>
      </c>
    </row>
    <row r="128" spans="1:15" s="972" customFormat="1" ht="88.15" customHeight="1">
      <c r="A128" s="1185" t="s">
        <v>18</v>
      </c>
      <c r="B128" s="519" t="s">
        <v>2313</v>
      </c>
      <c r="C128" s="488">
        <v>39934</v>
      </c>
      <c r="D128" s="489" t="s">
        <v>417</v>
      </c>
      <c r="E128" s="489">
        <v>14</v>
      </c>
      <c r="F128" s="489">
        <v>15</v>
      </c>
      <c r="G128" s="489"/>
      <c r="H128" s="489"/>
      <c r="I128" s="489"/>
      <c r="J128" s="489" t="s">
        <v>1986</v>
      </c>
      <c r="K128" s="489" t="s">
        <v>1979</v>
      </c>
      <c r="L128" s="489" t="s">
        <v>1979</v>
      </c>
      <c r="M128" s="489"/>
      <c r="N128" s="489">
        <v>12</v>
      </c>
      <c r="O128" s="490" t="s">
        <v>2314</v>
      </c>
    </row>
    <row r="129" spans="1:15" s="972" customFormat="1" ht="48.75" customHeight="1">
      <c r="A129" s="1693" t="s">
        <v>2315</v>
      </c>
      <c r="B129" s="376" t="s">
        <v>2316</v>
      </c>
      <c r="C129" s="355">
        <v>30454</v>
      </c>
      <c r="D129" s="356" t="s">
        <v>2317</v>
      </c>
      <c r="E129" s="356">
        <v>2</v>
      </c>
      <c r="F129" s="356"/>
      <c r="G129" s="356"/>
      <c r="H129" s="356"/>
      <c r="I129" s="356"/>
      <c r="J129" s="356" t="s">
        <v>1998</v>
      </c>
      <c r="K129" s="356" t="s">
        <v>1983</v>
      </c>
      <c r="L129" s="356" t="s">
        <v>1979</v>
      </c>
      <c r="M129" s="356"/>
      <c r="N129" s="356">
        <v>16</v>
      </c>
      <c r="O129" s="357" t="s">
        <v>2269</v>
      </c>
    </row>
    <row r="130" spans="1:15" s="972" customFormat="1" ht="48.75" customHeight="1">
      <c r="A130" s="1708"/>
      <c r="B130" s="384" t="s">
        <v>2318</v>
      </c>
      <c r="C130" s="385">
        <v>41730</v>
      </c>
      <c r="D130" s="386" t="s">
        <v>418</v>
      </c>
      <c r="E130" s="386">
        <v>1</v>
      </c>
      <c r="F130" s="386">
        <v>2</v>
      </c>
      <c r="G130" s="386"/>
      <c r="H130" s="386"/>
      <c r="I130" s="386"/>
      <c r="J130" s="386" t="s">
        <v>1978</v>
      </c>
      <c r="K130" s="386" t="s">
        <v>363</v>
      </c>
      <c r="L130" s="386" t="s">
        <v>363</v>
      </c>
      <c r="M130" s="386"/>
      <c r="N130" s="386">
        <v>13</v>
      </c>
      <c r="O130" s="387" t="s">
        <v>2319</v>
      </c>
    </row>
    <row r="131" spans="1:15" s="972" customFormat="1" ht="58.15" customHeight="1">
      <c r="A131" s="1708"/>
      <c r="B131" s="384" t="s">
        <v>2320</v>
      </c>
      <c r="C131" s="385">
        <v>41183</v>
      </c>
      <c r="D131" s="386" t="s">
        <v>2321</v>
      </c>
      <c r="E131" s="386">
        <v>2</v>
      </c>
      <c r="F131" s="386">
        <v>3</v>
      </c>
      <c r="G131" s="386"/>
      <c r="H131" s="386"/>
      <c r="I131" s="386"/>
      <c r="J131" s="386" t="s">
        <v>1978</v>
      </c>
      <c r="K131" s="386" t="s">
        <v>368</v>
      </c>
      <c r="L131" s="386" t="s">
        <v>363</v>
      </c>
      <c r="M131" s="386"/>
      <c r="N131" s="386">
        <v>18</v>
      </c>
      <c r="O131" s="387" t="s">
        <v>2322</v>
      </c>
    </row>
    <row r="132" spans="1:15" s="972" customFormat="1" ht="51.6" customHeight="1">
      <c r="A132" s="1708"/>
      <c r="B132" s="358" t="s">
        <v>2323</v>
      </c>
      <c r="C132" s="359">
        <v>38808</v>
      </c>
      <c r="D132" s="360" t="s">
        <v>2324</v>
      </c>
      <c r="E132" s="360">
        <v>1</v>
      </c>
      <c r="F132" s="360">
        <v>4</v>
      </c>
      <c r="G132" s="360"/>
      <c r="H132" s="360"/>
      <c r="I132" s="360"/>
      <c r="J132" s="360" t="s">
        <v>1977</v>
      </c>
      <c r="K132" s="360" t="s">
        <v>1979</v>
      </c>
      <c r="L132" s="360" t="s">
        <v>1979</v>
      </c>
      <c r="M132" s="360"/>
      <c r="N132" s="360">
        <v>14</v>
      </c>
      <c r="O132" s="361" t="s">
        <v>2325</v>
      </c>
    </row>
    <row r="133" spans="1:15" s="972" customFormat="1" ht="92.25" customHeight="1">
      <c r="A133" s="1694"/>
      <c r="B133" s="363" t="s">
        <v>2326</v>
      </c>
      <c r="C133" s="364">
        <v>40238</v>
      </c>
      <c r="D133" s="365" t="s">
        <v>2327</v>
      </c>
      <c r="E133" s="365">
        <v>1</v>
      </c>
      <c r="F133" s="365">
        <v>4</v>
      </c>
      <c r="G133" s="365"/>
      <c r="H133" s="365"/>
      <c r="I133" s="365"/>
      <c r="J133" s="365" t="s">
        <v>1978</v>
      </c>
      <c r="K133" s="365" t="s">
        <v>1983</v>
      </c>
      <c r="L133" s="366" t="s">
        <v>1979</v>
      </c>
      <c r="M133" s="365"/>
      <c r="N133" s="365">
        <v>19</v>
      </c>
      <c r="O133" s="367" t="s">
        <v>419</v>
      </c>
    </row>
    <row r="134" spans="1:15" s="972" customFormat="1" ht="48.75" customHeight="1">
      <c r="A134" s="621" t="s">
        <v>2328</v>
      </c>
      <c r="B134" s="376" t="s">
        <v>2329</v>
      </c>
      <c r="C134" s="355">
        <v>29799</v>
      </c>
      <c r="D134" s="356" t="s">
        <v>2330</v>
      </c>
      <c r="E134" s="356">
        <v>1</v>
      </c>
      <c r="F134" s="356">
        <v>3</v>
      </c>
      <c r="G134" s="356">
        <v>1</v>
      </c>
      <c r="H134" s="356"/>
      <c r="I134" s="356"/>
      <c r="J134" s="356" t="s">
        <v>1998</v>
      </c>
      <c r="K134" s="356" t="s">
        <v>1979</v>
      </c>
      <c r="L134" s="356" t="s">
        <v>1983</v>
      </c>
      <c r="M134" s="356" t="s">
        <v>2000</v>
      </c>
      <c r="N134" s="356">
        <v>14</v>
      </c>
      <c r="O134" s="357" t="s">
        <v>2331</v>
      </c>
    </row>
    <row r="135" spans="1:15" s="972" customFormat="1" ht="68.25" customHeight="1">
      <c r="A135" s="622" t="s">
        <v>2408</v>
      </c>
      <c r="B135" s="487" t="s">
        <v>2332</v>
      </c>
      <c r="C135" s="488">
        <v>40269</v>
      </c>
      <c r="D135" s="489" t="s">
        <v>2333</v>
      </c>
      <c r="E135" s="489">
        <v>3</v>
      </c>
      <c r="F135" s="489">
        <v>2</v>
      </c>
      <c r="G135" s="489">
        <v>1</v>
      </c>
      <c r="H135" s="489"/>
      <c r="I135" s="489"/>
      <c r="J135" s="489" t="s">
        <v>1977</v>
      </c>
      <c r="K135" s="489" t="s">
        <v>1983</v>
      </c>
      <c r="L135" s="489" t="s">
        <v>1979</v>
      </c>
      <c r="M135" s="489"/>
      <c r="N135" s="489">
        <v>14</v>
      </c>
      <c r="O135" s="490" t="s">
        <v>2334</v>
      </c>
    </row>
    <row r="136" spans="1:15" s="972" customFormat="1" ht="50.45" customHeight="1">
      <c r="A136" s="1712" t="s">
        <v>2335</v>
      </c>
      <c r="B136" s="491" t="s">
        <v>2336</v>
      </c>
      <c r="C136" s="492">
        <v>35886</v>
      </c>
      <c r="D136" s="417" t="s">
        <v>2337</v>
      </c>
      <c r="E136" s="417">
        <v>1</v>
      </c>
      <c r="F136" s="417">
        <v>2</v>
      </c>
      <c r="G136" s="417"/>
      <c r="H136" s="417"/>
      <c r="I136" s="417"/>
      <c r="J136" s="417" t="s">
        <v>1978</v>
      </c>
      <c r="K136" s="417" t="s">
        <v>1983</v>
      </c>
      <c r="L136" s="417" t="s">
        <v>1979</v>
      </c>
      <c r="M136" s="417"/>
      <c r="N136" s="417">
        <v>15</v>
      </c>
      <c r="O136" s="493" t="s">
        <v>2338</v>
      </c>
    </row>
    <row r="137" spans="1:15" s="972" customFormat="1" ht="99.75" customHeight="1">
      <c r="A137" s="1713"/>
      <c r="B137" s="494" t="s">
        <v>2339</v>
      </c>
      <c r="C137" s="495">
        <v>39904</v>
      </c>
      <c r="D137" s="496" t="s">
        <v>2116</v>
      </c>
      <c r="E137" s="496">
        <v>3</v>
      </c>
      <c r="F137" s="496"/>
      <c r="G137" s="496"/>
      <c r="H137" s="496"/>
      <c r="I137" s="496"/>
      <c r="J137" s="496" t="s">
        <v>1978</v>
      </c>
      <c r="K137" s="496" t="s">
        <v>1979</v>
      </c>
      <c r="L137" s="496" t="s">
        <v>1979</v>
      </c>
      <c r="M137" s="496"/>
      <c r="N137" s="496">
        <v>9</v>
      </c>
      <c r="O137" s="497" t="s">
        <v>2340</v>
      </c>
    </row>
    <row r="138" spans="1:15" s="972" customFormat="1" ht="48.75" customHeight="1">
      <c r="A138" s="1695" t="s">
        <v>2341</v>
      </c>
      <c r="B138" s="376" t="s">
        <v>2342</v>
      </c>
      <c r="C138" s="355">
        <v>33664</v>
      </c>
      <c r="D138" s="356" t="s">
        <v>2343</v>
      </c>
      <c r="E138" s="356">
        <v>4</v>
      </c>
      <c r="F138" s="356">
        <v>1</v>
      </c>
      <c r="G138" s="356"/>
      <c r="H138" s="356"/>
      <c r="I138" s="356"/>
      <c r="J138" s="356" t="s">
        <v>1978</v>
      </c>
      <c r="K138" s="356" t="s">
        <v>1983</v>
      </c>
      <c r="L138" s="356" t="s">
        <v>1979</v>
      </c>
      <c r="M138" s="356"/>
      <c r="N138" s="356">
        <v>10</v>
      </c>
      <c r="O138" s="357" t="s">
        <v>2344</v>
      </c>
    </row>
    <row r="139" spans="1:15" s="972" customFormat="1" ht="48.75" customHeight="1">
      <c r="A139" s="1696"/>
      <c r="B139" s="358" t="s">
        <v>2345</v>
      </c>
      <c r="C139" s="359">
        <v>37347</v>
      </c>
      <c r="D139" s="360" t="s">
        <v>2346</v>
      </c>
      <c r="E139" s="360"/>
      <c r="F139" s="360">
        <v>3</v>
      </c>
      <c r="G139" s="360">
        <v>2</v>
      </c>
      <c r="H139" s="360"/>
      <c r="I139" s="360"/>
      <c r="J139" s="360" t="s">
        <v>1978</v>
      </c>
      <c r="K139" s="360" t="s">
        <v>1979</v>
      </c>
      <c r="L139" s="360" t="s">
        <v>1979</v>
      </c>
      <c r="M139" s="360"/>
      <c r="N139" s="360">
        <v>13</v>
      </c>
      <c r="O139" s="361" t="s">
        <v>2347</v>
      </c>
    </row>
    <row r="140" spans="1:15" s="972" customFormat="1" ht="72" customHeight="1">
      <c r="A140" s="1696"/>
      <c r="B140" s="358" t="s">
        <v>2348</v>
      </c>
      <c r="C140" s="359">
        <v>39539</v>
      </c>
      <c r="D140" s="360" t="s">
        <v>2349</v>
      </c>
      <c r="E140" s="360">
        <v>12</v>
      </c>
      <c r="F140" s="360">
        <v>15</v>
      </c>
      <c r="G140" s="360">
        <v>12</v>
      </c>
      <c r="H140" s="360">
        <v>17</v>
      </c>
      <c r="I140" s="360"/>
      <c r="J140" s="360" t="s">
        <v>1978</v>
      </c>
      <c r="K140" s="360" t="s">
        <v>1979</v>
      </c>
      <c r="L140" s="360" t="s">
        <v>1979</v>
      </c>
      <c r="M140" s="360"/>
      <c r="N140" s="360">
        <v>12</v>
      </c>
      <c r="O140" s="361" t="s">
        <v>2350</v>
      </c>
    </row>
    <row r="141" spans="1:15" s="972" customFormat="1" ht="72" customHeight="1">
      <c r="A141" s="1696"/>
      <c r="B141" s="384" t="s">
        <v>420</v>
      </c>
      <c r="C141" s="385">
        <v>42461</v>
      </c>
      <c r="D141" s="386" t="s">
        <v>421</v>
      </c>
      <c r="E141" s="386">
        <v>2</v>
      </c>
      <c r="F141" s="386">
        <v>7</v>
      </c>
      <c r="G141" s="386">
        <v>1</v>
      </c>
      <c r="H141" s="386"/>
      <c r="I141" s="386"/>
      <c r="J141" s="360" t="s">
        <v>1978</v>
      </c>
      <c r="K141" s="386" t="s">
        <v>368</v>
      </c>
      <c r="L141" s="386" t="s">
        <v>363</v>
      </c>
      <c r="M141" s="386"/>
      <c r="N141" s="386">
        <v>12</v>
      </c>
      <c r="O141" s="387" t="s">
        <v>422</v>
      </c>
    </row>
    <row r="142" spans="1:15" s="972" customFormat="1" ht="80.45" customHeight="1">
      <c r="A142" s="1695" t="s">
        <v>2351</v>
      </c>
      <c r="B142" s="376" t="s">
        <v>2352</v>
      </c>
      <c r="C142" s="355">
        <v>28764</v>
      </c>
      <c r="D142" s="356" t="s">
        <v>2353</v>
      </c>
      <c r="E142" s="356">
        <v>1</v>
      </c>
      <c r="F142" s="356">
        <v>3</v>
      </c>
      <c r="G142" s="356"/>
      <c r="H142" s="356"/>
      <c r="I142" s="356"/>
      <c r="J142" s="356" t="s">
        <v>1978</v>
      </c>
      <c r="K142" s="356" t="s">
        <v>1983</v>
      </c>
      <c r="L142" s="356" t="s">
        <v>1979</v>
      </c>
      <c r="M142" s="356"/>
      <c r="N142" s="356">
        <v>12</v>
      </c>
      <c r="O142" s="357" t="s">
        <v>2354</v>
      </c>
    </row>
    <row r="143" spans="1:15" s="972" customFormat="1" ht="48.75" customHeight="1">
      <c r="A143" s="1696"/>
      <c r="B143" s="358" t="s">
        <v>2355</v>
      </c>
      <c r="C143" s="359">
        <v>32813</v>
      </c>
      <c r="D143" s="360" t="s">
        <v>1057</v>
      </c>
      <c r="E143" s="360">
        <v>2</v>
      </c>
      <c r="F143" s="360">
        <v>2</v>
      </c>
      <c r="G143" s="360">
        <v>1</v>
      </c>
      <c r="H143" s="360"/>
      <c r="I143" s="360"/>
      <c r="J143" s="360" t="s">
        <v>1978</v>
      </c>
      <c r="K143" s="379" t="s">
        <v>1979</v>
      </c>
      <c r="L143" s="379" t="s">
        <v>1979</v>
      </c>
      <c r="M143" s="379"/>
      <c r="N143" s="379">
        <v>13</v>
      </c>
      <c r="O143" s="361" t="s">
        <v>2356</v>
      </c>
    </row>
    <row r="144" spans="1:15" s="972" customFormat="1" ht="83.45" customHeight="1">
      <c r="A144" s="1697"/>
      <c r="B144" s="373" t="s">
        <v>2357</v>
      </c>
      <c r="C144" s="374">
        <v>40238</v>
      </c>
      <c r="D144" s="365" t="s">
        <v>423</v>
      </c>
      <c r="E144" s="365">
        <v>8</v>
      </c>
      <c r="F144" s="365">
        <v>20</v>
      </c>
      <c r="G144" s="365">
        <v>1</v>
      </c>
      <c r="H144" s="365">
        <v>45</v>
      </c>
      <c r="I144" s="365">
        <v>1</v>
      </c>
      <c r="J144" s="365" t="s">
        <v>1977</v>
      </c>
      <c r="K144" s="366" t="s">
        <v>1983</v>
      </c>
      <c r="L144" s="366" t="s">
        <v>1979</v>
      </c>
      <c r="M144" s="366"/>
      <c r="N144" s="366">
        <v>8</v>
      </c>
      <c r="O144" s="375" t="s">
        <v>2358</v>
      </c>
    </row>
    <row r="145" spans="1:15" s="972" customFormat="1" ht="131.44999999999999" customHeight="1">
      <c r="A145" s="1186" t="s">
        <v>2359</v>
      </c>
      <c r="B145" s="519" t="s">
        <v>2360</v>
      </c>
      <c r="C145" s="488">
        <v>28581</v>
      </c>
      <c r="D145" s="489" t="s">
        <v>2361</v>
      </c>
      <c r="E145" s="489">
        <v>1</v>
      </c>
      <c r="F145" s="489">
        <v>4</v>
      </c>
      <c r="G145" s="489"/>
      <c r="H145" s="489"/>
      <c r="I145" s="489"/>
      <c r="J145" s="489" t="s">
        <v>1978</v>
      </c>
      <c r="K145" s="489" t="s">
        <v>1979</v>
      </c>
      <c r="L145" s="489" t="s">
        <v>1979</v>
      </c>
      <c r="M145" s="489"/>
      <c r="N145" s="489">
        <v>18</v>
      </c>
      <c r="O145" s="490" t="s">
        <v>424</v>
      </c>
    </row>
    <row r="146" spans="1:15" s="972" customFormat="1" ht="114" customHeight="1">
      <c r="A146" s="1695" t="s">
        <v>19</v>
      </c>
      <c r="B146" s="1178" t="s">
        <v>2362</v>
      </c>
      <c r="C146" s="1179">
        <v>32559</v>
      </c>
      <c r="D146" s="498" t="s">
        <v>2030</v>
      </c>
      <c r="E146" s="498">
        <v>2</v>
      </c>
      <c r="F146" s="498">
        <v>6</v>
      </c>
      <c r="G146" s="498">
        <v>1</v>
      </c>
      <c r="H146" s="498"/>
      <c r="I146" s="498"/>
      <c r="J146" s="498" t="s">
        <v>1978</v>
      </c>
      <c r="K146" s="498" t="s">
        <v>1983</v>
      </c>
      <c r="L146" s="498" t="s">
        <v>1979</v>
      </c>
      <c r="M146" s="498"/>
      <c r="N146" s="498">
        <v>16</v>
      </c>
      <c r="O146" s="499" t="s">
        <v>425</v>
      </c>
    </row>
    <row r="147" spans="1:15" s="972" customFormat="1" ht="51.6" customHeight="1">
      <c r="A147" s="1697"/>
      <c r="B147" s="397" t="s">
        <v>1366</v>
      </c>
      <c r="C147" s="374">
        <v>35886</v>
      </c>
      <c r="D147" s="366" t="s">
        <v>2011</v>
      </c>
      <c r="E147" s="366"/>
      <c r="F147" s="366">
        <v>3</v>
      </c>
      <c r="G147" s="366"/>
      <c r="H147" s="366"/>
      <c r="I147" s="366"/>
      <c r="J147" s="366" t="s">
        <v>1978</v>
      </c>
      <c r="K147" s="366" t="s">
        <v>363</v>
      </c>
      <c r="L147" s="366" t="s">
        <v>363</v>
      </c>
      <c r="M147" s="366"/>
      <c r="N147" s="366">
        <v>9</v>
      </c>
      <c r="O147" s="375" t="s">
        <v>1367</v>
      </c>
    </row>
    <row r="148" spans="1:15" s="972" customFormat="1" ht="71.25" customHeight="1">
      <c r="A148" s="1693" t="s">
        <v>1368</v>
      </c>
      <c r="B148" s="376" t="s">
        <v>1369</v>
      </c>
      <c r="C148" s="355">
        <v>33166</v>
      </c>
      <c r="D148" s="356" t="s">
        <v>2295</v>
      </c>
      <c r="E148" s="356">
        <v>1</v>
      </c>
      <c r="F148" s="356">
        <v>2</v>
      </c>
      <c r="G148" s="356"/>
      <c r="H148" s="356"/>
      <c r="I148" s="356"/>
      <c r="J148" s="356" t="s">
        <v>1998</v>
      </c>
      <c r="K148" s="356" t="s">
        <v>1979</v>
      </c>
      <c r="L148" s="356" t="s">
        <v>1983</v>
      </c>
      <c r="M148" s="356" t="s">
        <v>2000</v>
      </c>
      <c r="N148" s="356">
        <v>22</v>
      </c>
      <c r="O148" s="357" t="s">
        <v>426</v>
      </c>
    </row>
    <row r="149" spans="1:15" s="972" customFormat="1" ht="55.15" customHeight="1">
      <c r="A149" s="1694"/>
      <c r="B149" s="397" t="s">
        <v>1370</v>
      </c>
      <c r="C149" s="374">
        <v>33382</v>
      </c>
      <c r="D149" s="366" t="s">
        <v>427</v>
      </c>
      <c r="E149" s="366">
        <v>8</v>
      </c>
      <c r="F149" s="379">
        <v>10</v>
      </c>
      <c r="G149" s="379">
        <v>1</v>
      </c>
      <c r="H149" s="379"/>
      <c r="I149" s="379"/>
      <c r="J149" s="379" t="s">
        <v>1978</v>
      </c>
      <c r="K149" s="379" t="s">
        <v>1983</v>
      </c>
      <c r="L149" s="366" t="s">
        <v>1979</v>
      </c>
      <c r="M149" s="366"/>
      <c r="N149" s="379">
        <v>10</v>
      </c>
      <c r="O149" s="390" t="s">
        <v>1371</v>
      </c>
    </row>
    <row r="150" spans="1:15" s="972" customFormat="1" ht="87" customHeight="1">
      <c r="A150" s="500" t="s">
        <v>1372</v>
      </c>
      <c r="B150" s="501" t="s">
        <v>1373</v>
      </c>
      <c r="C150" s="502">
        <v>38443</v>
      </c>
      <c r="D150" s="503" t="s">
        <v>428</v>
      </c>
      <c r="E150" s="503">
        <v>15</v>
      </c>
      <c r="F150" s="504">
        <v>10</v>
      </c>
      <c r="G150" s="504">
        <v>2</v>
      </c>
      <c r="H150" s="696">
        <v>35</v>
      </c>
      <c r="I150" s="504">
        <v>1</v>
      </c>
      <c r="J150" s="504" t="s">
        <v>1978</v>
      </c>
      <c r="K150" s="504" t="s">
        <v>1979</v>
      </c>
      <c r="L150" s="365" t="s">
        <v>1979</v>
      </c>
      <c r="M150" s="503"/>
      <c r="N150" s="504">
        <v>15</v>
      </c>
      <c r="O150" s="505" t="s">
        <v>1374</v>
      </c>
    </row>
    <row r="151" spans="1:15" s="972" customFormat="1" ht="48.75" customHeight="1">
      <c r="A151" s="1704" t="s">
        <v>1375</v>
      </c>
      <c r="B151" s="506" t="s">
        <v>1376</v>
      </c>
      <c r="C151" s="507">
        <v>35886</v>
      </c>
      <c r="D151" s="508" t="s">
        <v>1377</v>
      </c>
      <c r="E151" s="508">
        <v>2</v>
      </c>
      <c r="F151" s="508">
        <v>1</v>
      </c>
      <c r="G151" s="508"/>
      <c r="H151" s="508"/>
      <c r="I151" s="508"/>
      <c r="J151" s="508" t="s">
        <v>1978</v>
      </c>
      <c r="K151" s="508" t="s">
        <v>1979</v>
      </c>
      <c r="L151" s="356" t="s">
        <v>1979</v>
      </c>
      <c r="M151" s="508"/>
      <c r="N151" s="508">
        <v>10</v>
      </c>
      <c r="O151" s="509" t="s">
        <v>429</v>
      </c>
    </row>
    <row r="152" spans="1:15" s="972" customFormat="1" ht="48.75" customHeight="1">
      <c r="A152" s="1705"/>
      <c r="B152" s="510" t="s">
        <v>1378</v>
      </c>
      <c r="C152" s="511">
        <v>36389</v>
      </c>
      <c r="D152" s="512" t="s">
        <v>1379</v>
      </c>
      <c r="E152" s="512">
        <v>1</v>
      </c>
      <c r="F152" s="512">
        <v>4</v>
      </c>
      <c r="G152" s="512"/>
      <c r="H152" s="512"/>
      <c r="I152" s="512"/>
      <c r="J152" s="512" t="s">
        <v>1978</v>
      </c>
      <c r="K152" s="512" t="s">
        <v>1983</v>
      </c>
      <c r="L152" s="360" t="s">
        <v>1979</v>
      </c>
      <c r="M152" s="512"/>
      <c r="N152" s="512">
        <v>10</v>
      </c>
      <c r="O152" s="513" t="s">
        <v>2269</v>
      </c>
    </row>
    <row r="153" spans="1:15" s="972" customFormat="1" ht="86.45" customHeight="1">
      <c r="A153" s="1706"/>
      <c r="B153" s="514" t="s">
        <v>1380</v>
      </c>
      <c r="C153" s="515">
        <v>39630</v>
      </c>
      <c r="D153" s="516" t="s">
        <v>1381</v>
      </c>
      <c r="E153" s="516">
        <v>8</v>
      </c>
      <c r="F153" s="516">
        <v>9</v>
      </c>
      <c r="G153" s="516"/>
      <c r="H153" s="516">
        <v>11</v>
      </c>
      <c r="I153" s="516">
        <v>1</v>
      </c>
      <c r="J153" s="516" t="s">
        <v>1978</v>
      </c>
      <c r="K153" s="516" t="s">
        <v>1979</v>
      </c>
      <c r="L153" s="379" t="s">
        <v>1979</v>
      </c>
      <c r="M153" s="517"/>
      <c r="N153" s="516">
        <v>12</v>
      </c>
      <c r="O153" s="518" t="s">
        <v>1382</v>
      </c>
    </row>
    <row r="154" spans="1:15" s="972" customFormat="1" ht="48.75" customHeight="1" collapsed="1">
      <c r="A154" s="1707" t="s">
        <v>1383</v>
      </c>
      <c r="B154" s="354" t="s">
        <v>1384</v>
      </c>
      <c r="C154" s="355">
        <v>35521</v>
      </c>
      <c r="D154" s="356" t="s">
        <v>1385</v>
      </c>
      <c r="E154" s="356">
        <v>2</v>
      </c>
      <c r="F154" s="356">
        <v>3</v>
      </c>
      <c r="G154" s="356"/>
      <c r="H154" s="356"/>
      <c r="I154" s="356"/>
      <c r="J154" s="356" t="s">
        <v>2032</v>
      </c>
      <c r="K154" s="356" t="s">
        <v>1979</v>
      </c>
      <c r="L154" s="356" t="s">
        <v>1979</v>
      </c>
      <c r="M154" s="356"/>
      <c r="N154" s="356">
        <v>16</v>
      </c>
      <c r="O154" s="357" t="s">
        <v>2293</v>
      </c>
    </row>
    <row r="155" spans="1:15" s="972" customFormat="1" ht="72.75" customHeight="1">
      <c r="A155" s="1707"/>
      <c r="B155" s="397" t="s">
        <v>1386</v>
      </c>
      <c r="C155" s="374">
        <v>38991</v>
      </c>
      <c r="D155" s="366" t="s">
        <v>430</v>
      </c>
      <c r="E155" s="366">
        <v>13</v>
      </c>
      <c r="F155" s="366">
        <v>6</v>
      </c>
      <c r="G155" s="366"/>
      <c r="H155" s="366">
        <v>19</v>
      </c>
      <c r="I155" s="366">
        <v>1</v>
      </c>
      <c r="J155" s="366" t="s">
        <v>1978</v>
      </c>
      <c r="K155" s="366" t="s">
        <v>1983</v>
      </c>
      <c r="L155" s="366" t="s">
        <v>1979</v>
      </c>
      <c r="M155" s="366"/>
      <c r="N155" s="366">
        <v>10</v>
      </c>
      <c r="O155" s="375" t="s">
        <v>431</v>
      </c>
    </row>
    <row r="156" spans="1:15" s="972" customFormat="1" ht="80.45" customHeight="1">
      <c r="A156" s="622" t="s">
        <v>1387</v>
      </c>
      <c r="B156" s="519" t="s">
        <v>1388</v>
      </c>
      <c r="C156" s="488">
        <v>28946</v>
      </c>
      <c r="D156" s="489" t="s">
        <v>432</v>
      </c>
      <c r="E156" s="489">
        <v>8</v>
      </c>
      <c r="F156" s="489">
        <v>15</v>
      </c>
      <c r="G156" s="489">
        <v>1</v>
      </c>
      <c r="H156" s="489">
        <v>25</v>
      </c>
      <c r="I156" s="489">
        <v>2</v>
      </c>
      <c r="J156" s="489" t="s">
        <v>1978</v>
      </c>
      <c r="K156" s="489" t="s">
        <v>1983</v>
      </c>
      <c r="L156" s="489" t="s">
        <v>1979</v>
      </c>
      <c r="M156" s="489"/>
      <c r="N156" s="489">
        <v>24</v>
      </c>
      <c r="O156" s="490" t="s">
        <v>1389</v>
      </c>
    </row>
    <row r="157" spans="1:15" s="972" customFormat="1" ht="82.15" customHeight="1">
      <c r="A157" s="1707" t="s">
        <v>1390</v>
      </c>
      <c r="B157" s="358" t="s">
        <v>1391</v>
      </c>
      <c r="C157" s="359">
        <v>36251</v>
      </c>
      <c r="D157" s="360" t="s">
        <v>1994</v>
      </c>
      <c r="E157" s="360">
        <v>2</v>
      </c>
      <c r="F157" s="360">
        <v>3</v>
      </c>
      <c r="G157" s="360"/>
      <c r="H157" s="360"/>
      <c r="I157" s="360"/>
      <c r="J157" s="360" t="s">
        <v>1978</v>
      </c>
      <c r="K157" s="360" t="s">
        <v>1983</v>
      </c>
      <c r="L157" s="356" t="s">
        <v>1979</v>
      </c>
      <c r="M157" s="360"/>
      <c r="N157" s="360">
        <v>18</v>
      </c>
      <c r="O157" s="361" t="s">
        <v>433</v>
      </c>
    </row>
    <row r="158" spans="1:15" s="972" customFormat="1" ht="82.15" customHeight="1">
      <c r="A158" s="1707"/>
      <c r="B158" s="520" t="s">
        <v>1392</v>
      </c>
      <c r="C158" s="521">
        <v>38169</v>
      </c>
      <c r="D158" s="522" t="s">
        <v>434</v>
      </c>
      <c r="E158" s="522">
        <v>5</v>
      </c>
      <c r="F158" s="522">
        <v>9</v>
      </c>
      <c r="G158" s="522"/>
      <c r="H158" s="522">
        <v>18</v>
      </c>
      <c r="I158" s="522">
        <v>1</v>
      </c>
      <c r="J158" s="522" t="s">
        <v>2032</v>
      </c>
      <c r="K158" s="522" t="s">
        <v>1979</v>
      </c>
      <c r="L158" s="366" t="s">
        <v>1979</v>
      </c>
      <c r="M158" s="522"/>
      <c r="N158" s="522">
        <v>16</v>
      </c>
      <c r="O158" s="523" t="s">
        <v>1393</v>
      </c>
    </row>
    <row r="159" spans="1:15" s="972" customFormat="1" ht="48.75" customHeight="1">
      <c r="A159" s="1686" t="s">
        <v>1394</v>
      </c>
      <c r="B159" s="376" t="s">
        <v>1395</v>
      </c>
      <c r="C159" s="355">
        <v>32599</v>
      </c>
      <c r="D159" s="356" t="s">
        <v>2159</v>
      </c>
      <c r="E159" s="356">
        <v>1</v>
      </c>
      <c r="F159" s="356">
        <v>3</v>
      </c>
      <c r="G159" s="392"/>
      <c r="H159" s="356"/>
      <c r="I159" s="356"/>
      <c r="J159" s="356" t="s">
        <v>1978</v>
      </c>
      <c r="K159" s="356" t="s">
        <v>1983</v>
      </c>
      <c r="L159" s="356" t="s">
        <v>1979</v>
      </c>
      <c r="M159" s="356"/>
      <c r="N159" s="356">
        <v>16</v>
      </c>
      <c r="O159" s="357" t="s">
        <v>1396</v>
      </c>
    </row>
    <row r="160" spans="1:15" s="972" customFormat="1" ht="48.75" customHeight="1">
      <c r="A160" s="1686"/>
      <c r="B160" s="388" t="s">
        <v>1397</v>
      </c>
      <c r="C160" s="389">
        <v>29677</v>
      </c>
      <c r="D160" s="379" t="s">
        <v>1398</v>
      </c>
      <c r="E160" s="379">
        <v>3</v>
      </c>
      <c r="F160" s="379">
        <v>2</v>
      </c>
      <c r="G160" s="393"/>
      <c r="H160" s="379"/>
      <c r="I160" s="379"/>
      <c r="J160" s="379" t="s">
        <v>1998</v>
      </c>
      <c r="K160" s="379" t="s">
        <v>1979</v>
      </c>
      <c r="L160" s="379" t="s">
        <v>1983</v>
      </c>
      <c r="M160" s="379" t="s">
        <v>2000</v>
      </c>
      <c r="N160" s="379">
        <v>10</v>
      </c>
      <c r="O160" s="390" t="s">
        <v>1399</v>
      </c>
    </row>
    <row r="161" spans="1:15" s="972" customFormat="1" ht="58.15" customHeight="1">
      <c r="A161" s="1686"/>
      <c r="B161" s="391" t="s">
        <v>1400</v>
      </c>
      <c r="C161" s="359">
        <v>38443</v>
      </c>
      <c r="D161" s="360" t="s">
        <v>1401</v>
      </c>
      <c r="E161" s="360">
        <v>6</v>
      </c>
      <c r="F161" s="360">
        <v>9</v>
      </c>
      <c r="G161" s="360"/>
      <c r="H161" s="360">
        <v>14</v>
      </c>
      <c r="I161" s="360"/>
      <c r="J161" s="360" t="s">
        <v>2032</v>
      </c>
      <c r="K161" s="360" t="s">
        <v>1979</v>
      </c>
      <c r="L161" s="360" t="s">
        <v>1979</v>
      </c>
      <c r="M161" s="360"/>
      <c r="N161" s="360">
        <v>6</v>
      </c>
      <c r="O161" s="361" t="s">
        <v>1402</v>
      </c>
    </row>
    <row r="162" spans="1:15" s="972" customFormat="1" ht="48.75" customHeight="1">
      <c r="A162" s="1686"/>
      <c r="B162" s="363" t="s">
        <v>435</v>
      </c>
      <c r="C162" s="364">
        <v>25401</v>
      </c>
      <c r="D162" s="365" t="s">
        <v>436</v>
      </c>
      <c r="E162" s="365">
        <v>2</v>
      </c>
      <c r="F162" s="365">
        <v>1</v>
      </c>
      <c r="G162" s="365"/>
      <c r="H162" s="365"/>
      <c r="I162" s="365"/>
      <c r="J162" s="365" t="s">
        <v>2032</v>
      </c>
      <c r="K162" s="365" t="s">
        <v>1979</v>
      </c>
      <c r="L162" s="365" t="s">
        <v>1979</v>
      </c>
      <c r="M162" s="365"/>
      <c r="N162" s="365">
        <v>15</v>
      </c>
      <c r="O162" s="367" t="s">
        <v>1403</v>
      </c>
    </row>
    <row r="163" spans="1:15" s="972" customFormat="1" ht="48.75" customHeight="1">
      <c r="A163" s="1693" t="s">
        <v>1404</v>
      </c>
      <c r="B163" s="376" t="s">
        <v>1405</v>
      </c>
      <c r="C163" s="355">
        <v>28946</v>
      </c>
      <c r="D163" s="356" t="s">
        <v>1406</v>
      </c>
      <c r="E163" s="356"/>
      <c r="F163" s="356">
        <v>4</v>
      </c>
      <c r="G163" s="356">
        <v>1</v>
      </c>
      <c r="H163" s="356"/>
      <c r="I163" s="356"/>
      <c r="J163" s="356" t="s">
        <v>1978</v>
      </c>
      <c r="K163" s="356" t="s">
        <v>1983</v>
      </c>
      <c r="L163" s="356" t="s">
        <v>1979</v>
      </c>
      <c r="M163" s="356"/>
      <c r="N163" s="356">
        <v>10</v>
      </c>
      <c r="O163" s="357" t="s">
        <v>437</v>
      </c>
    </row>
    <row r="164" spans="1:15" s="972" customFormat="1" ht="48.75" customHeight="1">
      <c r="A164" s="1694"/>
      <c r="B164" s="397" t="s">
        <v>1407</v>
      </c>
      <c r="C164" s="374">
        <v>36171</v>
      </c>
      <c r="D164" s="366" t="s">
        <v>1408</v>
      </c>
      <c r="E164" s="366">
        <v>1</v>
      </c>
      <c r="F164" s="366">
        <v>4</v>
      </c>
      <c r="G164" s="366"/>
      <c r="H164" s="366"/>
      <c r="I164" s="366"/>
      <c r="J164" s="366" t="s">
        <v>1978</v>
      </c>
      <c r="K164" s="366" t="s">
        <v>1983</v>
      </c>
      <c r="L164" s="366" t="s">
        <v>1979</v>
      </c>
      <c r="M164" s="366"/>
      <c r="N164" s="366">
        <v>10</v>
      </c>
      <c r="O164" s="375" t="s">
        <v>1409</v>
      </c>
    </row>
    <row r="165" spans="1:15" s="972" customFormat="1" ht="79.150000000000006" customHeight="1">
      <c r="A165" s="1185" t="s">
        <v>1404</v>
      </c>
      <c r="B165" s="519" t="s">
        <v>1410</v>
      </c>
      <c r="C165" s="488">
        <v>38384</v>
      </c>
      <c r="D165" s="489" t="s">
        <v>438</v>
      </c>
      <c r="E165" s="489">
        <v>9</v>
      </c>
      <c r="F165" s="489">
        <v>17</v>
      </c>
      <c r="G165" s="489">
        <v>6</v>
      </c>
      <c r="H165" s="489">
        <v>21</v>
      </c>
      <c r="I165" s="489">
        <v>1</v>
      </c>
      <c r="J165" s="489" t="s">
        <v>1978</v>
      </c>
      <c r="K165" s="489" t="s">
        <v>1983</v>
      </c>
      <c r="L165" s="489" t="s">
        <v>1979</v>
      </c>
      <c r="M165" s="489"/>
      <c r="N165" s="489">
        <v>12</v>
      </c>
      <c r="O165" s="490" t="s">
        <v>1411</v>
      </c>
    </row>
    <row r="166" spans="1:15" s="972" customFormat="1" ht="48.75" customHeight="1">
      <c r="A166" s="1687" t="s">
        <v>1412</v>
      </c>
      <c r="B166" s="376" t="s">
        <v>1413</v>
      </c>
      <c r="C166" s="355">
        <v>25872</v>
      </c>
      <c r="D166" s="356" t="s">
        <v>1414</v>
      </c>
      <c r="E166" s="356">
        <v>2</v>
      </c>
      <c r="F166" s="356">
        <v>5</v>
      </c>
      <c r="G166" s="356"/>
      <c r="H166" s="356"/>
      <c r="I166" s="356"/>
      <c r="J166" s="356" t="s">
        <v>1978</v>
      </c>
      <c r="K166" s="356" t="s">
        <v>1979</v>
      </c>
      <c r="L166" s="356" t="s">
        <v>1979</v>
      </c>
      <c r="M166" s="356"/>
      <c r="N166" s="356">
        <v>18</v>
      </c>
      <c r="O166" s="357" t="s">
        <v>439</v>
      </c>
    </row>
    <row r="167" spans="1:15" s="972" customFormat="1" ht="49.15" customHeight="1">
      <c r="A167" s="1688"/>
      <c r="B167" s="358" t="s">
        <v>1415</v>
      </c>
      <c r="C167" s="359">
        <v>35521</v>
      </c>
      <c r="D167" s="360" t="s">
        <v>440</v>
      </c>
      <c r="E167" s="360">
        <v>3</v>
      </c>
      <c r="F167" s="360">
        <v>2</v>
      </c>
      <c r="G167" s="360"/>
      <c r="H167" s="360"/>
      <c r="I167" s="360"/>
      <c r="J167" s="360" t="s">
        <v>1978</v>
      </c>
      <c r="K167" s="360" t="s">
        <v>1983</v>
      </c>
      <c r="L167" s="360" t="s">
        <v>1979</v>
      </c>
      <c r="M167" s="360"/>
      <c r="N167" s="360">
        <v>12</v>
      </c>
      <c r="O167" s="361" t="s">
        <v>1417</v>
      </c>
    </row>
    <row r="168" spans="1:15" s="972" customFormat="1" ht="48.75" customHeight="1">
      <c r="A168" s="1688"/>
      <c r="B168" s="358" t="s">
        <v>1418</v>
      </c>
      <c r="C168" s="359">
        <v>27454</v>
      </c>
      <c r="D168" s="360" t="s">
        <v>2132</v>
      </c>
      <c r="E168" s="360">
        <v>2</v>
      </c>
      <c r="F168" s="360">
        <v>2</v>
      </c>
      <c r="G168" s="360"/>
      <c r="H168" s="360"/>
      <c r="I168" s="360"/>
      <c r="J168" s="360" t="s">
        <v>1978</v>
      </c>
      <c r="K168" s="360" t="s">
        <v>1979</v>
      </c>
      <c r="L168" s="360" t="s">
        <v>1979</v>
      </c>
      <c r="M168" s="360"/>
      <c r="N168" s="360">
        <v>8</v>
      </c>
      <c r="O168" s="361" t="s">
        <v>1419</v>
      </c>
    </row>
    <row r="169" spans="1:15" s="972" customFormat="1" ht="81.75" customHeight="1">
      <c r="A169" s="1688"/>
      <c r="B169" s="358" t="s">
        <v>1420</v>
      </c>
      <c r="C169" s="359">
        <v>26755</v>
      </c>
      <c r="D169" s="360" t="s">
        <v>2098</v>
      </c>
      <c r="E169" s="360">
        <v>1</v>
      </c>
      <c r="F169" s="360">
        <v>1</v>
      </c>
      <c r="G169" s="360">
        <v>1</v>
      </c>
      <c r="H169" s="360"/>
      <c r="I169" s="360"/>
      <c r="J169" s="360" t="s">
        <v>1978</v>
      </c>
      <c r="K169" s="360" t="s">
        <v>1983</v>
      </c>
      <c r="L169" s="360" t="s">
        <v>1983</v>
      </c>
      <c r="M169" s="360" t="s">
        <v>2000</v>
      </c>
      <c r="N169" s="360">
        <v>14</v>
      </c>
      <c r="O169" s="361" t="s">
        <v>441</v>
      </c>
    </row>
    <row r="170" spans="1:15" s="972" customFormat="1" ht="49.15" customHeight="1">
      <c r="A170" s="1688"/>
      <c r="B170" s="358" t="s">
        <v>1421</v>
      </c>
      <c r="C170" s="359">
        <v>27681</v>
      </c>
      <c r="D170" s="360" t="s">
        <v>1422</v>
      </c>
      <c r="E170" s="360">
        <v>2</v>
      </c>
      <c r="F170" s="360">
        <v>1</v>
      </c>
      <c r="G170" s="360"/>
      <c r="H170" s="360"/>
      <c r="I170" s="360"/>
      <c r="J170" s="360" t="s">
        <v>1978</v>
      </c>
      <c r="K170" s="360" t="s">
        <v>1983</v>
      </c>
      <c r="L170" s="360" t="s">
        <v>1979</v>
      </c>
      <c r="M170" s="360"/>
      <c r="N170" s="360">
        <v>8</v>
      </c>
      <c r="O170" s="361" t="s">
        <v>2007</v>
      </c>
    </row>
    <row r="171" spans="1:15" s="972" customFormat="1" ht="49.15" customHeight="1">
      <c r="A171" s="1688"/>
      <c r="B171" s="358" t="s">
        <v>1423</v>
      </c>
      <c r="C171" s="359">
        <v>28946</v>
      </c>
      <c r="D171" s="360" t="s">
        <v>2087</v>
      </c>
      <c r="E171" s="360">
        <v>1</v>
      </c>
      <c r="F171" s="360">
        <v>4</v>
      </c>
      <c r="G171" s="360"/>
      <c r="H171" s="360"/>
      <c r="I171" s="360"/>
      <c r="J171" s="360" t="s">
        <v>1978</v>
      </c>
      <c r="K171" s="360" t="s">
        <v>1983</v>
      </c>
      <c r="L171" s="360" t="s">
        <v>1983</v>
      </c>
      <c r="M171" s="360" t="s">
        <v>2000</v>
      </c>
      <c r="N171" s="360">
        <v>15</v>
      </c>
      <c r="O171" s="361" t="s">
        <v>1424</v>
      </c>
    </row>
    <row r="172" spans="1:15" s="972" customFormat="1" ht="44.25" customHeight="1">
      <c r="A172" s="1688"/>
      <c r="B172" s="388" t="s">
        <v>1425</v>
      </c>
      <c r="C172" s="524" t="s">
        <v>442</v>
      </c>
      <c r="D172" s="379" t="s">
        <v>1416</v>
      </c>
      <c r="E172" s="379">
        <v>4</v>
      </c>
      <c r="F172" s="379">
        <v>2</v>
      </c>
      <c r="G172" s="379"/>
      <c r="H172" s="379"/>
      <c r="I172" s="379"/>
      <c r="J172" s="379" t="s">
        <v>1978</v>
      </c>
      <c r="K172" s="379" t="s">
        <v>1983</v>
      </c>
      <c r="L172" s="379" t="s">
        <v>1979</v>
      </c>
      <c r="M172" s="379"/>
      <c r="N172" s="379">
        <v>18</v>
      </c>
      <c r="O172" s="390" t="s">
        <v>1426</v>
      </c>
    </row>
    <row r="173" spans="1:15" s="972" customFormat="1" ht="42.75" customHeight="1">
      <c r="A173" s="1688"/>
      <c r="B173" s="391" t="s">
        <v>443</v>
      </c>
      <c r="C173" s="525" t="s">
        <v>444</v>
      </c>
      <c r="D173" s="360" t="s">
        <v>1427</v>
      </c>
      <c r="E173" s="360">
        <v>9</v>
      </c>
      <c r="F173" s="360">
        <v>8</v>
      </c>
      <c r="G173" s="360"/>
      <c r="H173" s="360"/>
      <c r="I173" s="360"/>
      <c r="J173" s="360" t="s">
        <v>1977</v>
      </c>
      <c r="K173" s="360" t="s">
        <v>1983</v>
      </c>
      <c r="L173" s="360" t="s">
        <v>1979</v>
      </c>
      <c r="M173" s="360"/>
      <c r="N173" s="360">
        <v>17</v>
      </c>
      <c r="O173" s="361" t="s">
        <v>1428</v>
      </c>
    </row>
    <row r="174" spans="1:15" s="974" customFormat="1" ht="51.6" customHeight="1">
      <c r="A174" s="1688"/>
      <c r="B174" s="391" t="s">
        <v>1429</v>
      </c>
      <c r="C174" s="359">
        <v>39920</v>
      </c>
      <c r="D174" s="360" t="s">
        <v>1430</v>
      </c>
      <c r="E174" s="360">
        <v>28</v>
      </c>
      <c r="F174" s="360">
        <v>30</v>
      </c>
      <c r="G174" s="360">
        <v>2</v>
      </c>
      <c r="H174" s="360"/>
      <c r="I174" s="360"/>
      <c r="J174" s="360" t="s">
        <v>1977</v>
      </c>
      <c r="K174" s="360" t="s">
        <v>1983</v>
      </c>
      <c r="L174" s="360" t="s">
        <v>1979</v>
      </c>
      <c r="M174" s="360"/>
      <c r="N174" s="360">
        <v>14</v>
      </c>
      <c r="O174" s="361" t="s">
        <v>1431</v>
      </c>
    </row>
    <row r="175" spans="1:15" s="972" customFormat="1" ht="51.6" customHeight="1">
      <c r="A175" s="1689"/>
      <c r="B175" s="363" t="s">
        <v>1432</v>
      </c>
      <c r="C175" s="364">
        <v>41459</v>
      </c>
      <c r="D175" s="365" t="s">
        <v>445</v>
      </c>
      <c r="E175" s="365">
        <v>1</v>
      </c>
      <c r="F175" s="365">
        <v>6</v>
      </c>
      <c r="G175" s="365">
        <v>1</v>
      </c>
      <c r="H175" s="365"/>
      <c r="I175" s="365"/>
      <c r="J175" s="365" t="s">
        <v>1977</v>
      </c>
      <c r="K175" s="365" t="s">
        <v>368</v>
      </c>
      <c r="L175" s="365" t="s">
        <v>1979</v>
      </c>
      <c r="M175" s="365"/>
      <c r="N175" s="365">
        <v>20</v>
      </c>
      <c r="O175" s="367" t="s">
        <v>446</v>
      </c>
    </row>
    <row r="176" spans="1:15" s="972" customFormat="1" ht="51.6" customHeight="1">
      <c r="A176" s="1690" t="s">
        <v>1433</v>
      </c>
      <c r="B176" s="376" t="s">
        <v>1434</v>
      </c>
      <c r="C176" s="355">
        <v>26519</v>
      </c>
      <c r="D176" s="356" t="s">
        <v>1435</v>
      </c>
      <c r="E176" s="356">
        <v>3</v>
      </c>
      <c r="F176" s="356">
        <v>4</v>
      </c>
      <c r="G176" s="356"/>
      <c r="H176" s="356"/>
      <c r="I176" s="356"/>
      <c r="J176" s="356" t="s">
        <v>1978</v>
      </c>
      <c r="K176" s="356" t="s">
        <v>1979</v>
      </c>
      <c r="L176" s="356" t="s">
        <v>1979</v>
      </c>
      <c r="M176" s="356"/>
      <c r="N176" s="356">
        <v>17</v>
      </c>
      <c r="O176" s="357" t="s">
        <v>447</v>
      </c>
    </row>
    <row r="177" spans="1:15" s="972" customFormat="1" ht="51.75" customHeight="1">
      <c r="A177" s="1691"/>
      <c r="B177" s="358" t="s">
        <v>1436</v>
      </c>
      <c r="C177" s="359">
        <v>36280</v>
      </c>
      <c r="D177" s="360" t="s">
        <v>1437</v>
      </c>
      <c r="E177" s="360">
        <v>1</v>
      </c>
      <c r="F177" s="360">
        <v>3</v>
      </c>
      <c r="G177" s="360"/>
      <c r="H177" s="360"/>
      <c r="I177" s="360"/>
      <c r="J177" s="360" t="s">
        <v>1998</v>
      </c>
      <c r="K177" s="360" t="s">
        <v>1983</v>
      </c>
      <c r="L177" s="360" t="s">
        <v>1979</v>
      </c>
      <c r="M177" s="360"/>
      <c r="N177" s="360">
        <v>13</v>
      </c>
      <c r="O177" s="361" t="s">
        <v>1438</v>
      </c>
    </row>
    <row r="178" spans="1:15" s="972" customFormat="1" ht="74.45" customHeight="1">
      <c r="A178" s="1692"/>
      <c r="B178" s="373" t="s">
        <v>1439</v>
      </c>
      <c r="C178" s="374">
        <v>39173</v>
      </c>
      <c r="D178" s="366" t="s">
        <v>448</v>
      </c>
      <c r="E178" s="366">
        <v>10</v>
      </c>
      <c r="F178" s="366">
        <v>10</v>
      </c>
      <c r="G178" s="366"/>
      <c r="H178" s="366">
        <v>21</v>
      </c>
      <c r="I178" s="366">
        <v>2</v>
      </c>
      <c r="J178" s="366" t="s">
        <v>1978</v>
      </c>
      <c r="K178" s="366" t="s">
        <v>1979</v>
      </c>
      <c r="L178" s="366" t="s">
        <v>1979</v>
      </c>
      <c r="M178" s="366"/>
      <c r="N178" s="366">
        <v>12</v>
      </c>
      <c r="O178" s="375" t="s">
        <v>1440</v>
      </c>
    </row>
    <row r="179" spans="1:15" s="972" customFormat="1" ht="53.45" customHeight="1">
      <c r="A179" s="1693" t="s">
        <v>1441</v>
      </c>
      <c r="B179" s="376" t="s">
        <v>1442</v>
      </c>
      <c r="C179" s="355">
        <v>26024</v>
      </c>
      <c r="D179" s="356" t="s">
        <v>1443</v>
      </c>
      <c r="E179" s="356">
        <v>3</v>
      </c>
      <c r="F179" s="356"/>
      <c r="G179" s="356"/>
      <c r="H179" s="356"/>
      <c r="I179" s="356"/>
      <c r="J179" s="356" t="s">
        <v>1978</v>
      </c>
      <c r="K179" s="356" t="s">
        <v>1983</v>
      </c>
      <c r="L179" s="356" t="s">
        <v>1979</v>
      </c>
      <c r="M179" s="356"/>
      <c r="N179" s="356">
        <v>15</v>
      </c>
      <c r="O179" s="357" t="s">
        <v>1444</v>
      </c>
    </row>
    <row r="180" spans="1:15" s="972" customFormat="1" ht="76.900000000000006" customHeight="1">
      <c r="A180" s="1694"/>
      <c r="B180" s="397" t="s">
        <v>1445</v>
      </c>
      <c r="C180" s="374">
        <v>35156</v>
      </c>
      <c r="D180" s="366" t="s">
        <v>449</v>
      </c>
      <c r="E180" s="366">
        <v>13</v>
      </c>
      <c r="F180" s="366">
        <v>8</v>
      </c>
      <c r="G180" s="366"/>
      <c r="H180" s="366">
        <v>8</v>
      </c>
      <c r="I180" s="366">
        <v>1</v>
      </c>
      <c r="J180" s="366" t="s">
        <v>1978</v>
      </c>
      <c r="K180" s="366" t="s">
        <v>368</v>
      </c>
      <c r="L180" s="366" t="s">
        <v>1979</v>
      </c>
      <c r="M180" s="526"/>
      <c r="N180" s="366">
        <v>8</v>
      </c>
      <c r="O180" s="375" t="s">
        <v>1446</v>
      </c>
    </row>
    <row r="181" spans="1:15" s="972" customFormat="1" ht="79.150000000000006" customHeight="1">
      <c r="A181" s="1695" t="s">
        <v>1447</v>
      </c>
      <c r="B181" s="376" t="s">
        <v>1448</v>
      </c>
      <c r="C181" s="355">
        <v>34425</v>
      </c>
      <c r="D181" s="356" t="s">
        <v>1449</v>
      </c>
      <c r="E181" s="356">
        <v>2</v>
      </c>
      <c r="F181" s="356">
        <v>4</v>
      </c>
      <c r="G181" s="356"/>
      <c r="H181" s="356"/>
      <c r="I181" s="356"/>
      <c r="J181" s="356" t="s">
        <v>1986</v>
      </c>
      <c r="K181" s="356" t="s">
        <v>1983</v>
      </c>
      <c r="L181" s="356" t="s">
        <v>1983</v>
      </c>
      <c r="M181" s="356" t="s">
        <v>1991</v>
      </c>
      <c r="N181" s="356">
        <v>17</v>
      </c>
      <c r="O181" s="357" t="s">
        <v>1450</v>
      </c>
    </row>
    <row r="182" spans="1:15" s="972" customFormat="1" ht="79.150000000000006" customHeight="1">
      <c r="A182" s="1696"/>
      <c r="B182" s="358" t="s">
        <v>1451</v>
      </c>
      <c r="C182" s="359">
        <v>32234</v>
      </c>
      <c r="D182" s="360" t="s">
        <v>1452</v>
      </c>
      <c r="E182" s="360">
        <v>1</v>
      </c>
      <c r="F182" s="360">
        <v>3</v>
      </c>
      <c r="G182" s="360">
        <v>3</v>
      </c>
      <c r="H182" s="360"/>
      <c r="I182" s="360"/>
      <c r="J182" s="360" t="s">
        <v>1978</v>
      </c>
      <c r="K182" s="360" t="s">
        <v>1983</v>
      </c>
      <c r="L182" s="360" t="s">
        <v>1979</v>
      </c>
      <c r="M182" s="360"/>
      <c r="N182" s="360">
        <v>23</v>
      </c>
      <c r="O182" s="361" t="s">
        <v>1453</v>
      </c>
    </row>
    <row r="183" spans="1:15" s="972" customFormat="1" ht="48.75" customHeight="1">
      <c r="A183" s="1696"/>
      <c r="B183" s="388" t="s">
        <v>1454</v>
      </c>
      <c r="C183" s="389">
        <v>32782</v>
      </c>
      <c r="D183" s="379" t="s">
        <v>1455</v>
      </c>
      <c r="E183" s="379">
        <v>1</v>
      </c>
      <c r="F183" s="379">
        <v>4</v>
      </c>
      <c r="G183" s="379">
        <v>5</v>
      </c>
      <c r="H183" s="379"/>
      <c r="I183" s="379"/>
      <c r="J183" s="379" t="s">
        <v>1978</v>
      </c>
      <c r="K183" s="379" t="s">
        <v>1983</v>
      </c>
      <c r="L183" s="379" t="s">
        <v>1983</v>
      </c>
      <c r="M183" s="379" t="s">
        <v>2000</v>
      </c>
      <c r="N183" s="379">
        <v>30</v>
      </c>
      <c r="O183" s="390" t="s">
        <v>1456</v>
      </c>
    </row>
    <row r="184" spans="1:15" s="972" customFormat="1" ht="48.75" customHeight="1">
      <c r="A184" s="1696"/>
      <c r="B184" s="388" t="s">
        <v>1457</v>
      </c>
      <c r="C184" s="389">
        <v>34904</v>
      </c>
      <c r="D184" s="379" t="s">
        <v>1458</v>
      </c>
      <c r="E184" s="379"/>
      <c r="F184" s="379">
        <v>3</v>
      </c>
      <c r="G184" s="379">
        <v>1</v>
      </c>
      <c r="H184" s="379"/>
      <c r="I184" s="379"/>
      <c r="J184" s="379" t="s">
        <v>1986</v>
      </c>
      <c r="K184" s="379" t="s">
        <v>1979</v>
      </c>
      <c r="L184" s="379" t="s">
        <v>1979</v>
      </c>
      <c r="M184" s="379"/>
      <c r="N184" s="379">
        <v>14</v>
      </c>
      <c r="O184" s="390" t="s">
        <v>450</v>
      </c>
    </row>
    <row r="185" spans="1:15" s="972" customFormat="1" ht="56.45" customHeight="1">
      <c r="A185" s="1697"/>
      <c r="B185" s="397" t="s">
        <v>1459</v>
      </c>
      <c r="C185" s="374">
        <v>34973</v>
      </c>
      <c r="D185" s="366" t="s">
        <v>1061</v>
      </c>
      <c r="E185" s="366">
        <v>1</v>
      </c>
      <c r="F185" s="366">
        <v>2</v>
      </c>
      <c r="G185" s="366"/>
      <c r="H185" s="366"/>
      <c r="I185" s="366"/>
      <c r="J185" s="366" t="s">
        <v>451</v>
      </c>
      <c r="K185" s="366" t="s">
        <v>1983</v>
      </c>
      <c r="L185" s="366" t="s">
        <v>1983</v>
      </c>
      <c r="M185" s="366" t="s">
        <v>2000</v>
      </c>
      <c r="N185" s="366">
        <v>16</v>
      </c>
      <c r="O185" s="375" t="s">
        <v>1460</v>
      </c>
    </row>
    <row r="186" spans="1:15" s="972" customFormat="1" ht="81.599999999999994" customHeight="1">
      <c r="A186" s="1186" t="s">
        <v>1447</v>
      </c>
      <c r="B186" s="487" t="s">
        <v>1461</v>
      </c>
      <c r="C186" s="488">
        <v>38261</v>
      </c>
      <c r="D186" s="489" t="s">
        <v>1462</v>
      </c>
      <c r="E186" s="489">
        <v>10</v>
      </c>
      <c r="F186" s="489">
        <v>23</v>
      </c>
      <c r="G186" s="489">
        <v>8</v>
      </c>
      <c r="H186" s="489">
        <v>24</v>
      </c>
      <c r="I186" s="489">
        <v>5</v>
      </c>
      <c r="J186" s="489" t="s">
        <v>1978</v>
      </c>
      <c r="K186" s="489" t="s">
        <v>1979</v>
      </c>
      <c r="L186" s="489" t="s">
        <v>1979</v>
      </c>
      <c r="M186" s="1187"/>
      <c r="N186" s="489">
        <v>13</v>
      </c>
      <c r="O186" s="490" t="s">
        <v>1463</v>
      </c>
    </row>
    <row r="187" spans="1:15" s="972" customFormat="1" ht="48.75" customHeight="1">
      <c r="A187" s="1687" t="s">
        <v>2426</v>
      </c>
      <c r="B187" s="354" t="s">
        <v>1464</v>
      </c>
      <c r="C187" s="355">
        <v>29130</v>
      </c>
      <c r="D187" s="356" t="s">
        <v>1465</v>
      </c>
      <c r="E187" s="356">
        <v>1</v>
      </c>
      <c r="F187" s="356">
        <v>5</v>
      </c>
      <c r="G187" s="356">
        <v>1</v>
      </c>
      <c r="H187" s="356"/>
      <c r="I187" s="356"/>
      <c r="J187" s="356" t="s">
        <v>1978</v>
      </c>
      <c r="K187" s="356" t="s">
        <v>1983</v>
      </c>
      <c r="L187" s="356" t="s">
        <v>1979</v>
      </c>
      <c r="M187" s="356"/>
      <c r="N187" s="356">
        <v>14</v>
      </c>
      <c r="O187" s="415" t="s">
        <v>1466</v>
      </c>
    </row>
    <row r="188" spans="1:15" s="972" customFormat="1" ht="81.75" customHeight="1">
      <c r="A188" s="1688"/>
      <c r="B188" s="384" t="s">
        <v>1467</v>
      </c>
      <c r="C188" s="385">
        <v>34380</v>
      </c>
      <c r="D188" s="386" t="s">
        <v>1422</v>
      </c>
      <c r="E188" s="386">
        <v>2</v>
      </c>
      <c r="F188" s="386">
        <v>1</v>
      </c>
      <c r="G188" s="396"/>
      <c r="H188" s="386"/>
      <c r="I188" s="386"/>
      <c r="J188" s="386" t="s">
        <v>1978</v>
      </c>
      <c r="K188" s="386" t="s">
        <v>1983</v>
      </c>
      <c r="L188" s="386" t="s">
        <v>1983</v>
      </c>
      <c r="M188" s="386" t="s">
        <v>2000</v>
      </c>
      <c r="N188" s="386">
        <v>11</v>
      </c>
      <c r="O188" s="527" t="s">
        <v>1468</v>
      </c>
    </row>
    <row r="189" spans="1:15" s="972" customFormat="1" ht="56.25">
      <c r="A189" s="1688"/>
      <c r="B189" s="384" t="s">
        <v>1469</v>
      </c>
      <c r="C189" s="385">
        <v>32690</v>
      </c>
      <c r="D189" s="386" t="s">
        <v>452</v>
      </c>
      <c r="E189" s="386">
        <v>5</v>
      </c>
      <c r="F189" s="386">
        <v>14</v>
      </c>
      <c r="G189" s="386">
        <v>3</v>
      </c>
      <c r="H189" s="386">
        <v>10</v>
      </c>
      <c r="I189" s="386">
        <v>1</v>
      </c>
      <c r="J189" s="386" t="s">
        <v>1978</v>
      </c>
      <c r="K189" s="386" t="s">
        <v>363</v>
      </c>
      <c r="L189" s="386" t="s">
        <v>363</v>
      </c>
      <c r="M189" s="386"/>
      <c r="N189" s="386">
        <v>10</v>
      </c>
      <c r="O189" s="527" t="s">
        <v>453</v>
      </c>
    </row>
    <row r="190" spans="1:15" s="972" customFormat="1" ht="48.75" customHeight="1">
      <c r="A190" s="1689"/>
      <c r="B190" s="373" t="s">
        <v>1470</v>
      </c>
      <c r="C190" s="374">
        <v>34733</v>
      </c>
      <c r="D190" s="366" t="s">
        <v>1471</v>
      </c>
      <c r="E190" s="366">
        <v>2</v>
      </c>
      <c r="F190" s="366">
        <v>5</v>
      </c>
      <c r="G190" s="366">
        <v>2</v>
      </c>
      <c r="H190" s="366"/>
      <c r="I190" s="366"/>
      <c r="J190" s="366" t="s">
        <v>1998</v>
      </c>
      <c r="K190" s="366" t="s">
        <v>1979</v>
      </c>
      <c r="L190" s="366" t="s">
        <v>1983</v>
      </c>
      <c r="M190" s="366" t="s">
        <v>2000</v>
      </c>
      <c r="N190" s="528">
        <v>23</v>
      </c>
      <c r="O190" s="383" t="s">
        <v>1472</v>
      </c>
    </row>
    <row r="191" spans="1:15" s="972" customFormat="1" ht="85.9" customHeight="1">
      <c r="A191" s="1693" t="s">
        <v>1473</v>
      </c>
      <c r="B191" s="368" t="s">
        <v>1474</v>
      </c>
      <c r="C191" s="369">
        <v>39173</v>
      </c>
      <c r="D191" s="370" t="s">
        <v>454</v>
      </c>
      <c r="E191" s="370">
        <v>19</v>
      </c>
      <c r="F191" s="370">
        <v>20</v>
      </c>
      <c r="G191" s="370">
        <v>4</v>
      </c>
      <c r="H191" s="370">
        <v>35</v>
      </c>
      <c r="I191" s="370">
        <v>1</v>
      </c>
      <c r="J191" s="370" t="s">
        <v>1977</v>
      </c>
      <c r="K191" s="370" t="s">
        <v>1983</v>
      </c>
      <c r="L191" s="370" t="s">
        <v>1979</v>
      </c>
      <c r="M191" s="370"/>
      <c r="N191" s="529">
        <v>20</v>
      </c>
      <c r="O191" s="530" t="s">
        <v>1475</v>
      </c>
    </row>
    <row r="192" spans="1:15" s="972" customFormat="1" ht="48.75" customHeight="1">
      <c r="A192" s="1702"/>
      <c r="B192" s="391" t="s">
        <v>1476</v>
      </c>
      <c r="C192" s="359">
        <v>30407</v>
      </c>
      <c r="D192" s="360" t="s">
        <v>455</v>
      </c>
      <c r="E192" s="360">
        <v>2</v>
      </c>
      <c r="F192" s="360">
        <v>1</v>
      </c>
      <c r="G192" s="360"/>
      <c r="H192" s="360"/>
      <c r="I192" s="360"/>
      <c r="J192" s="360" t="s">
        <v>1978</v>
      </c>
      <c r="K192" s="360" t="s">
        <v>1983</v>
      </c>
      <c r="L192" s="360" t="s">
        <v>1983</v>
      </c>
      <c r="M192" s="360" t="s">
        <v>2000</v>
      </c>
      <c r="N192" s="360">
        <v>10</v>
      </c>
      <c r="O192" s="361" t="s">
        <v>456</v>
      </c>
    </row>
    <row r="193" spans="1:256" s="972" customFormat="1" ht="48.75" customHeight="1">
      <c r="A193" s="1702"/>
      <c r="B193" s="358" t="s">
        <v>1477</v>
      </c>
      <c r="C193" s="359">
        <v>31503</v>
      </c>
      <c r="D193" s="360" t="s">
        <v>457</v>
      </c>
      <c r="E193" s="360">
        <v>4</v>
      </c>
      <c r="F193" s="360"/>
      <c r="G193" s="360"/>
      <c r="H193" s="360"/>
      <c r="I193" s="360"/>
      <c r="J193" s="360" t="s">
        <v>1978</v>
      </c>
      <c r="K193" s="360" t="s">
        <v>1983</v>
      </c>
      <c r="L193" s="360" t="s">
        <v>1979</v>
      </c>
      <c r="M193" s="360"/>
      <c r="N193" s="360">
        <v>12</v>
      </c>
      <c r="O193" s="361" t="s">
        <v>1478</v>
      </c>
    </row>
    <row r="194" spans="1:256" s="972" customFormat="1" ht="48.75" customHeight="1">
      <c r="A194" s="1702"/>
      <c r="B194" s="388" t="s">
        <v>1479</v>
      </c>
      <c r="C194" s="389">
        <v>33420</v>
      </c>
      <c r="D194" s="379" t="s">
        <v>458</v>
      </c>
      <c r="E194" s="379">
        <v>1</v>
      </c>
      <c r="F194" s="379">
        <v>9</v>
      </c>
      <c r="G194" s="379">
        <v>2</v>
      </c>
      <c r="H194" s="379"/>
      <c r="I194" s="379"/>
      <c r="J194" s="379" t="s">
        <v>1998</v>
      </c>
      <c r="K194" s="379" t="s">
        <v>1983</v>
      </c>
      <c r="L194" s="360" t="s">
        <v>1979</v>
      </c>
      <c r="M194" s="379"/>
      <c r="N194" s="379">
        <v>24</v>
      </c>
      <c r="O194" s="390" t="s">
        <v>1480</v>
      </c>
    </row>
    <row r="195" spans="1:256" s="552" customFormat="1" ht="75.75" customHeight="1">
      <c r="A195" s="1702"/>
      <c r="B195" s="391" t="s">
        <v>1481</v>
      </c>
      <c r="C195" s="359">
        <v>36461</v>
      </c>
      <c r="D195" s="360" t="s">
        <v>459</v>
      </c>
      <c r="E195" s="360">
        <v>1</v>
      </c>
      <c r="F195" s="360">
        <v>2</v>
      </c>
      <c r="G195" s="360">
        <v>2</v>
      </c>
      <c r="H195" s="360"/>
      <c r="I195" s="360"/>
      <c r="J195" s="360" t="s">
        <v>1986</v>
      </c>
      <c r="K195" s="360" t="s">
        <v>1979</v>
      </c>
      <c r="L195" s="360" t="s">
        <v>1979</v>
      </c>
      <c r="M195" s="360"/>
      <c r="N195" s="360">
        <v>17</v>
      </c>
      <c r="O195" s="361" t="s">
        <v>1482</v>
      </c>
    </row>
    <row r="196" spans="1:256" s="975" customFormat="1" ht="39" customHeight="1">
      <c r="A196" s="1703"/>
      <c r="B196" s="397" t="s">
        <v>1483</v>
      </c>
      <c r="C196" s="374">
        <v>39904</v>
      </c>
      <c r="D196" s="366" t="s">
        <v>460</v>
      </c>
      <c r="E196" s="366">
        <v>2</v>
      </c>
      <c r="F196" s="366">
        <v>4</v>
      </c>
      <c r="G196" s="366"/>
      <c r="H196" s="366"/>
      <c r="I196" s="366"/>
      <c r="J196" s="366" t="s">
        <v>1986</v>
      </c>
      <c r="K196" s="366" t="s">
        <v>1979</v>
      </c>
      <c r="L196" s="366" t="s">
        <v>1979</v>
      </c>
      <c r="M196" s="366"/>
      <c r="N196" s="366">
        <v>18</v>
      </c>
      <c r="O196" s="375" t="s">
        <v>1484</v>
      </c>
    </row>
    <row r="197" spans="1:256" s="975" customFormat="1" ht="59.45" customHeight="1">
      <c r="A197" s="1698" t="s">
        <v>1485</v>
      </c>
      <c r="B197" s="532" t="s">
        <v>1486</v>
      </c>
      <c r="C197" s="533">
        <v>29677</v>
      </c>
      <c r="D197" s="476" t="s">
        <v>1487</v>
      </c>
      <c r="E197" s="476">
        <v>3</v>
      </c>
      <c r="F197" s="476">
        <v>4</v>
      </c>
      <c r="G197" s="476">
        <v>6</v>
      </c>
      <c r="H197" s="476"/>
      <c r="I197" s="476"/>
      <c r="J197" s="476" t="s">
        <v>1978</v>
      </c>
      <c r="K197" s="476" t="s">
        <v>1983</v>
      </c>
      <c r="L197" s="476" t="s">
        <v>1983</v>
      </c>
      <c r="M197" s="476" t="s">
        <v>1999</v>
      </c>
      <c r="N197" s="476">
        <v>13</v>
      </c>
      <c r="O197" s="534" t="s">
        <v>1488</v>
      </c>
    </row>
    <row r="198" spans="1:256" s="975" customFormat="1" ht="45.75" customHeight="1">
      <c r="A198" s="1699"/>
      <c r="B198" s="535" t="s">
        <v>1489</v>
      </c>
      <c r="C198" s="536">
        <v>30690</v>
      </c>
      <c r="D198" s="537" t="s">
        <v>1490</v>
      </c>
      <c r="E198" s="537"/>
      <c r="F198" s="537">
        <v>1</v>
      </c>
      <c r="G198" s="537">
        <v>2</v>
      </c>
      <c r="H198" s="537"/>
      <c r="I198" s="537"/>
      <c r="J198" s="538" t="s">
        <v>1978</v>
      </c>
      <c r="K198" s="538" t="s">
        <v>1983</v>
      </c>
      <c r="L198" s="538" t="s">
        <v>1979</v>
      </c>
      <c r="M198" s="538"/>
      <c r="N198" s="538">
        <v>6</v>
      </c>
      <c r="O198" s="539" t="s">
        <v>1491</v>
      </c>
    </row>
    <row r="199" spans="1:256" s="975" customFormat="1" ht="84" customHeight="1">
      <c r="A199" s="1699"/>
      <c r="B199" s="535" t="s">
        <v>1492</v>
      </c>
      <c r="C199" s="536">
        <v>32295</v>
      </c>
      <c r="D199" s="538" t="s">
        <v>1493</v>
      </c>
      <c r="E199" s="538">
        <v>10</v>
      </c>
      <c r="F199" s="538">
        <v>11</v>
      </c>
      <c r="G199" s="538">
        <v>19</v>
      </c>
      <c r="H199" s="538">
        <v>23</v>
      </c>
      <c r="I199" s="538">
        <v>2</v>
      </c>
      <c r="J199" s="538" t="s">
        <v>1978</v>
      </c>
      <c r="K199" s="538" t="s">
        <v>1979</v>
      </c>
      <c r="L199" s="538" t="s">
        <v>1979</v>
      </c>
      <c r="M199" s="538"/>
      <c r="N199" s="538">
        <v>12</v>
      </c>
      <c r="O199" s="539" t="s">
        <v>1494</v>
      </c>
    </row>
    <row r="200" spans="1:256" s="531" customFormat="1" ht="84.6" customHeight="1">
      <c r="A200" s="1699"/>
      <c r="B200" s="483" t="s">
        <v>1495</v>
      </c>
      <c r="C200" s="484">
        <v>32813</v>
      </c>
      <c r="D200" s="485" t="s">
        <v>1496</v>
      </c>
      <c r="E200" s="485">
        <v>3</v>
      </c>
      <c r="F200" s="485">
        <v>3</v>
      </c>
      <c r="G200" s="485">
        <v>3</v>
      </c>
      <c r="H200" s="485"/>
      <c r="I200" s="485"/>
      <c r="J200" s="485" t="s">
        <v>1978</v>
      </c>
      <c r="K200" s="485" t="s">
        <v>461</v>
      </c>
      <c r="L200" s="485" t="s">
        <v>1983</v>
      </c>
      <c r="M200" s="485" t="s">
        <v>2000</v>
      </c>
      <c r="N200" s="485">
        <v>9</v>
      </c>
      <c r="O200" s="486" t="s">
        <v>462</v>
      </c>
    </row>
    <row r="201" spans="1:256" s="531" customFormat="1" ht="55.9" customHeight="1">
      <c r="A201" s="1699"/>
      <c r="B201" s="532" t="s">
        <v>1497</v>
      </c>
      <c r="C201" s="533">
        <v>33543</v>
      </c>
      <c r="D201" s="476" t="s">
        <v>1061</v>
      </c>
      <c r="E201" s="476">
        <v>1</v>
      </c>
      <c r="F201" s="476">
        <v>2</v>
      </c>
      <c r="G201" s="476"/>
      <c r="H201" s="476"/>
      <c r="I201" s="476"/>
      <c r="J201" s="476" t="s">
        <v>1998</v>
      </c>
      <c r="K201" s="476" t="s">
        <v>1983</v>
      </c>
      <c r="L201" s="476" t="s">
        <v>1983</v>
      </c>
      <c r="M201" s="476" t="s">
        <v>2000</v>
      </c>
      <c r="N201" s="476">
        <v>8</v>
      </c>
      <c r="O201" s="534" t="s">
        <v>1498</v>
      </c>
    </row>
    <row r="202" spans="1:256" s="531" customFormat="1" ht="79.150000000000006" customHeight="1">
      <c r="A202" s="1699"/>
      <c r="B202" s="535" t="s">
        <v>1499</v>
      </c>
      <c r="C202" s="536">
        <v>33909</v>
      </c>
      <c r="D202" s="538" t="s">
        <v>1500</v>
      </c>
      <c r="E202" s="538">
        <v>5</v>
      </c>
      <c r="F202" s="538">
        <v>4</v>
      </c>
      <c r="G202" s="538">
        <v>6</v>
      </c>
      <c r="H202" s="538"/>
      <c r="I202" s="538"/>
      <c r="J202" s="538" t="s">
        <v>2032</v>
      </c>
      <c r="K202" s="538" t="s">
        <v>1983</v>
      </c>
      <c r="L202" s="538" t="s">
        <v>1983</v>
      </c>
      <c r="M202" s="538" t="s">
        <v>2000</v>
      </c>
      <c r="N202" s="538">
        <v>21</v>
      </c>
      <c r="O202" s="539" t="s">
        <v>1501</v>
      </c>
    </row>
    <row r="203" spans="1:256" ht="72" customHeight="1">
      <c r="A203" s="1699"/>
      <c r="B203" s="540" t="s">
        <v>1502</v>
      </c>
      <c r="C203" s="541">
        <v>33909</v>
      </c>
      <c r="D203" s="542" t="s">
        <v>1503</v>
      </c>
      <c r="E203" s="542">
        <v>1</v>
      </c>
      <c r="F203" s="542">
        <v>2</v>
      </c>
      <c r="G203" s="542">
        <v>9</v>
      </c>
      <c r="H203" s="542"/>
      <c r="I203" s="542"/>
      <c r="J203" s="542" t="s">
        <v>1978</v>
      </c>
      <c r="K203" s="542" t="s">
        <v>1979</v>
      </c>
      <c r="L203" s="542" t="s">
        <v>1983</v>
      </c>
      <c r="M203" s="542" t="s">
        <v>2000</v>
      </c>
      <c r="N203" s="542">
        <v>12</v>
      </c>
      <c r="O203" s="543" t="s">
        <v>463</v>
      </c>
    </row>
    <row r="204" spans="1:256" ht="50.45" customHeight="1">
      <c r="A204" s="1699"/>
      <c r="B204" s="545" t="s">
        <v>1504</v>
      </c>
      <c r="C204" s="479">
        <v>36199</v>
      </c>
      <c r="D204" s="481" t="s">
        <v>1505</v>
      </c>
      <c r="E204" s="481"/>
      <c r="F204" s="481">
        <v>2</v>
      </c>
      <c r="G204" s="481">
        <v>1</v>
      </c>
      <c r="H204" s="481"/>
      <c r="I204" s="481"/>
      <c r="J204" s="481" t="s">
        <v>1978</v>
      </c>
      <c r="K204" s="481" t="s">
        <v>1983</v>
      </c>
      <c r="L204" s="538" t="s">
        <v>1979</v>
      </c>
      <c r="M204" s="538"/>
      <c r="N204" s="538">
        <v>9</v>
      </c>
      <c r="O204" s="539" t="s">
        <v>1506</v>
      </c>
    </row>
    <row r="205" spans="1:256" ht="63.6" customHeight="1">
      <c r="A205" s="1700"/>
      <c r="B205" s="483" t="s">
        <v>1507</v>
      </c>
      <c r="C205" s="546">
        <v>40634</v>
      </c>
      <c r="D205" s="485" t="s">
        <v>464</v>
      </c>
      <c r="E205" s="485">
        <v>1</v>
      </c>
      <c r="F205" s="485">
        <v>4</v>
      </c>
      <c r="G205" s="485">
        <v>2</v>
      </c>
      <c r="H205" s="485"/>
      <c r="I205" s="485"/>
      <c r="J205" s="485" t="s">
        <v>1986</v>
      </c>
      <c r="K205" s="485" t="s">
        <v>1983</v>
      </c>
      <c r="L205" s="471" t="s">
        <v>1979</v>
      </c>
      <c r="M205" s="471"/>
      <c r="N205" s="471">
        <v>13</v>
      </c>
      <c r="O205" s="472" t="s">
        <v>465</v>
      </c>
    </row>
    <row r="206" spans="1:256" ht="66.599999999999994" customHeight="1">
      <c r="A206" s="547" t="s">
        <v>1508</v>
      </c>
      <c r="B206" s="548" t="s">
        <v>466</v>
      </c>
      <c r="C206" s="549"/>
      <c r="D206" s="489" t="s">
        <v>467</v>
      </c>
      <c r="E206" s="489">
        <f>SUM(E4:E205)</f>
        <v>787</v>
      </c>
      <c r="F206" s="489">
        <f>SUM(F4:F205)</f>
        <v>1042</v>
      </c>
      <c r="G206" s="489">
        <f>SUM(G4:G205)</f>
        <v>262</v>
      </c>
      <c r="H206" s="489">
        <f>SUM(H4:H205)</f>
        <v>734</v>
      </c>
      <c r="I206" s="489">
        <f>SUM(I4:I205)</f>
        <v>44</v>
      </c>
      <c r="J206" s="489" t="s">
        <v>468</v>
      </c>
      <c r="K206" s="489">
        <f>COUNTIF(K4:K205,"○")</f>
        <v>112</v>
      </c>
      <c r="L206" s="489">
        <f>COUNTIF(L4:L205,"○")</f>
        <v>46</v>
      </c>
      <c r="M206" s="489"/>
      <c r="N206" s="550">
        <f>SUM(N4:N205)</f>
        <v>2889</v>
      </c>
      <c r="O206" s="551"/>
      <c r="P206" s="552"/>
      <c r="Q206" s="552"/>
      <c r="R206" s="552"/>
      <c r="S206" s="552"/>
      <c r="T206" s="552"/>
      <c r="U206" s="552"/>
      <c r="V206" s="552"/>
      <c r="W206" s="552"/>
      <c r="X206" s="552"/>
      <c r="Y206" s="552"/>
      <c r="Z206" s="552"/>
      <c r="AA206" s="552"/>
      <c r="AB206" s="552"/>
      <c r="AC206" s="552"/>
      <c r="AD206" s="552"/>
      <c r="AE206" s="552"/>
      <c r="AF206" s="552"/>
      <c r="AG206" s="552"/>
      <c r="AH206" s="552"/>
      <c r="AI206" s="552"/>
      <c r="AJ206" s="552"/>
      <c r="AK206" s="552"/>
      <c r="AL206" s="552"/>
      <c r="AM206" s="552"/>
      <c r="AN206" s="552"/>
      <c r="AO206" s="552"/>
      <c r="AP206" s="552"/>
      <c r="AQ206" s="552"/>
      <c r="AR206" s="552"/>
      <c r="AS206" s="552"/>
      <c r="AT206" s="552"/>
      <c r="AU206" s="552"/>
      <c r="AV206" s="552"/>
      <c r="AW206" s="552"/>
      <c r="AX206" s="552"/>
      <c r="AY206" s="552"/>
      <c r="AZ206" s="552"/>
      <c r="BA206" s="552"/>
      <c r="BB206" s="552"/>
      <c r="BC206" s="552"/>
      <c r="BD206" s="552"/>
      <c r="BE206" s="552"/>
      <c r="BF206" s="552"/>
      <c r="BG206" s="552"/>
      <c r="BH206" s="552"/>
      <c r="BI206" s="552"/>
      <c r="BJ206" s="552"/>
      <c r="BK206" s="552"/>
      <c r="BL206" s="552"/>
      <c r="BM206" s="552"/>
      <c r="BN206" s="552"/>
      <c r="BO206" s="552"/>
      <c r="BP206" s="552"/>
      <c r="BQ206" s="552"/>
      <c r="BR206" s="552"/>
      <c r="BS206" s="552"/>
      <c r="BT206" s="552"/>
      <c r="BU206" s="552"/>
      <c r="BV206" s="552"/>
      <c r="BW206" s="552"/>
      <c r="BX206" s="552"/>
      <c r="BY206" s="552"/>
      <c r="BZ206" s="552"/>
      <c r="CA206" s="552"/>
      <c r="CB206" s="552"/>
      <c r="CC206" s="552"/>
      <c r="CD206" s="552"/>
      <c r="CE206" s="552"/>
      <c r="CF206" s="552"/>
      <c r="CG206" s="552"/>
      <c r="CH206" s="552"/>
      <c r="CI206" s="552"/>
      <c r="CJ206" s="552"/>
      <c r="CK206" s="552"/>
      <c r="CL206" s="552"/>
      <c r="CM206" s="552"/>
      <c r="CN206" s="552"/>
      <c r="CO206" s="552"/>
      <c r="CP206" s="552"/>
      <c r="CQ206" s="552"/>
      <c r="CR206" s="552"/>
      <c r="CS206" s="552"/>
      <c r="CT206" s="552"/>
      <c r="CU206" s="552"/>
      <c r="CV206" s="552"/>
      <c r="CW206" s="552"/>
      <c r="CX206" s="552"/>
      <c r="CY206" s="552"/>
      <c r="CZ206" s="552"/>
      <c r="DA206" s="552"/>
      <c r="DB206" s="552"/>
      <c r="DC206" s="552"/>
      <c r="DD206" s="552"/>
      <c r="DE206" s="552"/>
      <c r="DF206" s="552"/>
      <c r="DG206" s="552"/>
      <c r="DH206" s="552"/>
      <c r="DI206" s="552"/>
      <c r="DJ206" s="552"/>
      <c r="DK206" s="552"/>
      <c r="DL206" s="552"/>
      <c r="DM206" s="552"/>
      <c r="DN206" s="552"/>
      <c r="DO206" s="552"/>
      <c r="DP206" s="552"/>
      <c r="DQ206" s="552"/>
      <c r="DR206" s="552"/>
      <c r="DS206" s="552"/>
      <c r="DT206" s="552"/>
      <c r="DU206" s="552"/>
      <c r="DV206" s="552"/>
      <c r="DW206" s="552"/>
      <c r="DX206" s="552"/>
      <c r="DY206" s="552"/>
      <c r="DZ206" s="552"/>
      <c r="EA206" s="552"/>
      <c r="EB206" s="552"/>
      <c r="EC206" s="552"/>
      <c r="ED206" s="552"/>
      <c r="EE206" s="552"/>
      <c r="EF206" s="552"/>
      <c r="EG206" s="552"/>
      <c r="EH206" s="552"/>
      <c r="EI206" s="552"/>
      <c r="EJ206" s="552"/>
      <c r="EK206" s="552"/>
      <c r="EL206" s="552"/>
      <c r="EM206" s="552"/>
      <c r="EN206" s="552"/>
      <c r="EO206" s="552"/>
      <c r="EP206" s="552"/>
      <c r="EQ206" s="552"/>
      <c r="ER206" s="552"/>
      <c r="ES206" s="552"/>
      <c r="ET206" s="552"/>
      <c r="EU206" s="552"/>
      <c r="EV206" s="552"/>
      <c r="EW206" s="552"/>
      <c r="EX206" s="552"/>
      <c r="EY206" s="552"/>
      <c r="EZ206" s="552"/>
      <c r="FA206" s="552"/>
      <c r="FB206" s="552"/>
      <c r="FC206" s="552"/>
      <c r="FD206" s="552"/>
      <c r="FE206" s="552"/>
      <c r="FF206" s="552"/>
      <c r="FG206" s="552"/>
      <c r="FH206" s="552"/>
      <c r="FI206" s="552"/>
      <c r="FJ206" s="552"/>
      <c r="FK206" s="552"/>
      <c r="FL206" s="552"/>
      <c r="FM206" s="552"/>
      <c r="FN206" s="552"/>
      <c r="FO206" s="552"/>
      <c r="FP206" s="552"/>
      <c r="FQ206" s="552"/>
      <c r="FR206" s="552"/>
      <c r="FS206" s="552"/>
      <c r="FT206" s="552"/>
      <c r="FU206" s="552"/>
      <c r="FV206" s="552"/>
      <c r="FW206" s="552"/>
      <c r="FX206" s="552"/>
      <c r="FY206" s="552"/>
      <c r="FZ206" s="552"/>
      <c r="GA206" s="552"/>
      <c r="GB206" s="552"/>
      <c r="GC206" s="552"/>
      <c r="GD206" s="552"/>
      <c r="GE206" s="552"/>
      <c r="GF206" s="552"/>
      <c r="GG206" s="552"/>
      <c r="GH206" s="552"/>
      <c r="GI206" s="552"/>
      <c r="GJ206" s="552"/>
      <c r="GK206" s="552"/>
      <c r="GL206" s="552"/>
      <c r="GM206" s="552"/>
      <c r="GN206" s="552"/>
      <c r="GO206" s="552"/>
      <c r="GP206" s="552"/>
      <c r="GQ206" s="552"/>
      <c r="GR206" s="552"/>
      <c r="GS206" s="552"/>
      <c r="GT206" s="552"/>
      <c r="GU206" s="552"/>
      <c r="GV206" s="552"/>
      <c r="GW206" s="552"/>
      <c r="GX206" s="552"/>
      <c r="GY206" s="552"/>
      <c r="GZ206" s="552"/>
      <c r="HA206" s="552"/>
      <c r="HB206" s="552"/>
      <c r="HC206" s="552"/>
      <c r="HD206" s="552"/>
      <c r="HE206" s="552"/>
      <c r="HF206" s="552"/>
      <c r="HG206" s="552"/>
      <c r="HH206" s="552"/>
      <c r="HI206" s="552"/>
      <c r="HJ206" s="552"/>
      <c r="HK206" s="552"/>
      <c r="HL206" s="552"/>
      <c r="HM206" s="552"/>
      <c r="HN206" s="552"/>
      <c r="HO206" s="552"/>
      <c r="HP206" s="552"/>
      <c r="HQ206" s="552"/>
      <c r="HR206" s="552"/>
      <c r="HS206" s="552"/>
      <c r="HT206" s="552"/>
      <c r="HU206" s="552"/>
      <c r="HV206" s="552"/>
      <c r="HW206" s="552"/>
      <c r="HX206" s="552"/>
      <c r="HY206" s="552"/>
      <c r="HZ206" s="552"/>
      <c r="IA206" s="552"/>
      <c r="IB206" s="552"/>
      <c r="IC206" s="552"/>
      <c r="ID206" s="552"/>
      <c r="IE206" s="552"/>
      <c r="IF206" s="552"/>
      <c r="IG206" s="552"/>
      <c r="IH206" s="552"/>
      <c r="II206" s="552"/>
      <c r="IJ206" s="552"/>
      <c r="IK206" s="552"/>
      <c r="IL206" s="552"/>
      <c r="IM206" s="552"/>
      <c r="IN206" s="552"/>
      <c r="IO206" s="552"/>
      <c r="IP206" s="552"/>
      <c r="IQ206" s="552"/>
      <c r="IR206" s="552"/>
      <c r="IS206" s="552"/>
      <c r="IT206" s="552"/>
      <c r="IU206" s="552"/>
      <c r="IV206" s="552"/>
    </row>
    <row r="207" spans="1:256" ht="24">
      <c r="A207" s="553"/>
      <c r="B207" s="554"/>
      <c r="C207" s="555"/>
      <c r="D207" s="556"/>
      <c r="E207" s="556"/>
      <c r="F207" s="556"/>
      <c r="G207" s="556"/>
      <c r="H207" s="556"/>
      <c r="I207" s="556"/>
      <c r="J207" s="556"/>
      <c r="K207" s="556"/>
      <c r="L207" s="556"/>
      <c r="M207" s="556"/>
      <c r="N207" s="556"/>
      <c r="O207" s="554"/>
      <c r="P207" s="975"/>
      <c r="Q207" s="975"/>
      <c r="R207" s="975"/>
      <c r="S207" s="975"/>
      <c r="T207" s="975"/>
      <c r="U207" s="975"/>
      <c r="V207" s="975"/>
      <c r="W207" s="975"/>
      <c r="X207" s="975"/>
      <c r="Y207" s="975"/>
      <c r="Z207" s="975"/>
      <c r="AA207" s="975"/>
      <c r="AB207" s="975"/>
      <c r="AC207" s="975"/>
      <c r="AD207" s="975"/>
      <c r="AE207" s="975"/>
      <c r="AF207" s="975"/>
      <c r="AG207" s="975"/>
      <c r="AH207" s="975"/>
      <c r="AI207" s="975"/>
      <c r="AJ207" s="975"/>
      <c r="AK207" s="975"/>
      <c r="AL207" s="975"/>
      <c r="AM207" s="975"/>
      <c r="AN207" s="975"/>
      <c r="AO207" s="975"/>
      <c r="AP207" s="975"/>
      <c r="AQ207" s="975"/>
      <c r="AR207" s="975"/>
      <c r="AS207" s="975"/>
      <c r="AT207" s="975"/>
      <c r="AU207" s="975"/>
      <c r="AV207" s="975"/>
      <c r="AW207" s="975"/>
      <c r="AX207" s="975"/>
      <c r="AY207" s="975"/>
      <c r="AZ207" s="975"/>
      <c r="BA207" s="975"/>
      <c r="BB207" s="975"/>
      <c r="BC207" s="975"/>
      <c r="BD207" s="975"/>
      <c r="BE207" s="975"/>
      <c r="BF207" s="975"/>
      <c r="BG207" s="975"/>
      <c r="BH207" s="975"/>
      <c r="BI207" s="975"/>
      <c r="BJ207" s="975"/>
      <c r="BK207" s="975"/>
      <c r="BL207" s="975"/>
      <c r="BM207" s="975"/>
      <c r="BN207" s="975"/>
      <c r="BO207" s="975"/>
      <c r="BP207" s="975"/>
      <c r="BQ207" s="975"/>
      <c r="BR207" s="975"/>
      <c r="BS207" s="975"/>
      <c r="BT207" s="975"/>
      <c r="BU207" s="975"/>
      <c r="BV207" s="975"/>
      <c r="BW207" s="975"/>
      <c r="BX207" s="975"/>
      <c r="BY207" s="975"/>
      <c r="BZ207" s="975"/>
      <c r="CA207" s="975"/>
      <c r="CB207" s="975"/>
      <c r="CC207" s="975"/>
      <c r="CD207" s="975"/>
      <c r="CE207" s="975"/>
      <c r="CF207" s="975"/>
      <c r="CG207" s="975"/>
      <c r="CH207" s="975"/>
      <c r="CI207" s="975"/>
      <c r="CJ207" s="975"/>
      <c r="CK207" s="975"/>
      <c r="CL207" s="975"/>
      <c r="CM207" s="975"/>
      <c r="CN207" s="975"/>
      <c r="CO207" s="975"/>
      <c r="CP207" s="975"/>
      <c r="CQ207" s="975"/>
      <c r="CR207" s="975"/>
      <c r="CS207" s="975"/>
      <c r="CT207" s="975"/>
      <c r="CU207" s="975"/>
      <c r="CV207" s="975"/>
      <c r="CW207" s="975"/>
      <c r="CX207" s="975"/>
      <c r="CY207" s="975"/>
      <c r="CZ207" s="975"/>
      <c r="DA207" s="975"/>
      <c r="DB207" s="975"/>
      <c r="DC207" s="975"/>
      <c r="DD207" s="975"/>
      <c r="DE207" s="975"/>
      <c r="DF207" s="975"/>
      <c r="DG207" s="975"/>
      <c r="DH207" s="975"/>
      <c r="DI207" s="975"/>
      <c r="DJ207" s="975"/>
      <c r="DK207" s="975"/>
      <c r="DL207" s="975"/>
      <c r="DM207" s="975"/>
      <c r="DN207" s="975"/>
      <c r="DO207" s="975"/>
      <c r="DP207" s="975"/>
      <c r="DQ207" s="975"/>
      <c r="DR207" s="975"/>
      <c r="DS207" s="975"/>
      <c r="DT207" s="975"/>
      <c r="DU207" s="975"/>
      <c r="DV207" s="975"/>
      <c r="DW207" s="975"/>
      <c r="DX207" s="975"/>
      <c r="DY207" s="975"/>
      <c r="DZ207" s="975"/>
      <c r="EA207" s="975"/>
      <c r="EB207" s="975"/>
      <c r="EC207" s="975"/>
      <c r="ED207" s="975"/>
      <c r="EE207" s="975"/>
      <c r="EF207" s="975"/>
      <c r="EG207" s="975"/>
      <c r="EH207" s="975"/>
      <c r="EI207" s="975"/>
      <c r="EJ207" s="975"/>
      <c r="EK207" s="975"/>
      <c r="EL207" s="975"/>
      <c r="EM207" s="975"/>
      <c r="EN207" s="975"/>
      <c r="EO207" s="975"/>
      <c r="EP207" s="975"/>
      <c r="EQ207" s="975"/>
      <c r="ER207" s="975"/>
      <c r="ES207" s="975"/>
      <c r="ET207" s="975"/>
      <c r="EU207" s="975"/>
      <c r="EV207" s="975"/>
      <c r="EW207" s="975"/>
      <c r="EX207" s="975"/>
      <c r="EY207" s="975"/>
      <c r="EZ207" s="975"/>
      <c r="FA207" s="975"/>
      <c r="FB207" s="975"/>
      <c r="FC207" s="975"/>
      <c r="FD207" s="975"/>
      <c r="FE207" s="975"/>
      <c r="FF207" s="975"/>
      <c r="FG207" s="975"/>
      <c r="FH207" s="975"/>
      <c r="FI207" s="975"/>
      <c r="FJ207" s="975"/>
      <c r="FK207" s="975"/>
      <c r="FL207" s="975"/>
      <c r="FM207" s="975"/>
      <c r="FN207" s="975"/>
      <c r="FO207" s="975"/>
      <c r="FP207" s="975"/>
      <c r="FQ207" s="975"/>
      <c r="FR207" s="975"/>
      <c r="FS207" s="975"/>
      <c r="FT207" s="975"/>
      <c r="FU207" s="975"/>
      <c r="FV207" s="975"/>
      <c r="FW207" s="975"/>
      <c r="FX207" s="975"/>
      <c r="FY207" s="975"/>
      <c r="FZ207" s="975"/>
      <c r="GA207" s="975"/>
      <c r="GB207" s="975"/>
      <c r="GC207" s="975"/>
      <c r="GD207" s="975"/>
      <c r="GE207" s="975"/>
      <c r="GF207" s="975"/>
      <c r="GG207" s="975"/>
      <c r="GH207" s="975"/>
      <c r="GI207" s="975"/>
      <c r="GJ207" s="975"/>
      <c r="GK207" s="975"/>
      <c r="GL207" s="975"/>
      <c r="GM207" s="975"/>
      <c r="GN207" s="975"/>
      <c r="GO207" s="975"/>
      <c r="GP207" s="975"/>
      <c r="GQ207" s="975"/>
      <c r="GR207" s="975"/>
      <c r="GS207" s="975"/>
      <c r="GT207" s="975"/>
      <c r="GU207" s="975"/>
      <c r="GV207" s="975"/>
      <c r="GW207" s="975"/>
      <c r="GX207" s="975"/>
      <c r="GY207" s="975"/>
      <c r="GZ207" s="975"/>
      <c r="HA207" s="975"/>
      <c r="HB207" s="975"/>
      <c r="HC207" s="975"/>
      <c r="HD207" s="975"/>
      <c r="HE207" s="975"/>
      <c r="HF207" s="975"/>
      <c r="HG207" s="975"/>
      <c r="HH207" s="975"/>
      <c r="HI207" s="975"/>
      <c r="HJ207" s="975"/>
      <c r="HK207" s="975"/>
      <c r="HL207" s="975"/>
      <c r="HM207" s="975"/>
      <c r="HN207" s="975"/>
      <c r="HO207" s="975"/>
      <c r="HP207" s="975"/>
      <c r="HQ207" s="975"/>
      <c r="HR207" s="975"/>
      <c r="HS207" s="975"/>
      <c r="HT207" s="975"/>
      <c r="HU207" s="975"/>
      <c r="HV207" s="975"/>
      <c r="HW207" s="975"/>
      <c r="HX207" s="975"/>
      <c r="HY207" s="975"/>
      <c r="HZ207" s="975"/>
      <c r="IA207" s="975"/>
      <c r="IB207" s="975"/>
      <c r="IC207" s="975"/>
      <c r="ID207" s="975"/>
      <c r="IE207" s="975"/>
      <c r="IF207" s="975"/>
      <c r="IG207" s="975"/>
      <c r="IH207" s="975"/>
      <c r="II207" s="975"/>
      <c r="IJ207" s="975"/>
      <c r="IK207" s="975"/>
      <c r="IL207" s="975"/>
      <c r="IM207" s="975"/>
      <c r="IN207" s="975"/>
      <c r="IO207" s="975"/>
      <c r="IP207" s="975"/>
      <c r="IQ207" s="975"/>
      <c r="IR207" s="975"/>
      <c r="IS207" s="975"/>
      <c r="IT207" s="975"/>
      <c r="IU207" s="975"/>
      <c r="IV207" s="975"/>
    </row>
    <row r="208" spans="1:256" ht="24">
      <c r="A208" s="1701" t="s">
        <v>469</v>
      </c>
      <c r="B208" s="1701"/>
      <c r="C208" s="1701"/>
      <c r="D208" s="1701"/>
      <c r="E208" s="1701"/>
      <c r="F208" s="1701"/>
      <c r="G208" s="1701"/>
      <c r="H208" s="1701"/>
      <c r="I208" s="1701"/>
      <c r="J208" s="1701"/>
      <c r="K208" s="1701"/>
      <c r="L208" s="1701"/>
      <c r="M208" s="1701"/>
      <c r="N208" s="1701"/>
      <c r="O208" s="1701"/>
      <c r="P208" s="975"/>
      <c r="Q208" s="975"/>
      <c r="R208" s="975"/>
      <c r="S208" s="975"/>
      <c r="T208" s="975"/>
      <c r="U208" s="975"/>
      <c r="V208" s="975"/>
      <c r="W208" s="975"/>
      <c r="X208" s="975"/>
      <c r="Y208" s="975"/>
      <c r="Z208" s="975"/>
      <c r="AA208" s="975"/>
      <c r="AB208" s="975"/>
      <c r="AC208" s="975"/>
      <c r="AD208" s="975"/>
      <c r="AE208" s="975"/>
      <c r="AF208" s="975"/>
      <c r="AG208" s="975"/>
      <c r="AH208" s="975"/>
      <c r="AI208" s="975"/>
      <c r="AJ208" s="975"/>
      <c r="AK208" s="975"/>
      <c r="AL208" s="975"/>
      <c r="AM208" s="975"/>
      <c r="AN208" s="975"/>
      <c r="AO208" s="975"/>
      <c r="AP208" s="975"/>
      <c r="AQ208" s="975"/>
      <c r="AR208" s="975"/>
      <c r="AS208" s="975"/>
      <c r="AT208" s="975"/>
      <c r="AU208" s="975"/>
      <c r="AV208" s="975"/>
      <c r="AW208" s="975"/>
      <c r="AX208" s="975"/>
      <c r="AY208" s="975"/>
      <c r="AZ208" s="975"/>
      <c r="BA208" s="975"/>
      <c r="BB208" s="975"/>
      <c r="BC208" s="975"/>
      <c r="BD208" s="975"/>
      <c r="BE208" s="975"/>
      <c r="BF208" s="975"/>
      <c r="BG208" s="975"/>
      <c r="BH208" s="975"/>
      <c r="BI208" s="975"/>
      <c r="BJ208" s="975"/>
      <c r="BK208" s="975"/>
      <c r="BL208" s="975"/>
      <c r="BM208" s="975"/>
      <c r="BN208" s="975"/>
      <c r="BO208" s="975"/>
      <c r="BP208" s="975"/>
      <c r="BQ208" s="975"/>
      <c r="BR208" s="975"/>
      <c r="BS208" s="975"/>
      <c r="BT208" s="975"/>
      <c r="BU208" s="975"/>
      <c r="BV208" s="975"/>
      <c r="BW208" s="975"/>
      <c r="BX208" s="975"/>
      <c r="BY208" s="975"/>
      <c r="BZ208" s="975"/>
      <c r="CA208" s="975"/>
      <c r="CB208" s="975"/>
      <c r="CC208" s="975"/>
      <c r="CD208" s="975"/>
      <c r="CE208" s="975"/>
      <c r="CF208" s="975"/>
      <c r="CG208" s="975"/>
      <c r="CH208" s="975"/>
      <c r="CI208" s="975"/>
      <c r="CJ208" s="975"/>
      <c r="CK208" s="975"/>
      <c r="CL208" s="975"/>
      <c r="CM208" s="975"/>
      <c r="CN208" s="975"/>
      <c r="CO208" s="975"/>
      <c r="CP208" s="975"/>
      <c r="CQ208" s="975"/>
      <c r="CR208" s="975"/>
      <c r="CS208" s="975"/>
      <c r="CT208" s="975"/>
      <c r="CU208" s="975"/>
      <c r="CV208" s="975"/>
      <c r="CW208" s="975"/>
      <c r="CX208" s="975"/>
      <c r="CY208" s="975"/>
      <c r="CZ208" s="975"/>
      <c r="DA208" s="975"/>
      <c r="DB208" s="975"/>
      <c r="DC208" s="975"/>
      <c r="DD208" s="975"/>
      <c r="DE208" s="975"/>
      <c r="DF208" s="975"/>
      <c r="DG208" s="975"/>
      <c r="DH208" s="975"/>
      <c r="DI208" s="975"/>
      <c r="DJ208" s="975"/>
      <c r="DK208" s="975"/>
      <c r="DL208" s="975"/>
      <c r="DM208" s="975"/>
      <c r="DN208" s="975"/>
      <c r="DO208" s="975"/>
      <c r="DP208" s="975"/>
      <c r="DQ208" s="975"/>
      <c r="DR208" s="975"/>
      <c r="DS208" s="975"/>
      <c r="DT208" s="975"/>
      <c r="DU208" s="975"/>
      <c r="DV208" s="975"/>
      <c r="DW208" s="975"/>
      <c r="DX208" s="975"/>
      <c r="DY208" s="975"/>
      <c r="DZ208" s="975"/>
      <c r="EA208" s="975"/>
      <c r="EB208" s="975"/>
      <c r="EC208" s="975"/>
      <c r="ED208" s="975"/>
      <c r="EE208" s="975"/>
      <c r="EF208" s="975"/>
      <c r="EG208" s="975"/>
      <c r="EH208" s="975"/>
      <c r="EI208" s="975"/>
      <c r="EJ208" s="975"/>
      <c r="EK208" s="975"/>
      <c r="EL208" s="975"/>
      <c r="EM208" s="975"/>
      <c r="EN208" s="975"/>
      <c r="EO208" s="975"/>
      <c r="EP208" s="975"/>
      <c r="EQ208" s="975"/>
      <c r="ER208" s="975"/>
      <c r="ES208" s="975"/>
      <c r="ET208" s="975"/>
      <c r="EU208" s="975"/>
      <c r="EV208" s="975"/>
      <c r="EW208" s="975"/>
      <c r="EX208" s="975"/>
      <c r="EY208" s="975"/>
      <c r="EZ208" s="975"/>
      <c r="FA208" s="975"/>
      <c r="FB208" s="975"/>
      <c r="FC208" s="975"/>
      <c r="FD208" s="975"/>
      <c r="FE208" s="975"/>
      <c r="FF208" s="975"/>
      <c r="FG208" s="975"/>
      <c r="FH208" s="975"/>
      <c r="FI208" s="975"/>
      <c r="FJ208" s="975"/>
      <c r="FK208" s="975"/>
      <c r="FL208" s="975"/>
      <c r="FM208" s="975"/>
      <c r="FN208" s="975"/>
      <c r="FO208" s="975"/>
      <c r="FP208" s="975"/>
      <c r="FQ208" s="975"/>
      <c r="FR208" s="975"/>
      <c r="FS208" s="975"/>
      <c r="FT208" s="975"/>
      <c r="FU208" s="975"/>
      <c r="FV208" s="975"/>
      <c r="FW208" s="975"/>
      <c r="FX208" s="975"/>
      <c r="FY208" s="975"/>
      <c r="FZ208" s="975"/>
      <c r="GA208" s="975"/>
      <c r="GB208" s="975"/>
      <c r="GC208" s="975"/>
      <c r="GD208" s="975"/>
      <c r="GE208" s="975"/>
      <c r="GF208" s="975"/>
      <c r="GG208" s="975"/>
      <c r="GH208" s="975"/>
      <c r="GI208" s="975"/>
      <c r="GJ208" s="975"/>
      <c r="GK208" s="975"/>
      <c r="GL208" s="975"/>
      <c r="GM208" s="975"/>
      <c r="GN208" s="975"/>
      <c r="GO208" s="975"/>
      <c r="GP208" s="975"/>
      <c r="GQ208" s="975"/>
      <c r="GR208" s="975"/>
      <c r="GS208" s="975"/>
      <c r="GT208" s="975"/>
      <c r="GU208" s="975"/>
      <c r="GV208" s="975"/>
      <c r="GW208" s="975"/>
      <c r="GX208" s="975"/>
      <c r="GY208" s="975"/>
      <c r="GZ208" s="975"/>
      <c r="HA208" s="975"/>
      <c r="HB208" s="975"/>
      <c r="HC208" s="975"/>
      <c r="HD208" s="975"/>
      <c r="HE208" s="975"/>
      <c r="HF208" s="975"/>
      <c r="HG208" s="975"/>
      <c r="HH208" s="975"/>
      <c r="HI208" s="975"/>
      <c r="HJ208" s="975"/>
      <c r="HK208" s="975"/>
      <c r="HL208" s="975"/>
      <c r="HM208" s="975"/>
      <c r="HN208" s="975"/>
      <c r="HO208" s="975"/>
      <c r="HP208" s="975"/>
      <c r="HQ208" s="975"/>
      <c r="HR208" s="975"/>
      <c r="HS208" s="975"/>
      <c r="HT208" s="975"/>
      <c r="HU208" s="975"/>
      <c r="HV208" s="975"/>
      <c r="HW208" s="975"/>
      <c r="HX208" s="975"/>
      <c r="HY208" s="975"/>
      <c r="HZ208" s="975"/>
      <c r="IA208" s="975"/>
      <c r="IB208" s="975"/>
      <c r="IC208" s="975"/>
      <c r="ID208" s="975"/>
      <c r="IE208" s="975"/>
      <c r="IF208" s="975"/>
      <c r="IG208" s="975"/>
      <c r="IH208" s="975"/>
      <c r="II208" s="975"/>
      <c r="IJ208" s="975"/>
      <c r="IK208" s="975"/>
      <c r="IL208" s="975"/>
      <c r="IM208" s="975"/>
      <c r="IN208" s="975"/>
      <c r="IO208" s="975"/>
      <c r="IP208" s="975"/>
      <c r="IQ208" s="975"/>
      <c r="IR208" s="975"/>
      <c r="IS208" s="975"/>
      <c r="IT208" s="975"/>
      <c r="IU208" s="975"/>
      <c r="IV208" s="975"/>
    </row>
    <row r="209" spans="1:256" ht="24">
      <c r="A209" s="1685" t="s">
        <v>470</v>
      </c>
      <c r="B209" s="1685"/>
      <c r="C209" s="1685"/>
      <c r="D209" s="1685"/>
      <c r="E209" s="1685"/>
      <c r="F209" s="1685"/>
      <c r="G209" s="1685"/>
      <c r="H209" s="1685"/>
      <c r="I209" s="1685"/>
      <c r="J209" s="1685"/>
      <c r="K209" s="1685"/>
      <c r="L209" s="1685"/>
      <c r="M209" s="1685"/>
      <c r="N209" s="1685"/>
      <c r="O209" s="1685"/>
      <c r="P209" s="975"/>
      <c r="Q209" s="975"/>
      <c r="R209" s="975"/>
      <c r="S209" s="975"/>
      <c r="T209" s="975"/>
      <c r="U209" s="975"/>
      <c r="V209" s="975"/>
      <c r="W209" s="975"/>
      <c r="X209" s="975"/>
      <c r="Y209" s="975"/>
      <c r="Z209" s="975"/>
      <c r="AA209" s="975"/>
      <c r="AB209" s="975"/>
      <c r="AC209" s="975"/>
      <c r="AD209" s="975"/>
      <c r="AE209" s="975"/>
      <c r="AF209" s="975"/>
      <c r="AG209" s="975"/>
      <c r="AH209" s="975"/>
      <c r="AI209" s="975"/>
      <c r="AJ209" s="975"/>
      <c r="AK209" s="975"/>
      <c r="AL209" s="975"/>
      <c r="AM209" s="975"/>
      <c r="AN209" s="975"/>
      <c r="AO209" s="975"/>
      <c r="AP209" s="975"/>
      <c r="AQ209" s="975"/>
      <c r="AR209" s="975"/>
      <c r="AS209" s="975"/>
      <c r="AT209" s="975"/>
      <c r="AU209" s="975"/>
      <c r="AV209" s="975"/>
      <c r="AW209" s="975"/>
      <c r="AX209" s="975"/>
      <c r="AY209" s="975"/>
      <c r="AZ209" s="975"/>
      <c r="BA209" s="975"/>
      <c r="BB209" s="975"/>
      <c r="BC209" s="975"/>
      <c r="BD209" s="975"/>
      <c r="BE209" s="975"/>
      <c r="BF209" s="975"/>
      <c r="BG209" s="975"/>
      <c r="BH209" s="975"/>
      <c r="BI209" s="975"/>
      <c r="BJ209" s="975"/>
      <c r="BK209" s="975"/>
      <c r="BL209" s="975"/>
      <c r="BM209" s="975"/>
      <c r="BN209" s="975"/>
      <c r="BO209" s="975"/>
      <c r="BP209" s="975"/>
      <c r="BQ209" s="975"/>
      <c r="BR209" s="975"/>
      <c r="BS209" s="975"/>
      <c r="BT209" s="975"/>
      <c r="BU209" s="975"/>
      <c r="BV209" s="975"/>
      <c r="BW209" s="975"/>
      <c r="BX209" s="975"/>
      <c r="BY209" s="975"/>
      <c r="BZ209" s="975"/>
      <c r="CA209" s="975"/>
      <c r="CB209" s="975"/>
      <c r="CC209" s="975"/>
      <c r="CD209" s="975"/>
      <c r="CE209" s="975"/>
      <c r="CF209" s="975"/>
      <c r="CG209" s="975"/>
      <c r="CH209" s="975"/>
      <c r="CI209" s="975"/>
      <c r="CJ209" s="975"/>
      <c r="CK209" s="975"/>
      <c r="CL209" s="975"/>
      <c r="CM209" s="975"/>
      <c r="CN209" s="975"/>
      <c r="CO209" s="975"/>
      <c r="CP209" s="975"/>
      <c r="CQ209" s="975"/>
      <c r="CR209" s="975"/>
      <c r="CS209" s="975"/>
      <c r="CT209" s="975"/>
      <c r="CU209" s="975"/>
      <c r="CV209" s="975"/>
      <c r="CW209" s="975"/>
      <c r="CX209" s="975"/>
      <c r="CY209" s="975"/>
      <c r="CZ209" s="975"/>
      <c r="DA209" s="975"/>
      <c r="DB209" s="975"/>
      <c r="DC209" s="975"/>
      <c r="DD209" s="975"/>
      <c r="DE209" s="975"/>
      <c r="DF209" s="975"/>
      <c r="DG209" s="975"/>
      <c r="DH209" s="975"/>
      <c r="DI209" s="975"/>
      <c r="DJ209" s="975"/>
      <c r="DK209" s="975"/>
      <c r="DL209" s="975"/>
      <c r="DM209" s="975"/>
      <c r="DN209" s="975"/>
      <c r="DO209" s="975"/>
      <c r="DP209" s="975"/>
      <c r="DQ209" s="975"/>
      <c r="DR209" s="975"/>
      <c r="DS209" s="975"/>
      <c r="DT209" s="975"/>
      <c r="DU209" s="975"/>
      <c r="DV209" s="975"/>
      <c r="DW209" s="975"/>
      <c r="DX209" s="975"/>
      <c r="DY209" s="975"/>
      <c r="DZ209" s="975"/>
      <c r="EA209" s="975"/>
      <c r="EB209" s="975"/>
      <c r="EC209" s="975"/>
      <c r="ED209" s="975"/>
      <c r="EE209" s="975"/>
      <c r="EF209" s="975"/>
      <c r="EG209" s="975"/>
      <c r="EH209" s="975"/>
      <c r="EI209" s="975"/>
      <c r="EJ209" s="975"/>
      <c r="EK209" s="975"/>
      <c r="EL209" s="975"/>
      <c r="EM209" s="975"/>
      <c r="EN209" s="975"/>
      <c r="EO209" s="975"/>
      <c r="EP209" s="975"/>
      <c r="EQ209" s="975"/>
      <c r="ER209" s="975"/>
      <c r="ES209" s="975"/>
      <c r="ET209" s="975"/>
      <c r="EU209" s="975"/>
      <c r="EV209" s="975"/>
      <c r="EW209" s="975"/>
      <c r="EX209" s="975"/>
      <c r="EY209" s="975"/>
      <c r="EZ209" s="975"/>
      <c r="FA209" s="975"/>
      <c r="FB209" s="975"/>
      <c r="FC209" s="975"/>
      <c r="FD209" s="975"/>
      <c r="FE209" s="975"/>
      <c r="FF209" s="975"/>
      <c r="FG209" s="975"/>
      <c r="FH209" s="975"/>
      <c r="FI209" s="975"/>
      <c r="FJ209" s="975"/>
      <c r="FK209" s="975"/>
      <c r="FL209" s="975"/>
      <c r="FM209" s="975"/>
      <c r="FN209" s="975"/>
      <c r="FO209" s="975"/>
      <c r="FP209" s="975"/>
      <c r="FQ209" s="975"/>
      <c r="FR209" s="975"/>
      <c r="FS209" s="975"/>
      <c r="FT209" s="975"/>
      <c r="FU209" s="975"/>
      <c r="FV209" s="975"/>
      <c r="FW209" s="975"/>
      <c r="FX209" s="975"/>
      <c r="FY209" s="975"/>
      <c r="FZ209" s="975"/>
      <c r="GA209" s="975"/>
      <c r="GB209" s="975"/>
      <c r="GC209" s="975"/>
      <c r="GD209" s="975"/>
      <c r="GE209" s="975"/>
      <c r="GF209" s="975"/>
      <c r="GG209" s="975"/>
      <c r="GH209" s="975"/>
      <c r="GI209" s="975"/>
      <c r="GJ209" s="975"/>
      <c r="GK209" s="975"/>
      <c r="GL209" s="975"/>
      <c r="GM209" s="975"/>
      <c r="GN209" s="975"/>
      <c r="GO209" s="975"/>
      <c r="GP209" s="975"/>
      <c r="GQ209" s="975"/>
      <c r="GR209" s="975"/>
      <c r="GS209" s="975"/>
      <c r="GT209" s="975"/>
      <c r="GU209" s="975"/>
      <c r="GV209" s="975"/>
      <c r="GW209" s="975"/>
      <c r="GX209" s="975"/>
      <c r="GY209" s="975"/>
      <c r="GZ209" s="975"/>
      <c r="HA209" s="975"/>
      <c r="HB209" s="975"/>
      <c r="HC209" s="975"/>
      <c r="HD209" s="975"/>
      <c r="HE209" s="975"/>
      <c r="HF209" s="975"/>
      <c r="HG209" s="975"/>
      <c r="HH209" s="975"/>
      <c r="HI209" s="975"/>
      <c r="HJ209" s="975"/>
      <c r="HK209" s="975"/>
      <c r="HL209" s="975"/>
      <c r="HM209" s="975"/>
      <c r="HN209" s="975"/>
      <c r="HO209" s="975"/>
      <c r="HP209" s="975"/>
      <c r="HQ209" s="975"/>
      <c r="HR209" s="975"/>
      <c r="HS209" s="975"/>
      <c r="HT209" s="975"/>
      <c r="HU209" s="975"/>
      <c r="HV209" s="975"/>
      <c r="HW209" s="975"/>
      <c r="HX209" s="975"/>
      <c r="HY209" s="975"/>
      <c r="HZ209" s="975"/>
      <c r="IA209" s="975"/>
      <c r="IB209" s="975"/>
      <c r="IC209" s="975"/>
      <c r="ID209" s="975"/>
      <c r="IE209" s="975"/>
      <c r="IF209" s="975"/>
      <c r="IG209" s="975"/>
      <c r="IH209" s="975"/>
      <c r="II209" s="975"/>
      <c r="IJ209" s="975"/>
      <c r="IK209" s="975"/>
      <c r="IL209" s="975"/>
      <c r="IM209" s="975"/>
      <c r="IN209" s="975"/>
      <c r="IO209" s="975"/>
      <c r="IP209" s="975"/>
      <c r="IQ209" s="975"/>
      <c r="IR209" s="975"/>
      <c r="IS209" s="975"/>
      <c r="IT209" s="975"/>
      <c r="IU209" s="975"/>
      <c r="IV209" s="975"/>
    </row>
    <row r="210" spans="1:256" ht="24">
      <c r="A210" s="1685" t="s">
        <v>1509</v>
      </c>
      <c r="B210" s="1685"/>
      <c r="C210" s="1685"/>
      <c r="D210" s="1685"/>
      <c r="E210" s="1685"/>
      <c r="F210" s="1685"/>
      <c r="G210" s="1685"/>
      <c r="H210" s="1685"/>
      <c r="I210" s="1685"/>
      <c r="J210" s="1685"/>
      <c r="K210" s="1685"/>
      <c r="L210" s="1685"/>
      <c r="M210" s="1685"/>
      <c r="N210" s="1685"/>
      <c r="O210" s="1685"/>
      <c r="P210" s="975"/>
      <c r="Q210" s="975"/>
      <c r="R210" s="975"/>
      <c r="S210" s="975"/>
      <c r="T210" s="975"/>
      <c r="U210" s="975"/>
      <c r="V210" s="975"/>
      <c r="W210" s="975"/>
      <c r="X210" s="975"/>
      <c r="Y210" s="975"/>
      <c r="Z210" s="975"/>
      <c r="AA210" s="975"/>
      <c r="AB210" s="975"/>
      <c r="AC210" s="975"/>
      <c r="AD210" s="975"/>
      <c r="AE210" s="975"/>
      <c r="AF210" s="975"/>
      <c r="AG210" s="975"/>
      <c r="AH210" s="975"/>
      <c r="AI210" s="975"/>
      <c r="AJ210" s="975"/>
      <c r="AK210" s="975"/>
      <c r="AL210" s="975"/>
      <c r="AM210" s="975"/>
      <c r="AN210" s="975"/>
      <c r="AO210" s="975"/>
      <c r="AP210" s="975"/>
      <c r="AQ210" s="975"/>
      <c r="AR210" s="975"/>
      <c r="AS210" s="975"/>
      <c r="AT210" s="975"/>
      <c r="AU210" s="975"/>
      <c r="AV210" s="975"/>
      <c r="AW210" s="975"/>
      <c r="AX210" s="975"/>
      <c r="AY210" s="975"/>
      <c r="AZ210" s="975"/>
      <c r="BA210" s="975"/>
      <c r="BB210" s="975"/>
      <c r="BC210" s="975"/>
      <c r="BD210" s="975"/>
      <c r="BE210" s="975"/>
      <c r="BF210" s="975"/>
      <c r="BG210" s="975"/>
      <c r="BH210" s="975"/>
      <c r="BI210" s="975"/>
      <c r="BJ210" s="975"/>
      <c r="BK210" s="975"/>
      <c r="BL210" s="975"/>
      <c r="BM210" s="975"/>
      <c r="BN210" s="975"/>
      <c r="BO210" s="975"/>
      <c r="BP210" s="975"/>
      <c r="BQ210" s="975"/>
      <c r="BR210" s="975"/>
      <c r="BS210" s="975"/>
      <c r="BT210" s="975"/>
      <c r="BU210" s="975"/>
      <c r="BV210" s="975"/>
      <c r="BW210" s="975"/>
      <c r="BX210" s="975"/>
      <c r="BY210" s="975"/>
      <c r="BZ210" s="975"/>
      <c r="CA210" s="975"/>
      <c r="CB210" s="975"/>
      <c r="CC210" s="975"/>
      <c r="CD210" s="975"/>
      <c r="CE210" s="975"/>
      <c r="CF210" s="975"/>
      <c r="CG210" s="975"/>
      <c r="CH210" s="975"/>
      <c r="CI210" s="975"/>
      <c r="CJ210" s="975"/>
      <c r="CK210" s="975"/>
      <c r="CL210" s="975"/>
      <c r="CM210" s="975"/>
      <c r="CN210" s="975"/>
      <c r="CO210" s="975"/>
      <c r="CP210" s="975"/>
      <c r="CQ210" s="975"/>
      <c r="CR210" s="975"/>
      <c r="CS210" s="975"/>
      <c r="CT210" s="975"/>
      <c r="CU210" s="975"/>
      <c r="CV210" s="975"/>
      <c r="CW210" s="975"/>
      <c r="CX210" s="975"/>
      <c r="CY210" s="975"/>
      <c r="CZ210" s="975"/>
      <c r="DA210" s="975"/>
      <c r="DB210" s="975"/>
      <c r="DC210" s="975"/>
      <c r="DD210" s="975"/>
      <c r="DE210" s="975"/>
      <c r="DF210" s="975"/>
      <c r="DG210" s="975"/>
      <c r="DH210" s="975"/>
      <c r="DI210" s="975"/>
      <c r="DJ210" s="975"/>
      <c r="DK210" s="975"/>
      <c r="DL210" s="975"/>
      <c r="DM210" s="975"/>
      <c r="DN210" s="975"/>
      <c r="DO210" s="975"/>
      <c r="DP210" s="975"/>
      <c r="DQ210" s="975"/>
      <c r="DR210" s="975"/>
      <c r="DS210" s="975"/>
      <c r="DT210" s="975"/>
      <c r="DU210" s="975"/>
      <c r="DV210" s="975"/>
      <c r="DW210" s="975"/>
      <c r="DX210" s="975"/>
      <c r="DY210" s="975"/>
      <c r="DZ210" s="975"/>
      <c r="EA210" s="975"/>
      <c r="EB210" s="975"/>
      <c r="EC210" s="975"/>
      <c r="ED210" s="975"/>
      <c r="EE210" s="975"/>
      <c r="EF210" s="975"/>
      <c r="EG210" s="975"/>
      <c r="EH210" s="975"/>
      <c r="EI210" s="975"/>
      <c r="EJ210" s="975"/>
      <c r="EK210" s="975"/>
      <c r="EL210" s="975"/>
      <c r="EM210" s="975"/>
      <c r="EN210" s="975"/>
      <c r="EO210" s="975"/>
      <c r="EP210" s="975"/>
      <c r="EQ210" s="975"/>
      <c r="ER210" s="975"/>
      <c r="ES210" s="975"/>
      <c r="ET210" s="975"/>
      <c r="EU210" s="975"/>
      <c r="EV210" s="975"/>
      <c r="EW210" s="975"/>
      <c r="EX210" s="975"/>
      <c r="EY210" s="975"/>
      <c r="EZ210" s="975"/>
      <c r="FA210" s="975"/>
      <c r="FB210" s="975"/>
      <c r="FC210" s="975"/>
      <c r="FD210" s="975"/>
      <c r="FE210" s="975"/>
      <c r="FF210" s="975"/>
      <c r="FG210" s="975"/>
      <c r="FH210" s="975"/>
      <c r="FI210" s="975"/>
      <c r="FJ210" s="975"/>
      <c r="FK210" s="975"/>
      <c r="FL210" s="975"/>
      <c r="FM210" s="975"/>
      <c r="FN210" s="975"/>
      <c r="FO210" s="975"/>
      <c r="FP210" s="975"/>
      <c r="FQ210" s="975"/>
      <c r="FR210" s="975"/>
      <c r="FS210" s="975"/>
      <c r="FT210" s="975"/>
      <c r="FU210" s="975"/>
      <c r="FV210" s="975"/>
      <c r="FW210" s="975"/>
      <c r="FX210" s="975"/>
      <c r="FY210" s="975"/>
      <c r="FZ210" s="975"/>
      <c r="GA210" s="975"/>
      <c r="GB210" s="975"/>
      <c r="GC210" s="975"/>
      <c r="GD210" s="975"/>
      <c r="GE210" s="975"/>
      <c r="GF210" s="975"/>
      <c r="GG210" s="975"/>
      <c r="GH210" s="975"/>
      <c r="GI210" s="975"/>
      <c r="GJ210" s="975"/>
      <c r="GK210" s="975"/>
      <c r="GL210" s="975"/>
      <c r="GM210" s="975"/>
      <c r="GN210" s="975"/>
      <c r="GO210" s="975"/>
      <c r="GP210" s="975"/>
      <c r="GQ210" s="975"/>
      <c r="GR210" s="975"/>
      <c r="GS210" s="975"/>
      <c r="GT210" s="975"/>
      <c r="GU210" s="975"/>
      <c r="GV210" s="975"/>
      <c r="GW210" s="975"/>
      <c r="GX210" s="975"/>
      <c r="GY210" s="975"/>
      <c r="GZ210" s="975"/>
      <c r="HA210" s="975"/>
      <c r="HB210" s="975"/>
      <c r="HC210" s="975"/>
      <c r="HD210" s="975"/>
      <c r="HE210" s="975"/>
      <c r="HF210" s="975"/>
      <c r="HG210" s="975"/>
      <c r="HH210" s="975"/>
      <c r="HI210" s="975"/>
      <c r="HJ210" s="975"/>
      <c r="HK210" s="975"/>
      <c r="HL210" s="975"/>
      <c r="HM210" s="975"/>
      <c r="HN210" s="975"/>
      <c r="HO210" s="975"/>
      <c r="HP210" s="975"/>
      <c r="HQ210" s="975"/>
      <c r="HR210" s="975"/>
      <c r="HS210" s="975"/>
      <c r="HT210" s="975"/>
      <c r="HU210" s="975"/>
      <c r="HV210" s="975"/>
      <c r="HW210" s="975"/>
      <c r="HX210" s="975"/>
      <c r="HY210" s="975"/>
      <c r="HZ210" s="975"/>
      <c r="IA210" s="975"/>
      <c r="IB210" s="975"/>
      <c r="IC210" s="975"/>
      <c r="ID210" s="975"/>
      <c r="IE210" s="975"/>
      <c r="IF210" s="975"/>
      <c r="IG210" s="975"/>
      <c r="IH210" s="975"/>
      <c r="II210" s="975"/>
      <c r="IJ210" s="975"/>
      <c r="IK210" s="975"/>
      <c r="IL210" s="975"/>
      <c r="IM210" s="975"/>
      <c r="IN210" s="975"/>
      <c r="IO210" s="975"/>
      <c r="IP210" s="975"/>
      <c r="IQ210" s="975"/>
      <c r="IR210" s="975"/>
      <c r="IS210" s="975"/>
      <c r="IT210" s="975"/>
      <c r="IU210" s="975"/>
      <c r="IV210" s="975"/>
    </row>
  </sheetData>
  <mergeCells count="62">
    <mergeCell ref="L2:M2"/>
    <mergeCell ref="J2:J3"/>
    <mergeCell ref="O2:O3"/>
    <mergeCell ref="N2:N3"/>
    <mergeCell ref="K2:K3"/>
    <mergeCell ref="A4:A20"/>
    <mergeCell ref="A1:O1"/>
    <mergeCell ref="A2:A3"/>
    <mergeCell ref="B2:B3"/>
    <mergeCell ref="C2:C3"/>
    <mergeCell ref="D2:D3"/>
    <mergeCell ref="A21:A26"/>
    <mergeCell ref="A27:A28"/>
    <mergeCell ref="A49:A55"/>
    <mergeCell ref="A56:A58"/>
    <mergeCell ref="H2:H3"/>
    <mergeCell ref="I2:I3"/>
    <mergeCell ref="E2:E3"/>
    <mergeCell ref="F2:F3"/>
    <mergeCell ref="G2:G3"/>
    <mergeCell ref="A59:A66"/>
    <mergeCell ref="A42:A45"/>
    <mergeCell ref="A46:A48"/>
    <mergeCell ref="A29:A31"/>
    <mergeCell ref="A32:A35"/>
    <mergeCell ref="A36:A37"/>
    <mergeCell ref="A38:A41"/>
    <mergeCell ref="A123:A125"/>
    <mergeCell ref="A79:A82"/>
    <mergeCell ref="A93:A97"/>
    <mergeCell ref="A70:A76"/>
    <mergeCell ref="A77:A78"/>
    <mergeCell ref="A89:A92"/>
    <mergeCell ref="A67:A69"/>
    <mergeCell ref="A136:A137"/>
    <mergeCell ref="A138:A141"/>
    <mergeCell ref="A126:A127"/>
    <mergeCell ref="A107:A116"/>
    <mergeCell ref="A83:A86"/>
    <mergeCell ref="A87:A88"/>
    <mergeCell ref="A117:A121"/>
    <mergeCell ref="A98:A104"/>
    <mergeCell ref="A105:A106"/>
    <mergeCell ref="A187:A190"/>
    <mergeCell ref="A191:A196"/>
    <mergeCell ref="A151:A153"/>
    <mergeCell ref="A154:A155"/>
    <mergeCell ref="A157:A158"/>
    <mergeCell ref="A129:A133"/>
    <mergeCell ref="A146:A147"/>
    <mergeCell ref="A142:A144"/>
    <mergeCell ref="A148:A149"/>
    <mergeCell ref="A210:O210"/>
    <mergeCell ref="A159:A162"/>
    <mergeCell ref="A166:A175"/>
    <mergeCell ref="A176:A178"/>
    <mergeCell ref="A179:A180"/>
    <mergeCell ref="A163:A164"/>
    <mergeCell ref="A181:A185"/>
    <mergeCell ref="A209:O209"/>
    <mergeCell ref="A197:A205"/>
    <mergeCell ref="A208:O208"/>
  </mergeCells>
  <phoneticPr fontId="2"/>
  <dataValidations count="2">
    <dataValidation imeMode="off" allowBlank="1" showInputMessage="1" showErrorMessage="1" sqref="C2 N2 C4 N4 C71:C88 N71:N88 N93:N179 C93:C179"/>
    <dataValidation imeMode="on" allowBlank="1" showInputMessage="1" showErrorMessage="1" sqref="O2 A2:B2 J2:K2 J4:K4 B4 O4 A21 A32 A36"/>
  </dataValidations>
  <printOptions gridLinesSet="0"/>
  <pageMargins left="0.55118110236220474" right="0.43307086614173229" top="0.82677165354330717" bottom="0.35433070866141736" header="0.51181102362204722" footer="0.19685039370078741"/>
  <pageSetup paperSize="9" scale="39" fitToHeight="0" orientation="landscape" r:id="rId1"/>
  <headerFooter alignWithMargins="0"/>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I125"/>
  <sheetViews>
    <sheetView view="pageBreakPreview" zoomScaleNormal="100" zoomScaleSheetLayoutView="100" workbookViewId="0">
      <pane xSplit="3" ySplit="4" topLeftCell="D5" activePane="bottomRight" state="frozen"/>
      <selection activeCell="E86" sqref="E86"/>
      <selection pane="topRight" activeCell="E86" sqref="E86"/>
      <selection pane="bottomLeft" activeCell="E86" sqref="E86"/>
      <selection pane="bottomRight" activeCell="D9" sqref="D9:E9"/>
    </sheetView>
  </sheetViews>
  <sheetFormatPr defaultRowHeight="15" customHeight="1"/>
  <cols>
    <col min="1" max="1" width="1.25" style="605" customWidth="1"/>
    <col min="2" max="2" width="5" style="605" customWidth="1"/>
    <col min="3" max="3" width="4" style="605" customWidth="1"/>
    <col min="4" max="4" width="5.625" style="605" customWidth="1"/>
    <col min="5" max="5" width="26.875" style="605" customWidth="1"/>
    <col min="6" max="6" width="28.5" style="112" customWidth="1"/>
    <col min="7" max="7" width="6.625" style="976" customWidth="1"/>
    <col min="8" max="8" width="32.25" style="977" customWidth="1"/>
    <col min="9" max="9" width="11.25" style="978" customWidth="1"/>
    <col min="10" max="16384" width="9" style="605"/>
  </cols>
  <sheetData>
    <row r="1" spans="1:9" ht="21.75" customHeight="1">
      <c r="A1" s="588" t="s">
        <v>1201</v>
      </c>
      <c r="B1" s="588"/>
      <c r="C1" s="588"/>
      <c r="D1" s="588"/>
      <c r="E1" s="588"/>
    </row>
    <row r="2" spans="1:9" ht="12"/>
    <row r="3" spans="1:9" ht="16.899999999999999" customHeight="1">
      <c r="B3" s="1499"/>
      <c r="C3" s="1499"/>
      <c r="D3" s="1516" t="s">
        <v>2209</v>
      </c>
      <c r="E3" s="1779"/>
      <c r="F3" s="1467" t="s">
        <v>2764</v>
      </c>
      <c r="G3" s="1766" t="s">
        <v>2765</v>
      </c>
      <c r="H3" s="1766"/>
      <c r="I3" s="1767" t="s">
        <v>2603</v>
      </c>
    </row>
    <row r="4" spans="1:9" ht="16.899999999999999" customHeight="1">
      <c r="B4" s="1499"/>
      <c r="C4" s="1499"/>
      <c r="D4" s="1518"/>
      <c r="E4" s="1780"/>
      <c r="F4" s="1467"/>
      <c r="G4" s="1039" t="s">
        <v>2766</v>
      </c>
      <c r="H4" s="979" t="s">
        <v>2767</v>
      </c>
      <c r="I4" s="1767"/>
    </row>
    <row r="5" spans="1:9" ht="59.25" customHeight="1">
      <c r="B5" s="1781" t="s">
        <v>2607</v>
      </c>
      <c r="C5" s="980" t="s">
        <v>2671</v>
      </c>
      <c r="D5" s="1783" t="s">
        <v>2210</v>
      </c>
      <c r="E5" s="1784"/>
      <c r="F5" s="981" t="s">
        <v>2211</v>
      </c>
      <c r="G5" s="982">
        <v>12</v>
      </c>
      <c r="H5" s="983" t="s">
        <v>8</v>
      </c>
      <c r="I5" s="984">
        <v>40513</v>
      </c>
    </row>
    <row r="6" spans="1:9" ht="27.75" customHeight="1">
      <c r="B6" s="1782"/>
      <c r="C6" s="1785" t="s">
        <v>2618</v>
      </c>
      <c r="D6" s="1773" t="s">
        <v>2212</v>
      </c>
      <c r="E6" s="1774"/>
      <c r="F6" s="333" t="s">
        <v>2213</v>
      </c>
      <c r="G6" s="985">
        <v>64</v>
      </c>
      <c r="H6" s="986" t="s">
        <v>2214</v>
      </c>
      <c r="I6" s="987">
        <v>36294</v>
      </c>
    </row>
    <row r="7" spans="1:9" ht="27.75" customHeight="1">
      <c r="B7" s="1782"/>
      <c r="C7" s="1786"/>
      <c r="D7" s="1769" t="s">
        <v>1202</v>
      </c>
      <c r="E7" s="1770"/>
      <c r="F7" s="295" t="s">
        <v>2215</v>
      </c>
      <c r="G7" s="988">
        <v>78</v>
      </c>
      <c r="H7" s="989" t="s">
        <v>2216</v>
      </c>
      <c r="I7" s="990">
        <v>40539</v>
      </c>
    </row>
    <row r="8" spans="1:9" ht="27.75" customHeight="1">
      <c r="B8" s="1782"/>
      <c r="C8" s="1787"/>
      <c r="D8" s="1769" t="s">
        <v>2217</v>
      </c>
      <c r="E8" s="1770"/>
      <c r="F8" s="295" t="s">
        <v>2218</v>
      </c>
      <c r="G8" s="988">
        <v>36</v>
      </c>
      <c r="H8" s="989" t="s">
        <v>2219</v>
      </c>
      <c r="I8" s="990">
        <v>39462</v>
      </c>
    </row>
    <row r="9" spans="1:9" ht="27.75" customHeight="1">
      <c r="B9" s="1782"/>
      <c r="C9" s="1787"/>
      <c r="D9" s="1769" t="s">
        <v>2220</v>
      </c>
      <c r="E9" s="1770"/>
      <c r="F9" s="295" t="s">
        <v>1203</v>
      </c>
      <c r="G9" s="988">
        <v>26</v>
      </c>
      <c r="H9" s="989" t="s">
        <v>2221</v>
      </c>
      <c r="I9" s="990">
        <v>40030</v>
      </c>
    </row>
    <row r="10" spans="1:9" ht="57.6" customHeight="1">
      <c r="B10" s="1782"/>
      <c r="C10" s="1788"/>
      <c r="D10" s="1771" t="s">
        <v>2222</v>
      </c>
      <c r="E10" s="1772"/>
      <c r="F10" s="340" t="s">
        <v>1204</v>
      </c>
      <c r="G10" s="991">
        <v>5</v>
      </c>
      <c r="H10" s="992" t="s">
        <v>2223</v>
      </c>
      <c r="I10" s="993">
        <v>36404</v>
      </c>
    </row>
    <row r="11" spans="1:9" ht="25.5" customHeight="1">
      <c r="B11" s="1782"/>
      <c r="C11" s="900"/>
      <c r="D11" s="1750">
        <v>6</v>
      </c>
      <c r="E11" s="1768"/>
      <c r="F11" s="994"/>
      <c r="G11" s="1747">
        <f>SUM(G5:G10)</f>
        <v>221</v>
      </c>
      <c r="H11" s="1768"/>
      <c r="I11" s="995"/>
    </row>
    <row r="12" spans="1:9" ht="27.75" customHeight="1">
      <c r="B12" s="1439" t="s">
        <v>960</v>
      </c>
      <c r="C12" s="1439" t="s">
        <v>2224</v>
      </c>
      <c r="D12" s="1758" t="s">
        <v>2552</v>
      </c>
      <c r="E12" s="334" t="s">
        <v>2225</v>
      </c>
      <c r="F12" s="333" t="s">
        <v>2226</v>
      </c>
      <c r="G12" s="291">
        <v>2</v>
      </c>
      <c r="H12" s="292" t="s">
        <v>2227</v>
      </c>
      <c r="I12" s="335">
        <v>37358</v>
      </c>
    </row>
    <row r="13" spans="1:9" ht="42.75" customHeight="1">
      <c r="B13" s="1764"/>
      <c r="C13" s="1764"/>
      <c r="D13" s="1759"/>
      <c r="E13" s="996" t="s">
        <v>2228</v>
      </c>
      <c r="F13" s="295" t="s">
        <v>2229</v>
      </c>
      <c r="G13" s="293">
        <v>6</v>
      </c>
      <c r="H13" s="294" t="s">
        <v>2230</v>
      </c>
      <c r="I13" s="336">
        <v>35982</v>
      </c>
    </row>
    <row r="14" spans="1:9" ht="27.75" customHeight="1">
      <c r="B14" s="1764"/>
      <c r="C14" s="1764"/>
      <c r="D14" s="1759"/>
      <c r="E14" s="996" t="s">
        <v>2231</v>
      </c>
      <c r="F14" s="339" t="s">
        <v>2883</v>
      </c>
      <c r="G14" s="293">
        <v>4</v>
      </c>
      <c r="H14" s="294" t="s">
        <v>2232</v>
      </c>
      <c r="I14" s="336">
        <v>37456</v>
      </c>
    </row>
    <row r="15" spans="1:9" ht="72.75" customHeight="1">
      <c r="B15" s="1764"/>
      <c r="C15" s="1764"/>
      <c r="D15" s="1759"/>
      <c r="E15" s="996" t="s">
        <v>2233</v>
      </c>
      <c r="F15" s="339" t="s">
        <v>1205</v>
      </c>
      <c r="G15" s="293">
        <v>16</v>
      </c>
      <c r="H15" s="294" t="s">
        <v>2234</v>
      </c>
      <c r="I15" s="336">
        <v>39196</v>
      </c>
    </row>
    <row r="16" spans="1:9" ht="42" customHeight="1">
      <c r="B16" s="1764"/>
      <c r="C16" s="1764"/>
      <c r="D16" s="1759"/>
      <c r="E16" s="996" t="s">
        <v>2235</v>
      </c>
      <c r="F16" s="339" t="s">
        <v>2236</v>
      </c>
      <c r="G16" s="293">
        <v>5</v>
      </c>
      <c r="H16" s="294" t="s">
        <v>2237</v>
      </c>
      <c r="I16" s="336">
        <v>39692</v>
      </c>
    </row>
    <row r="17" spans="2:9" ht="57" customHeight="1">
      <c r="B17" s="1764"/>
      <c r="C17" s="1764"/>
      <c r="D17" s="1759"/>
      <c r="E17" s="996" t="s">
        <v>2238</v>
      </c>
      <c r="F17" s="295" t="s">
        <v>1206</v>
      </c>
      <c r="G17" s="293">
        <v>3</v>
      </c>
      <c r="H17" s="294" t="s">
        <v>2239</v>
      </c>
      <c r="I17" s="336">
        <v>37824</v>
      </c>
    </row>
    <row r="18" spans="2:9" ht="42" customHeight="1">
      <c r="B18" s="1764"/>
      <c r="C18" s="1764"/>
      <c r="D18" s="1759"/>
      <c r="E18" s="996" t="s">
        <v>2240</v>
      </c>
      <c r="F18" s="295" t="s">
        <v>9</v>
      </c>
      <c r="G18" s="293">
        <v>6</v>
      </c>
      <c r="H18" s="294" t="s">
        <v>2241</v>
      </c>
      <c r="I18" s="336">
        <v>37358</v>
      </c>
    </row>
    <row r="19" spans="2:9" ht="27.75" customHeight="1">
      <c r="B19" s="1764"/>
      <c r="C19" s="1764"/>
      <c r="D19" s="1759"/>
      <c r="E19" s="996" t="s">
        <v>2242</v>
      </c>
      <c r="F19" s="295" t="s">
        <v>1207</v>
      </c>
      <c r="G19" s="293">
        <v>179</v>
      </c>
      <c r="H19" s="294" t="s">
        <v>2243</v>
      </c>
      <c r="I19" s="336">
        <v>39142</v>
      </c>
    </row>
    <row r="20" spans="2:9" ht="72.75" customHeight="1">
      <c r="B20" s="1764"/>
      <c r="C20" s="1764"/>
      <c r="D20" s="1759"/>
      <c r="E20" s="996" t="s">
        <v>2244</v>
      </c>
      <c r="F20" s="295" t="s">
        <v>2868</v>
      </c>
      <c r="G20" s="293">
        <v>14</v>
      </c>
      <c r="H20" s="294" t="s">
        <v>2245</v>
      </c>
      <c r="I20" s="336">
        <v>40211</v>
      </c>
    </row>
    <row r="21" spans="2:9" ht="27.75" customHeight="1">
      <c r="B21" s="1764"/>
      <c r="C21" s="1764"/>
      <c r="D21" s="1759"/>
      <c r="E21" s="996" t="s">
        <v>2246</v>
      </c>
      <c r="F21" s="295" t="s">
        <v>2247</v>
      </c>
      <c r="G21" s="293">
        <v>3</v>
      </c>
      <c r="H21" s="294" t="s">
        <v>2248</v>
      </c>
      <c r="I21" s="336">
        <v>35739</v>
      </c>
    </row>
    <row r="22" spans="2:9" ht="42" customHeight="1">
      <c r="B22" s="1764"/>
      <c r="C22" s="1764"/>
      <c r="D22" s="1759"/>
      <c r="E22" s="996" t="s">
        <v>2249</v>
      </c>
      <c r="F22" s="295" t="s">
        <v>10</v>
      </c>
      <c r="G22" s="293">
        <v>6</v>
      </c>
      <c r="H22" s="294" t="s">
        <v>2250</v>
      </c>
      <c r="I22" s="336">
        <v>36593</v>
      </c>
    </row>
    <row r="23" spans="2:9" ht="56.25" customHeight="1">
      <c r="B23" s="1764"/>
      <c r="C23" s="1764"/>
      <c r="D23" s="1759"/>
      <c r="E23" s="996" t="s">
        <v>2251</v>
      </c>
      <c r="F23" s="295" t="s">
        <v>2868</v>
      </c>
      <c r="G23" s="293">
        <v>10</v>
      </c>
      <c r="H23" s="294" t="s">
        <v>2252</v>
      </c>
      <c r="I23" s="336">
        <v>36796</v>
      </c>
    </row>
    <row r="24" spans="2:9" ht="42" customHeight="1">
      <c r="B24" s="1764"/>
      <c r="C24" s="1764"/>
      <c r="D24" s="1755"/>
      <c r="E24" s="997" t="s">
        <v>2253</v>
      </c>
      <c r="F24" s="341" t="s">
        <v>2868</v>
      </c>
      <c r="G24" s="293">
        <v>5</v>
      </c>
      <c r="H24" s="296" t="s">
        <v>2254</v>
      </c>
      <c r="I24" s="998">
        <v>37480</v>
      </c>
    </row>
    <row r="25" spans="2:9" ht="42" customHeight="1">
      <c r="B25" s="1764"/>
      <c r="C25" s="1764"/>
      <c r="D25" s="1744" t="s">
        <v>2553</v>
      </c>
      <c r="E25" s="334" t="s">
        <v>2255</v>
      </c>
      <c r="F25" s="333" t="s">
        <v>1208</v>
      </c>
      <c r="G25" s="297">
        <v>8</v>
      </c>
      <c r="H25" s="298" t="s">
        <v>2257</v>
      </c>
      <c r="I25" s="335">
        <v>35827</v>
      </c>
    </row>
    <row r="26" spans="2:9" ht="42" customHeight="1">
      <c r="B26" s="1764"/>
      <c r="C26" s="1764"/>
      <c r="D26" s="1761"/>
      <c r="E26" s="999" t="s">
        <v>2258</v>
      </c>
      <c r="F26" s="1000" t="s">
        <v>1209</v>
      </c>
      <c r="G26" s="293">
        <v>6</v>
      </c>
      <c r="H26" s="294" t="s">
        <v>2259</v>
      </c>
      <c r="I26" s="1001">
        <v>36244</v>
      </c>
    </row>
    <row r="27" spans="2:9" ht="27.75" customHeight="1">
      <c r="B27" s="1764"/>
      <c r="C27" s="1764"/>
      <c r="D27" s="1745"/>
      <c r="E27" s="1002" t="s">
        <v>2260</v>
      </c>
      <c r="F27" s="1003" t="s">
        <v>2261</v>
      </c>
      <c r="G27" s="299">
        <v>40</v>
      </c>
      <c r="H27" s="300" t="s">
        <v>2262</v>
      </c>
      <c r="I27" s="337">
        <v>39114</v>
      </c>
    </row>
    <row r="28" spans="2:9" ht="42" customHeight="1">
      <c r="B28" s="1764"/>
      <c r="C28" s="1764"/>
      <c r="D28" s="1758" t="s">
        <v>1210</v>
      </c>
      <c r="E28" s="334" t="s">
        <v>2263</v>
      </c>
      <c r="F28" s="333" t="s">
        <v>2264</v>
      </c>
      <c r="G28" s="291">
        <v>3</v>
      </c>
      <c r="H28" s="292" t="s">
        <v>2265</v>
      </c>
      <c r="I28" s="335">
        <v>35872</v>
      </c>
    </row>
    <row r="29" spans="2:9" ht="42" customHeight="1">
      <c r="B29" s="1764"/>
      <c r="C29" s="1764"/>
      <c r="D29" s="1754"/>
      <c r="E29" s="996" t="s">
        <v>2266</v>
      </c>
      <c r="F29" s="1000" t="s">
        <v>1746</v>
      </c>
      <c r="G29" s="293">
        <v>4</v>
      </c>
      <c r="H29" s="294" t="s">
        <v>1747</v>
      </c>
      <c r="I29" s="336">
        <v>36774</v>
      </c>
    </row>
    <row r="30" spans="2:9" ht="27.75" customHeight="1">
      <c r="B30" s="1765"/>
      <c r="C30" s="1765"/>
      <c r="D30" s="1755"/>
      <c r="E30" s="1002" t="s">
        <v>1748</v>
      </c>
      <c r="F30" s="1004" t="s">
        <v>2261</v>
      </c>
      <c r="G30" s="301">
        <v>33</v>
      </c>
      <c r="H30" s="302" t="s">
        <v>2262</v>
      </c>
      <c r="I30" s="1005">
        <v>39114</v>
      </c>
    </row>
    <row r="31" spans="2:9" ht="33.75" customHeight="1">
      <c r="B31" s="1439" t="s">
        <v>1211</v>
      </c>
      <c r="C31" s="1439" t="s">
        <v>1749</v>
      </c>
      <c r="D31" s="1006" t="s">
        <v>2555</v>
      </c>
      <c r="E31" s="1007" t="s">
        <v>1750</v>
      </c>
      <c r="F31" s="1008" t="s">
        <v>2261</v>
      </c>
      <c r="G31" s="301">
        <v>35</v>
      </c>
      <c r="H31" s="304" t="s">
        <v>1751</v>
      </c>
      <c r="I31" s="1009">
        <v>39121</v>
      </c>
    </row>
    <row r="32" spans="2:9" ht="33.75" customHeight="1">
      <c r="B32" s="1775"/>
      <c r="C32" s="1777"/>
      <c r="D32" s="1010" t="s">
        <v>2556</v>
      </c>
      <c r="E32" s="1011" t="s">
        <v>1752</v>
      </c>
      <c r="F32" s="1012" t="s">
        <v>2261</v>
      </c>
      <c r="G32" s="303">
        <v>25</v>
      </c>
      <c r="H32" s="304" t="s">
        <v>2262</v>
      </c>
      <c r="I32" s="1009">
        <v>39114</v>
      </c>
    </row>
    <row r="33" spans="2:9" ht="42.75" customHeight="1">
      <c r="B33" s="1775"/>
      <c r="C33" s="1777"/>
      <c r="D33" s="1758" t="s">
        <v>2557</v>
      </c>
      <c r="E33" s="1013" t="s">
        <v>1753</v>
      </c>
      <c r="F33" s="1014" t="s">
        <v>1754</v>
      </c>
      <c r="G33" s="291">
        <v>4</v>
      </c>
      <c r="H33" s="292" t="s">
        <v>1755</v>
      </c>
      <c r="I33" s="1015">
        <v>38904</v>
      </c>
    </row>
    <row r="34" spans="2:9" ht="27.75" customHeight="1">
      <c r="B34" s="1775"/>
      <c r="C34" s="1777"/>
      <c r="D34" s="1755"/>
      <c r="E34" s="1016" t="s">
        <v>1756</v>
      </c>
      <c r="F34" s="1004" t="s">
        <v>2261</v>
      </c>
      <c r="G34" s="301">
        <v>35</v>
      </c>
      <c r="H34" s="302" t="s">
        <v>2262</v>
      </c>
      <c r="I34" s="337">
        <v>39114</v>
      </c>
    </row>
    <row r="35" spans="2:9" ht="33.75" customHeight="1">
      <c r="B35" s="1775"/>
      <c r="C35" s="1777"/>
      <c r="D35" s="1010" t="s">
        <v>2558</v>
      </c>
      <c r="E35" s="1007" t="s">
        <v>1757</v>
      </c>
      <c r="F35" s="1017" t="s">
        <v>2261</v>
      </c>
      <c r="G35" s="303">
        <v>59</v>
      </c>
      <c r="H35" s="304" t="s">
        <v>2262</v>
      </c>
      <c r="I35" s="1009">
        <v>39114</v>
      </c>
    </row>
    <row r="36" spans="2:9" ht="33.75" customHeight="1">
      <c r="B36" s="1775"/>
      <c r="C36" s="1777"/>
      <c r="D36" s="1010" t="s">
        <v>2559</v>
      </c>
      <c r="E36" s="1018" t="s">
        <v>1758</v>
      </c>
      <c r="F36" s="1012" t="s">
        <v>2261</v>
      </c>
      <c r="G36" s="299">
        <v>44</v>
      </c>
      <c r="H36" s="304" t="s">
        <v>2262</v>
      </c>
      <c r="I36" s="1009">
        <v>39106</v>
      </c>
    </row>
    <row r="37" spans="2:9" ht="33.75" customHeight="1">
      <c r="B37" s="1775"/>
      <c r="C37" s="1777"/>
      <c r="D37" s="1006" t="s">
        <v>2560</v>
      </c>
      <c r="E37" s="1018" t="s">
        <v>1759</v>
      </c>
      <c r="F37" s="1008" t="s">
        <v>2261</v>
      </c>
      <c r="G37" s="299">
        <v>25</v>
      </c>
      <c r="H37" s="305" t="s">
        <v>1760</v>
      </c>
      <c r="I37" s="1009">
        <v>39114</v>
      </c>
    </row>
    <row r="38" spans="2:9" ht="33.75" customHeight="1">
      <c r="B38" s="1775"/>
      <c r="C38" s="1777"/>
      <c r="D38" s="1010" t="s">
        <v>2561</v>
      </c>
      <c r="E38" s="1018" t="s">
        <v>1761</v>
      </c>
      <c r="F38" s="1019" t="s">
        <v>2261</v>
      </c>
      <c r="G38" s="299">
        <v>35</v>
      </c>
      <c r="H38" s="304" t="s">
        <v>2262</v>
      </c>
      <c r="I38" s="1009">
        <v>39132</v>
      </c>
    </row>
    <row r="39" spans="2:9" ht="33.75" customHeight="1">
      <c r="B39" s="1775"/>
      <c r="C39" s="1777"/>
      <c r="D39" s="1010" t="s">
        <v>2562</v>
      </c>
      <c r="E39" s="1018" t="s">
        <v>1762</v>
      </c>
      <c r="F39" s="1019" t="s">
        <v>2261</v>
      </c>
      <c r="G39" s="299">
        <v>63</v>
      </c>
      <c r="H39" s="302" t="s">
        <v>2262</v>
      </c>
      <c r="I39" s="1009">
        <v>39142</v>
      </c>
    </row>
    <row r="40" spans="2:9" ht="33.75" customHeight="1">
      <c r="B40" s="1775"/>
      <c r="C40" s="1777"/>
      <c r="D40" s="1010" t="s">
        <v>2563</v>
      </c>
      <c r="E40" s="1018" t="s">
        <v>1763</v>
      </c>
      <c r="F40" s="1019" t="s">
        <v>2261</v>
      </c>
      <c r="G40" s="299">
        <v>54</v>
      </c>
      <c r="H40" s="304" t="s">
        <v>2262</v>
      </c>
      <c r="I40" s="1009">
        <v>39083</v>
      </c>
    </row>
    <row r="41" spans="2:9" ht="33.75" customHeight="1">
      <c r="B41" s="1775"/>
      <c r="C41" s="1777"/>
      <c r="D41" s="1010" t="s">
        <v>2564</v>
      </c>
      <c r="E41" s="1018" t="s">
        <v>1764</v>
      </c>
      <c r="F41" s="1019" t="s">
        <v>2261</v>
      </c>
      <c r="G41" s="299">
        <v>62</v>
      </c>
      <c r="H41" s="304" t="s">
        <v>1765</v>
      </c>
      <c r="I41" s="1009">
        <v>39142</v>
      </c>
    </row>
    <row r="42" spans="2:9" ht="33.75" customHeight="1">
      <c r="B42" s="1775"/>
      <c r="C42" s="1777"/>
      <c r="D42" s="1020" t="s">
        <v>2565</v>
      </c>
      <c r="E42" s="1018" t="s">
        <v>1766</v>
      </c>
      <c r="F42" s="1019" t="s">
        <v>2261</v>
      </c>
      <c r="G42" s="299">
        <v>33</v>
      </c>
      <c r="H42" s="304" t="s">
        <v>1751</v>
      </c>
      <c r="I42" s="1009">
        <v>39093</v>
      </c>
    </row>
    <row r="43" spans="2:9" ht="33.75" customHeight="1">
      <c r="B43" s="1775"/>
      <c r="C43" s="1777"/>
      <c r="D43" s="1010" t="s">
        <v>2566</v>
      </c>
      <c r="E43" s="1018" t="s">
        <v>1767</v>
      </c>
      <c r="F43" s="1019" t="s">
        <v>2261</v>
      </c>
      <c r="G43" s="299">
        <v>30</v>
      </c>
      <c r="H43" s="306" t="s">
        <v>1212</v>
      </c>
      <c r="I43" s="1009">
        <v>39142</v>
      </c>
    </row>
    <row r="44" spans="2:9" ht="33.75" customHeight="1">
      <c r="B44" s="1775"/>
      <c r="C44" s="1777"/>
      <c r="D44" s="1010" t="s">
        <v>2567</v>
      </c>
      <c r="E44" s="1018" t="s">
        <v>1768</v>
      </c>
      <c r="F44" s="1019" t="s">
        <v>2261</v>
      </c>
      <c r="G44" s="299">
        <v>15</v>
      </c>
      <c r="H44" s="304" t="s">
        <v>2262</v>
      </c>
      <c r="I44" s="1001">
        <v>39092</v>
      </c>
    </row>
    <row r="45" spans="2:9" ht="33.75" customHeight="1">
      <c r="B45" s="1775"/>
      <c r="C45" s="1777"/>
      <c r="D45" s="1021" t="s">
        <v>2568</v>
      </c>
      <c r="E45" s="1018" t="s">
        <v>1769</v>
      </c>
      <c r="F45" s="1022" t="s">
        <v>2261</v>
      </c>
      <c r="G45" s="299">
        <v>19</v>
      </c>
      <c r="H45" s="304" t="s">
        <v>1760</v>
      </c>
      <c r="I45" s="1009">
        <v>39114</v>
      </c>
    </row>
    <row r="46" spans="2:9" ht="42" customHeight="1">
      <c r="B46" s="1775"/>
      <c r="C46" s="1777"/>
      <c r="D46" s="1756" t="s">
        <v>2569</v>
      </c>
      <c r="E46" s="1013" t="s">
        <v>1213</v>
      </c>
      <c r="F46" s="338" t="s">
        <v>1770</v>
      </c>
      <c r="G46" s="297">
        <v>2</v>
      </c>
      <c r="H46" s="298" t="s">
        <v>1771</v>
      </c>
      <c r="I46" s="1015">
        <v>36557</v>
      </c>
    </row>
    <row r="47" spans="2:9" ht="27" customHeight="1">
      <c r="B47" s="1775"/>
      <c r="C47" s="1777"/>
      <c r="D47" s="1757"/>
      <c r="E47" s="1016" t="s">
        <v>1772</v>
      </c>
      <c r="F47" s="1004" t="s">
        <v>2261</v>
      </c>
      <c r="G47" s="299">
        <v>17</v>
      </c>
      <c r="H47" s="300" t="s">
        <v>1760</v>
      </c>
      <c r="I47" s="337">
        <v>39114</v>
      </c>
    </row>
    <row r="48" spans="2:9" ht="57.75" customHeight="1">
      <c r="B48" s="1775"/>
      <c r="C48" s="1777"/>
      <c r="D48" s="1756" t="s">
        <v>2570</v>
      </c>
      <c r="E48" s="334" t="s">
        <v>1773</v>
      </c>
      <c r="F48" s="338" t="s">
        <v>1214</v>
      </c>
      <c r="G48" s="291">
        <v>6</v>
      </c>
      <c r="H48" s="292" t="s">
        <v>1774</v>
      </c>
      <c r="I48" s="335">
        <v>36404</v>
      </c>
    </row>
    <row r="49" spans="2:9" ht="27.75" customHeight="1">
      <c r="B49" s="1775"/>
      <c r="C49" s="1777"/>
      <c r="D49" s="1757"/>
      <c r="E49" s="1002" t="s">
        <v>1775</v>
      </c>
      <c r="F49" s="1004" t="s">
        <v>2261</v>
      </c>
      <c r="G49" s="301">
        <v>27</v>
      </c>
      <c r="H49" s="302" t="s">
        <v>2262</v>
      </c>
      <c r="I49" s="1005">
        <v>39114</v>
      </c>
    </row>
    <row r="50" spans="2:9" ht="42" customHeight="1">
      <c r="B50" s="1775"/>
      <c r="C50" s="1777"/>
      <c r="D50" s="1758" t="s">
        <v>1215</v>
      </c>
      <c r="E50" s="334" t="s">
        <v>1776</v>
      </c>
      <c r="F50" s="333" t="s">
        <v>1777</v>
      </c>
      <c r="G50" s="291">
        <v>8</v>
      </c>
      <c r="H50" s="292" t="s">
        <v>1778</v>
      </c>
      <c r="I50" s="335">
        <v>36192</v>
      </c>
    </row>
    <row r="51" spans="2:9" ht="57.75" customHeight="1">
      <c r="B51" s="1775"/>
      <c r="C51" s="1777"/>
      <c r="D51" s="1754"/>
      <c r="E51" s="996" t="s">
        <v>1779</v>
      </c>
      <c r="F51" s="295" t="s">
        <v>1780</v>
      </c>
      <c r="G51" s="293">
        <v>9</v>
      </c>
      <c r="H51" s="294" t="s">
        <v>1781</v>
      </c>
      <c r="I51" s="336">
        <v>36617</v>
      </c>
    </row>
    <row r="52" spans="2:9" ht="87.75" customHeight="1">
      <c r="B52" s="1775"/>
      <c r="C52" s="1777"/>
      <c r="D52" s="1754"/>
      <c r="E52" s="996" t="s">
        <v>1782</v>
      </c>
      <c r="F52" s="295" t="s">
        <v>1783</v>
      </c>
      <c r="G52" s="293">
        <v>5</v>
      </c>
      <c r="H52" s="294" t="s">
        <v>1784</v>
      </c>
      <c r="I52" s="336">
        <v>36557</v>
      </c>
    </row>
    <row r="53" spans="2:9" ht="72" customHeight="1">
      <c r="B53" s="1775"/>
      <c r="C53" s="1777"/>
      <c r="D53" s="1754"/>
      <c r="E53" s="996" t="s">
        <v>1785</v>
      </c>
      <c r="F53" s="295" t="s">
        <v>1216</v>
      </c>
      <c r="G53" s="293">
        <v>11</v>
      </c>
      <c r="H53" s="294" t="s">
        <v>1786</v>
      </c>
      <c r="I53" s="336">
        <v>36617</v>
      </c>
    </row>
    <row r="54" spans="2:9" ht="109.15" customHeight="1">
      <c r="B54" s="1775"/>
      <c r="C54" s="1777"/>
      <c r="D54" s="1754"/>
      <c r="E54" s="996" t="s">
        <v>1787</v>
      </c>
      <c r="F54" s="295" t="s">
        <v>1217</v>
      </c>
      <c r="G54" s="293">
        <v>6</v>
      </c>
      <c r="H54" s="294" t="s">
        <v>1788</v>
      </c>
      <c r="I54" s="336">
        <v>36251</v>
      </c>
    </row>
    <row r="55" spans="2:9" ht="57.75" customHeight="1">
      <c r="B55" s="1776"/>
      <c r="C55" s="1778"/>
      <c r="D55" s="1755"/>
      <c r="E55" s="1016" t="s">
        <v>1789</v>
      </c>
      <c r="F55" s="340" t="s">
        <v>1790</v>
      </c>
      <c r="G55" s="299">
        <v>14</v>
      </c>
      <c r="H55" s="300" t="s">
        <v>1791</v>
      </c>
      <c r="I55" s="337">
        <v>36251</v>
      </c>
    </row>
    <row r="56" spans="2:9" ht="78.599999999999994" customHeight="1">
      <c r="B56" s="1439" t="s">
        <v>1792</v>
      </c>
      <c r="C56" s="1439" t="s">
        <v>1749</v>
      </c>
      <c r="D56" s="1758" t="s">
        <v>1215</v>
      </c>
      <c r="E56" s="334" t="s">
        <v>1793</v>
      </c>
      <c r="F56" s="333" t="s">
        <v>1218</v>
      </c>
      <c r="G56" s="291">
        <v>8</v>
      </c>
      <c r="H56" s="292" t="s">
        <v>1794</v>
      </c>
      <c r="I56" s="335">
        <v>36342</v>
      </c>
    </row>
    <row r="57" spans="2:9" ht="94.5" customHeight="1">
      <c r="B57" s="1440"/>
      <c r="C57" s="1440"/>
      <c r="D57" s="1754"/>
      <c r="E57" s="996" t="s">
        <v>1795</v>
      </c>
      <c r="F57" s="295" t="s">
        <v>1796</v>
      </c>
      <c r="G57" s="293">
        <v>5</v>
      </c>
      <c r="H57" s="294" t="s">
        <v>1797</v>
      </c>
      <c r="I57" s="336">
        <v>35886</v>
      </c>
    </row>
    <row r="58" spans="2:9" ht="27" customHeight="1">
      <c r="B58" s="1440"/>
      <c r="C58" s="1440"/>
      <c r="D58" s="1754"/>
      <c r="E58" s="996" t="s">
        <v>1798</v>
      </c>
      <c r="F58" s="339" t="s">
        <v>2261</v>
      </c>
      <c r="G58" s="293">
        <v>77</v>
      </c>
      <c r="H58" s="294" t="s">
        <v>2262</v>
      </c>
      <c r="I58" s="336">
        <v>39164</v>
      </c>
    </row>
    <row r="59" spans="2:9" ht="57" customHeight="1">
      <c r="B59" s="1440"/>
      <c r="C59" s="1440"/>
      <c r="D59" s="1754"/>
      <c r="E59" s="999" t="s">
        <v>1799</v>
      </c>
      <c r="F59" s="1023" t="s">
        <v>1800</v>
      </c>
      <c r="G59" s="307">
        <v>9</v>
      </c>
      <c r="H59" s="308" t="s">
        <v>1801</v>
      </c>
      <c r="I59" s="1024">
        <v>36617</v>
      </c>
    </row>
    <row r="60" spans="2:9" ht="72" customHeight="1">
      <c r="B60" s="1440"/>
      <c r="C60" s="1440"/>
      <c r="D60" s="1755"/>
      <c r="E60" s="1016" t="s">
        <v>1802</v>
      </c>
      <c r="F60" s="340" t="s">
        <v>1803</v>
      </c>
      <c r="G60" s="299">
        <v>6</v>
      </c>
      <c r="H60" s="300" t="s">
        <v>1804</v>
      </c>
      <c r="I60" s="337">
        <v>36708</v>
      </c>
    </row>
    <row r="61" spans="2:9" ht="42.75" customHeight="1">
      <c r="B61" s="1440"/>
      <c r="C61" s="1440"/>
      <c r="D61" s="1756" t="s">
        <v>2572</v>
      </c>
      <c r="E61" s="334" t="s">
        <v>1805</v>
      </c>
      <c r="F61" s="333" t="s">
        <v>1219</v>
      </c>
      <c r="G61" s="291">
        <v>3</v>
      </c>
      <c r="H61" s="292" t="s">
        <v>1806</v>
      </c>
      <c r="I61" s="335">
        <v>36297</v>
      </c>
    </row>
    <row r="62" spans="2:9" ht="64.150000000000006" customHeight="1">
      <c r="B62" s="1440"/>
      <c r="C62" s="1440"/>
      <c r="D62" s="1762"/>
      <c r="E62" s="996" t="s">
        <v>1807</v>
      </c>
      <c r="F62" s="295" t="s">
        <v>1808</v>
      </c>
      <c r="G62" s="293">
        <v>3</v>
      </c>
      <c r="H62" s="294" t="s">
        <v>1809</v>
      </c>
      <c r="I62" s="336">
        <v>36312</v>
      </c>
    </row>
    <row r="63" spans="2:9" ht="65.45" customHeight="1">
      <c r="B63" s="1440"/>
      <c r="C63" s="1440"/>
      <c r="D63" s="1762"/>
      <c r="E63" s="996" t="s">
        <v>1810</v>
      </c>
      <c r="F63" s="295" t="s">
        <v>1220</v>
      </c>
      <c r="G63" s="293">
        <v>3</v>
      </c>
      <c r="H63" s="294" t="s">
        <v>1811</v>
      </c>
      <c r="I63" s="336">
        <v>36312</v>
      </c>
    </row>
    <row r="64" spans="2:9" ht="27.75" customHeight="1">
      <c r="B64" s="1440"/>
      <c r="C64" s="1440"/>
      <c r="D64" s="1762"/>
      <c r="E64" s="996" t="s">
        <v>1812</v>
      </c>
      <c r="F64" s="295" t="s">
        <v>1813</v>
      </c>
      <c r="G64" s="293">
        <v>2</v>
      </c>
      <c r="H64" s="294" t="s">
        <v>1814</v>
      </c>
      <c r="I64" s="336">
        <v>37347</v>
      </c>
    </row>
    <row r="65" spans="2:9" ht="27.75" customHeight="1">
      <c r="B65" s="1440"/>
      <c r="C65" s="1440"/>
      <c r="D65" s="1757"/>
      <c r="E65" s="1016" t="s">
        <v>1815</v>
      </c>
      <c r="F65" s="1004" t="s">
        <v>2261</v>
      </c>
      <c r="G65" s="299">
        <v>42</v>
      </c>
      <c r="H65" s="300" t="s">
        <v>2262</v>
      </c>
      <c r="I65" s="337">
        <v>39114</v>
      </c>
    </row>
    <row r="66" spans="2:9" ht="33.75" customHeight="1">
      <c r="B66" s="1440"/>
      <c r="C66" s="1440"/>
      <c r="D66" s="1025" t="s">
        <v>2573</v>
      </c>
      <c r="E66" s="1011" t="s">
        <v>1816</v>
      </c>
      <c r="F66" s="1012" t="s">
        <v>2261</v>
      </c>
      <c r="G66" s="303">
        <v>35</v>
      </c>
      <c r="H66" s="304" t="s">
        <v>1760</v>
      </c>
      <c r="I66" s="1009">
        <v>39114</v>
      </c>
    </row>
    <row r="67" spans="2:9" ht="27.75" customHeight="1">
      <c r="B67" s="1440"/>
      <c r="C67" s="1440"/>
      <c r="D67" s="1744" t="s">
        <v>2574</v>
      </c>
      <c r="E67" s="334" t="s">
        <v>1817</v>
      </c>
      <c r="F67" s="333" t="s">
        <v>1818</v>
      </c>
      <c r="G67" s="291">
        <v>5</v>
      </c>
      <c r="H67" s="292" t="s">
        <v>1819</v>
      </c>
      <c r="I67" s="335">
        <v>37712</v>
      </c>
    </row>
    <row r="68" spans="2:9" ht="27.75" customHeight="1">
      <c r="B68" s="1440"/>
      <c r="C68" s="1440"/>
      <c r="D68" s="1761"/>
      <c r="E68" s="996" t="s">
        <v>1820</v>
      </c>
      <c r="F68" s="295" t="s">
        <v>2226</v>
      </c>
      <c r="G68" s="293">
        <v>4</v>
      </c>
      <c r="H68" s="294" t="s">
        <v>1821</v>
      </c>
      <c r="I68" s="336">
        <v>36312</v>
      </c>
    </row>
    <row r="69" spans="2:9" ht="27.75" customHeight="1">
      <c r="B69" s="1440"/>
      <c r="C69" s="1440"/>
      <c r="D69" s="1763"/>
      <c r="E69" s="1026" t="s">
        <v>1822</v>
      </c>
      <c r="F69" s="1027" t="s">
        <v>2261</v>
      </c>
      <c r="G69" s="313">
        <v>54</v>
      </c>
      <c r="H69" s="306" t="s">
        <v>2262</v>
      </c>
      <c r="I69" s="998">
        <v>39161</v>
      </c>
    </row>
    <row r="70" spans="2:9" ht="27.75" customHeight="1">
      <c r="B70" s="1440"/>
      <c r="C70" s="1440"/>
      <c r="D70" s="1763"/>
      <c r="E70" s="1016" t="s">
        <v>1221</v>
      </c>
      <c r="F70" s="1028" t="s">
        <v>1222</v>
      </c>
      <c r="G70" s="299">
        <v>8</v>
      </c>
      <c r="H70" s="300" t="s">
        <v>1223</v>
      </c>
      <c r="I70" s="337">
        <v>42034</v>
      </c>
    </row>
    <row r="71" spans="2:9" ht="27" customHeight="1">
      <c r="B71" s="1440"/>
      <c r="C71" s="1440"/>
      <c r="D71" s="1756" t="s">
        <v>2575</v>
      </c>
      <c r="E71" s="334" t="s">
        <v>1823</v>
      </c>
      <c r="F71" s="309" t="s">
        <v>2868</v>
      </c>
      <c r="G71" s="291">
        <v>3</v>
      </c>
      <c r="H71" s="292" t="s">
        <v>1224</v>
      </c>
      <c r="I71" s="335">
        <v>36039</v>
      </c>
    </row>
    <row r="72" spans="2:9" ht="27" customHeight="1">
      <c r="B72" s="1440"/>
      <c r="C72" s="1440"/>
      <c r="D72" s="1762"/>
      <c r="E72" s="996" t="s">
        <v>1824</v>
      </c>
      <c r="F72" s="310" t="s">
        <v>1225</v>
      </c>
      <c r="G72" s="293">
        <v>3</v>
      </c>
      <c r="H72" s="294" t="s">
        <v>1825</v>
      </c>
      <c r="I72" s="336">
        <v>36251</v>
      </c>
    </row>
    <row r="73" spans="2:9" ht="27" customHeight="1">
      <c r="B73" s="1440"/>
      <c r="C73" s="1440"/>
      <c r="D73" s="1762"/>
      <c r="E73" s="996" t="s">
        <v>1826</v>
      </c>
      <c r="F73" s="310" t="s">
        <v>1226</v>
      </c>
      <c r="G73" s="293">
        <v>2</v>
      </c>
      <c r="H73" s="294" t="s">
        <v>1828</v>
      </c>
      <c r="I73" s="336">
        <v>36251</v>
      </c>
    </row>
    <row r="74" spans="2:9" ht="27" customHeight="1">
      <c r="B74" s="1440"/>
      <c r="C74" s="1440"/>
      <c r="D74" s="1762"/>
      <c r="E74" s="996" t="s">
        <v>1829</v>
      </c>
      <c r="F74" s="310" t="s">
        <v>2226</v>
      </c>
      <c r="G74" s="293">
        <v>3</v>
      </c>
      <c r="H74" s="294" t="s">
        <v>1830</v>
      </c>
      <c r="I74" s="336">
        <v>36251</v>
      </c>
    </row>
    <row r="75" spans="2:9" ht="27" customHeight="1">
      <c r="B75" s="1440"/>
      <c r="C75" s="1440"/>
      <c r="D75" s="1762"/>
      <c r="E75" s="996" t="s">
        <v>1831</v>
      </c>
      <c r="F75" s="310" t="s">
        <v>1832</v>
      </c>
      <c r="G75" s="293">
        <v>3</v>
      </c>
      <c r="H75" s="294" t="s">
        <v>1833</v>
      </c>
      <c r="I75" s="336">
        <v>36312</v>
      </c>
    </row>
    <row r="76" spans="2:9" ht="27" customHeight="1">
      <c r="B76" s="1440"/>
      <c r="C76" s="1440"/>
      <c r="D76" s="1762"/>
      <c r="E76" s="996" t="s">
        <v>1834</v>
      </c>
      <c r="F76" s="310" t="s">
        <v>1835</v>
      </c>
      <c r="G76" s="293">
        <v>2</v>
      </c>
      <c r="H76" s="294" t="s">
        <v>1836</v>
      </c>
      <c r="I76" s="336">
        <v>36312</v>
      </c>
    </row>
    <row r="77" spans="2:9" ht="27" customHeight="1">
      <c r="B77" s="1440"/>
      <c r="C77" s="1440"/>
      <c r="D77" s="1762"/>
      <c r="E77" s="996" t="s">
        <v>1837</v>
      </c>
      <c r="F77" s="310" t="s">
        <v>1838</v>
      </c>
      <c r="G77" s="293">
        <v>4</v>
      </c>
      <c r="H77" s="294" t="s">
        <v>1839</v>
      </c>
      <c r="I77" s="336">
        <v>36342</v>
      </c>
    </row>
    <row r="78" spans="2:9" ht="27" customHeight="1">
      <c r="B78" s="1440"/>
      <c r="C78" s="1440"/>
      <c r="D78" s="1757"/>
      <c r="E78" s="1016" t="s">
        <v>1840</v>
      </c>
      <c r="F78" s="1004" t="s">
        <v>2261</v>
      </c>
      <c r="G78" s="299">
        <v>29</v>
      </c>
      <c r="H78" s="300" t="s">
        <v>1227</v>
      </c>
      <c r="I78" s="337">
        <v>39114</v>
      </c>
    </row>
    <row r="79" spans="2:9" ht="33" customHeight="1">
      <c r="B79" s="1440"/>
      <c r="C79" s="1440"/>
      <c r="D79" s="1006" t="s">
        <v>2576</v>
      </c>
      <c r="E79" s="1011" t="s">
        <v>1841</v>
      </c>
      <c r="F79" s="1012" t="s">
        <v>2261</v>
      </c>
      <c r="G79" s="303">
        <v>19</v>
      </c>
      <c r="H79" s="304" t="s">
        <v>1760</v>
      </c>
      <c r="I79" s="1009">
        <v>39114</v>
      </c>
    </row>
    <row r="80" spans="2:9" ht="27.75" customHeight="1">
      <c r="B80" s="1440"/>
      <c r="C80" s="1440"/>
      <c r="D80" s="1758" t="s">
        <v>2577</v>
      </c>
      <c r="E80" s="1029" t="s">
        <v>1842</v>
      </c>
      <c r="F80" s="1030" t="s">
        <v>2261</v>
      </c>
      <c r="G80" s="291">
        <v>26</v>
      </c>
      <c r="H80" s="292" t="s">
        <v>1843</v>
      </c>
      <c r="I80" s="335">
        <v>39114</v>
      </c>
    </row>
    <row r="81" spans="2:9" ht="27.75" customHeight="1">
      <c r="B81" s="1440"/>
      <c r="C81" s="1440"/>
      <c r="D81" s="1760"/>
      <c r="E81" s="1016" t="s">
        <v>1844</v>
      </c>
      <c r="F81" s="1031" t="s">
        <v>1845</v>
      </c>
      <c r="G81" s="311">
        <v>3</v>
      </c>
      <c r="H81" s="312" t="s">
        <v>1846</v>
      </c>
      <c r="I81" s="1032">
        <v>39804</v>
      </c>
    </row>
    <row r="82" spans="2:9" ht="27.75" customHeight="1">
      <c r="B82" s="1440"/>
      <c r="C82" s="1440"/>
      <c r="D82" s="1744" t="s">
        <v>2578</v>
      </c>
      <c r="E82" s="1013" t="s">
        <v>1847</v>
      </c>
      <c r="F82" s="338" t="s">
        <v>1848</v>
      </c>
      <c r="G82" s="297">
        <v>3</v>
      </c>
      <c r="H82" s="292" t="s">
        <v>1849</v>
      </c>
      <c r="I82" s="1015">
        <v>36286</v>
      </c>
    </row>
    <row r="83" spans="2:9" ht="27.75" customHeight="1">
      <c r="B83" s="1440"/>
      <c r="C83" s="1440"/>
      <c r="D83" s="1745"/>
      <c r="E83" s="1016" t="s">
        <v>1850</v>
      </c>
      <c r="F83" s="1004" t="s">
        <v>2261</v>
      </c>
      <c r="G83" s="299">
        <v>43</v>
      </c>
      <c r="H83" s="302" t="s">
        <v>1851</v>
      </c>
      <c r="I83" s="337">
        <v>39099</v>
      </c>
    </row>
    <row r="84" spans="2:9" ht="33" customHeight="1">
      <c r="B84" s="1441"/>
      <c r="C84" s="1441"/>
      <c r="D84" s="1010" t="s">
        <v>2579</v>
      </c>
      <c r="E84" s="1011" t="s">
        <v>1852</v>
      </c>
      <c r="F84" s="1017" t="s">
        <v>2261</v>
      </c>
      <c r="G84" s="303">
        <v>41</v>
      </c>
      <c r="H84" s="304" t="s">
        <v>1760</v>
      </c>
      <c r="I84" s="1005">
        <v>39114</v>
      </c>
    </row>
    <row r="85" spans="2:9" ht="27.75" customHeight="1">
      <c r="B85" s="1439" t="s">
        <v>1211</v>
      </c>
      <c r="C85" s="1439" t="s">
        <v>1228</v>
      </c>
      <c r="D85" s="1756" t="s">
        <v>2410</v>
      </c>
      <c r="E85" s="1013" t="s">
        <v>1853</v>
      </c>
      <c r="F85" s="338" t="s">
        <v>2256</v>
      </c>
      <c r="G85" s="291">
        <v>4</v>
      </c>
      <c r="H85" s="292" t="s">
        <v>1854</v>
      </c>
      <c r="I85" s="335">
        <v>35493</v>
      </c>
    </row>
    <row r="86" spans="2:9" ht="27" customHeight="1">
      <c r="B86" s="1440"/>
      <c r="C86" s="1440"/>
      <c r="D86" s="1757"/>
      <c r="E86" s="1016" t="s">
        <v>1855</v>
      </c>
      <c r="F86" s="1004" t="s">
        <v>2261</v>
      </c>
      <c r="G86" s="301">
        <v>39</v>
      </c>
      <c r="H86" s="302" t="s">
        <v>2262</v>
      </c>
      <c r="I86" s="1005">
        <v>39151</v>
      </c>
    </row>
    <row r="87" spans="2:9" ht="42" customHeight="1">
      <c r="B87" s="1440"/>
      <c r="C87" s="1440"/>
      <c r="D87" s="1025" t="s">
        <v>2581</v>
      </c>
      <c r="E87" s="1013" t="s">
        <v>1856</v>
      </c>
      <c r="F87" s="1022" t="s">
        <v>2261</v>
      </c>
      <c r="G87" s="297">
        <v>30</v>
      </c>
      <c r="H87" s="298" t="s">
        <v>2262</v>
      </c>
      <c r="I87" s="1015">
        <v>39114</v>
      </c>
    </row>
    <row r="88" spans="2:9" ht="93.75" customHeight="1">
      <c r="B88" s="1440"/>
      <c r="C88" s="1440"/>
      <c r="D88" s="1758" t="s">
        <v>1229</v>
      </c>
      <c r="E88" s="334" t="s">
        <v>1857</v>
      </c>
      <c r="F88" s="333" t="s">
        <v>1230</v>
      </c>
      <c r="G88" s="291">
        <v>5</v>
      </c>
      <c r="H88" s="292" t="s">
        <v>1858</v>
      </c>
      <c r="I88" s="335" t="s">
        <v>1859</v>
      </c>
    </row>
    <row r="89" spans="2:9" ht="27.75" customHeight="1">
      <c r="B89" s="1440"/>
      <c r="C89" s="1440"/>
      <c r="D89" s="1759"/>
      <c r="E89" s="1016" t="s">
        <v>1860</v>
      </c>
      <c r="F89" s="340" t="s">
        <v>2226</v>
      </c>
      <c r="G89" s="299">
        <v>3</v>
      </c>
      <c r="H89" s="300" t="s">
        <v>1861</v>
      </c>
      <c r="I89" s="337">
        <v>36360</v>
      </c>
    </row>
    <row r="90" spans="2:9" ht="33.75" customHeight="1">
      <c r="B90" s="1440"/>
      <c r="C90" s="1440"/>
      <c r="D90" s="1760"/>
      <c r="E90" s="1011" t="s">
        <v>1862</v>
      </c>
      <c r="F90" s="1017" t="s">
        <v>2261</v>
      </c>
      <c r="G90" s="301">
        <v>19</v>
      </c>
      <c r="H90" s="304" t="s">
        <v>2262</v>
      </c>
      <c r="I90" s="1005">
        <v>39114</v>
      </c>
    </row>
    <row r="91" spans="2:9" ht="42.75" customHeight="1">
      <c r="B91" s="1440"/>
      <c r="C91" s="1440"/>
      <c r="D91" s="1759" t="s">
        <v>2583</v>
      </c>
      <c r="E91" s="334" t="s">
        <v>1863</v>
      </c>
      <c r="F91" s="333" t="s">
        <v>1864</v>
      </c>
      <c r="G91" s="291">
        <v>3</v>
      </c>
      <c r="H91" s="292" t="s">
        <v>1865</v>
      </c>
      <c r="I91" s="335">
        <v>36373</v>
      </c>
    </row>
    <row r="92" spans="2:9" ht="27.75" customHeight="1">
      <c r="B92" s="1440"/>
      <c r="C92" s="1440"/>
      <c r="D92" s="1760"/>
      <c r="E92" s="1016" t="s">
        <v>1866</v>
      </c>
      <c r="F92" s="1028" t="s">
        <v>2261</v>
      </c>
      <c r="G92" s="299">
        <v>19</v>
      </c>
      <c r="H92" s="300" t="s">
        <v>2262</v>
      </c>
      <c r="I92" s="337">
        <v>39114</v>
      </c>
    </row>
    <row r="93" spans="2:9" ht="33.75" customHeight="1">
      <c r="B93" s="1440"/>
      <c r="C93" s="1440"/>
      <c r="D93" s="1006" t="s">
        <v>2584</v>
      </c>
      <c r="E93" s="1007" t="s">
        <v>1867</v>
      </c>
      <c r="F93" s="1008" t="s">
        <v>2261</v>
      </c>
      <c r="G93" s="301">
        <v>27</v>
      </c>
      <c r="H93" s="305" t="s">
        <v>2262</v>
      </c>
      <c r="I93" s="1001">
        <v>39114</v>
      </c>
    </row>
    <row r="94" spans="2:9" ht="33.75" customHeight="1">
      <c r="B94" s="1440"/>
      <c r="C94" s="1440"/>
      <c r="D94" s="1010" t="s">
        <v>2585</v>
      </c>
      <c r="E94" s="1018" t="s">
        <v>1868</v>
      </c>
      <c r="F94" s="1019" t="s">
        <v>2261</v>
      </c>
      <c r="G94" s="299">
        <v>23</v>
      </c>
      <c r="H94" s="304" t="s">
        <v>1760</v>
      </c>
      <c r="I94" s="1009">
        <v>39114</v>
      </c>
    </row>
    <row r="95" spans="2:9" ht="33.75" customHeight="1">
      <c r="B95" s="1440"/>
      <c r="C95" s="1440"/>
      <c r="D95" s="1021" t="s">
        <v>2586</v>
      </c>
      <c r="E95" s="1013" t="s">
        <v>1869</v>
      </c>
      <c r="F95" s="1022" t="s">
        <v>2261</v>
      </c>
      <c r="G95" s="313">
        <v>19</v>
      </c>
      <c r="H95" s="305" t="s">
        <v>1760</v>
      </c>
      <c r="I95" s="1009">
        <v>39114</v>
      </c>
    </row>
    <row r="96" spans="2:9" ht="42" customHeight="1">
      <c r="B96" s="1440"/>
      <c r="C96" s="1440"/>
      <c r="D96" s="1744" t="s">
        <v>2587</v>
      </c>
      <c r="E96" s="334" t="s">
        <v>1870</v>
      </c>
      <c r="F96" s="333" t="s">
        <v>1871</v>
      </c>
      <c r="G96" s="291">
        <v>2</v>
      </c>
      <c r="H96" s="292" t="s">
        <v>1872</v>
      </c>
      <c r="I96" s="1015">
        <v>35462</v>
      </c>
    </row>
    <row r="97" spans="2:9" ht="42.75" customHeight="1">
      <c r="B97" s="1440"/>
      <c r="C97" s="1440"/>
      <c r="D97" s="1761"/>
      <c r="E97" s="996" t="s">
        <v>1873</v>
      </c>
      <c r="F97" s="295" t="s">
        <v>1874</v>
      </c>
      <c r="G97" s="293">
        <v>2</v>
      </c>
      <c r="H97" s="294" t="s">
        <v>1875</v>
      </c>
      <c r="I97" s="336">
        <v>37347</v>
      </c>
    </row>
    <row r="98" spans="2:9" ht="27.75" customHeight="1">
      <c r="B98" s="1440"/>
      <c r="C98" s="1440"/>
      <c r="D98" s="1745"/>
      <c r="E98" s="1016" t="s">
        <v>1876</v>
      </c>
      <c r="F98" s="1028" t="s">
        <v>2261</v>
      </c>
      <c r="G98" s="299">
        <v>24</v>
      </c>
      <c r="H98" s="300" t="s">
        <v>2262</v>
      </c>
      <c r="I98" s="337">
        <v>39114</v>
      </c>
    </row>
    <row r="99" spans="2:9" ht="33.75" customHeight="1">
      <c r="B99" s="1440"/>
      <c r="C99" s="1440"/>
      <c r="D99" s="1006" t="s">
        <v>2588</v>
      </c>
      <c r="E99" s="1007" t="s">
        <v>1877</v>
      </c>
      <c r="F99" s="1008" t="s">
        <v>2261</v>
      </c>
      <c r="G99" s="301">
        <v>17</v>
      </c>
      <c r="H99" s="304" t="s">
        <v>1760</v>
      </c>
      <c r="I99" s="1009">
        <v>39097</v>
      </c>
    </row>
    <row r="100" spans="2:9" ht="33.75" customHeight="1">
      <c r="B100" s="1440"/>
      <c r="C100" s="1440"/>
      <c r="D100" s="1021" t="s">
        <v>2589</v>
      </c>
      <c r="E100" s="1018" t="s">
        <v>1878</v>
      </c>
      <c r="F100" s="1022" t="s">
        <v>2261</v>
      </c>
      <c r="G100" s="299">
        <v>20</v>
      </c>
      <c r="H100" s="305" t="s">
        <v>1760</v>
      </c>
      <c r="I100" s="1009">
        <v>39132</v>
      </c>
    </row>
    <row r="101" spans="2:9" ht="72.75" customHeight="1">
      <c r="B101" s="1440"/>
      <c r="C101" s="1440"/>
      <c r="D101" s="1744" t="s">
        <v>2590</v>
      </c>
      <c r="E101" s="334" t="s">
        <v>1879</v>
      </c>
      <c r="F101" s="333" t="s">
        <v>1880</v>
      </c>
      <c r="G101" s="293">
        <v>5</v>
      </c>
      <c r="H101" s="292" t="s">
        <v>1881</v>
      </c>
      <c r="I101" s="1024">
        <v>35977</v>
      </c>
    </row>
    <row r="102" spans="2:9" ht="27.75" customHeight="1">
      <c r="B102" s="1440"/>
      <c r="C102" s="1440"/>
      <c r="D102" s="1761"/>
      <c r="E102" s="996" t="s">
        <v>1882</v>
      </c>
      <c r="F102" s="295" t="s">
        <v>2213</v>
      </c>
      <c r="G102" s="293">
        <v>34</v>
      </c>
      <c r="H102" s="294" t="s">
        <v>2262</v>
      </c>
      <c r="I102" s="336">
        <v>37591</v>
      </c>
    </row>
    <row r="103" spans="2:9" ht="27" customHeight="1">
      <c r="B103" s="1440"/>
      <c r="C103" s="1440"/>
      <c r="D103" s="1745"/>
      <c r="E103" s="1016" t="s">
        <v>1883</v>
      </c>
      <c r="F103" s="1028" t="s">
        <v>2261</v>
      </c>
      <c r="G103" s="299">
        <v>34</v>
      </c>
      <c r="H103" s="300" t="s">
        <v>2262</v>
      </c>
      <c r="I103" s="337">
        <v>39114</v>
      </c>
    </row>
    <row r="104" spans="2:9" ht="132.75" customHeight="1">
      <c r="B104" s="1440"/>
      <c r="C104" s="1440"/>
      <c r="D104" s="1744" t="s">
        <v>2591</v>
      </c>
      <c r="E104" s="334" t="s">
        <v>1884</v>
      </c>
      <c r="F104" s="333" t="s">
        <v>2226</v>
      </c>
      <c r="G104" s="291">
        <v>33</v>
      </c>
      <c r="H104" s="292" t="s">
        <v>1885</v>
      </c>
      <c r="I104" s="335">
        <v>36342</v>
      </c>
    </row>
    <row r="105" spans="2:9" ht="27.75" customHeight="1">
      <c r="B105" s="1440"/>
      <c r="C105" s="1440"/>
      <c r="D105" s="1745"/>
      <c r="E105" s="1016" t="s">
        <v>1886</v>
      </c>
      <c r="F105" s="1028" t="s">
        <v>2261</v>
      </c>
      <c r="G105" s="299">
        <v>60</v>
      </c>
      <c r="H105" s="300" t="s">
        <v>1751</v>
      </c>
      <c r="I105" s="337">
        <v>39171</v>
      </c>
    </row>
    <row r="106" spans="2:9" ht="42.75" customHeight="1">
      <c r="B106" s="1440"/>
      <c r="C106" s="1440"/>
      <c r="D106" s="1744" t="s">
        <v>2592</v>
      </c>
      <c r="E106" s="334" t="s">
        <v>1887</v>
      </c>
      <c r="F106" s="333" t="s">
        <v>1888</v>
      </c>
      <c r="G106" s="297">
        <v>5</v>
      </c>
      <c r="H106" s="298" t="s">
        <v>1889</v>
      </c>
      <c r="I106" s="335">
        <v>36195</v>
      </c>
    </row>
    <row r="107" spans="2:9" ht="27" customHeight="1">
      <c r="B107" s="1440"/>
      <c r="C107" s="1440"/>
      <c r="D107" s="1745"/>
      <c r="E107" s="1002" t="s">
        <v>1890</v>
      </c>
      <c r="F107" s="1033" t="s">
        <v>1207</v>
      </c>
      <c r="G107" s="299">
        <v>20</v>
      </c>
      <c r="H107" s="300" t="s">
        <v>1891</v>
      </c>
      <c r="I107" s="1005">
        <v>39114</v>
      </c>
    </row>
    <row r="108" spans="2:9" ht="33" customHeight="1">
      <c r="B108" s="1440"/>
      <c r="C108" s="1440"/>
      <c r="D108" s="1025" t="s">
        <v>2593</v>
      </c>
      <c r="E108" s="1029" t="s">
        <v>1892</v>
      </c>
      <c r="F108" s="1034" t="s">
        <v>2261</v>
      </c>
      <c r="G108" s="314">
        <v>21</v>
      </c>
      <c r="H108" s="305" t="s">
        <v>1891</v>
      </c>
      <c r="I108" s="1001">
        <v>39069</v>
      </c>
    </row>
    <row r="109" spans="2:9" ht="57" customHeight="1">
      <c r="B109" s="1440"/>
      <c r="C109" s="1440"/>
      <c r="D109" s="1758" t="s">
        <v>1231</v>
      </c>
      <c r="E109" s="334" t="s">
        <v>1893</v>
      </c>
      <c r="F109" s="333" t="s">
        <v>1894</v>
      </c>
      <c r="G109" s="291">
        <v>3</v>
      </c>
      <c r="H109" s="292" t="s">
        <v>1232</v>
      </c>
      <c r="I109" s="335">
        <v>35827</v>
      </c>
    </row>
    <row r="110" spans="2:9" ht="42" customHeight="1">
      <c r="B110" s="1441"/>
      <c r="C110" s="1441"/>
      <c r="D110" s="1760"/>
      <c r="E110" s="1016" t="s">
        <v>1895</v>
      </c>
      <c r="F110" s="340" t="s">
        <v>1896</v>
      </c>
      <c r="G110" s="299">
        <v>4</v>
      </c>
      <c r="H110" s="300" t="s">
        <v>1897</v>
      </c>
      <c r="I110" s="337">
        <v>35977</v>
      </c>
    </row>
    <row r="111" spans="2:9" ht="42.75" customHeight="1">
      <c r="B111" s="1439" t="s">
        <v>1211</v>
      </c>
      <c r="C111" s="1439" t="s">
        <v>1228</v>
      </c>
      <c r="D111" s="1753" t="s">
        <v>2424</v>
      </c>
      <c r="E111" s="1011" t="s">
        <v>1898</v>
      </c>
      <c r="F111" s="981" t="s">
        <v>1233</v>
      </c>
      <c r="G111" s="303">
        <v>5</v>
      </c>
      <c r="H111" s="304" t="s">
        <v>1899</v>
      </c>
      <c r="I111" s="1009">
        <v>36251</v>
      </c>
    </row>
    <row r="112" spans="2:9" ht="42.75" customHeight="1">
      <c r="B112" s="1440"/>
      <c r="C112" s="1440"/>
      <c r="D112" s="1754"/>
      <c r="E112" s="999" t="s">
        <v>1900</v>
      </c>
      <c r="F112" s="1023" t="s">
        <v>1234</v>
      </c>
      <c r="G112" s="307">
        <v>3</v>
      </c>
      <c r="H112" s="308" t="s">
        <v>1901</v>
      </c>
      <c r="I112" s="1024">
        <v>36342</v>
      </c>
    </row>
    <row r="113" spans="2:9" ht="27.75" customHeight="1">
      <c r="B113" s="1440"/>
      <c r="C113" s="1440"/>
      <c r="D113" s="1755"/>
      <c r="E113" s="1016" t="s">
        <v>1902</v>
      </c>
      <c r="F113" s="1028" t="s">
        <v>2261</v>
      </c>
      <c r="G113" s="299">
        <v>45</v>
      </c>
      <c r="H113" s="300" t="s">
        <v>1903</v>
      </c>
      <c r="I113" s="337">
        <v>39114</v>
      </c>
    </row>
    <row r="114" spans="2:9" ht="42.75" customHeight="1">
      <c r="B114" s="1440"/>
      <c r="C114" s="1440"/>
      <c r="D114" s="1744" t="s">
        <v>2595</v>
      </c>
      <c r="E114" s="334" t="s">
        <v>1904</v>
      </c>
      <c r="F114" s="333" t="s">
        <v>1905</v>
      </c>
      <c r="G114" s="291">
        <v>2</v>
      </c>
      <c r="H114" s="292" t="s">
        <v>1906</v>
      </c>
      <c r="I114" s="335">
        <v>35674</v>
      </c>
    </row>
    <row r="115" spans="2:9" ht="27.75" customHeight="1">
      <c r="B115" s="1440"/>
      <c r="C115" s="1440"/>
      <c r="D115" s="1745"/>
      <c r="E115" s="1016" t="s">
        <v>1907</v>
      </c>
      <c r="F115" s="1028" t="s">
        <v>2261</v>
      </c>
      <c r="G115" s="299">
        <v>18</v>
      </c>
      <c r="H115" s="300" t="s">
        <v>1908</v>
      </c>
      <c r="I115" s="337">
        <v>39114</v>
      </c>
    </row>
    <row r="116" spans="2:9" ht="27" customHeight="1">
      <c r="B116" s="1440"/>
      <c r="C116" s="1440"/>
      <c r="D116" s="1744" t="s">
        <v>2596</v>
      </c>
      <c r="E116" s="334" t="s">
        <v>1235</v>
      </c>
      <c r="F116" s="333" t="s">
        <v>1909</v>
      </c>
      <c r="G116" s="291">
        <v>5</v>
      </c>
      <c r="H116" s="292" t="s">
        <v>1910</v>
      </c>
      <c r="I116" s="335">
        <v>36982</v>
      </c>
    </row>
    <row r="117" spans="2:9" ht="27.75" customHeight="1">
      <c r="B117" s="1440"/>
      <c r="C117" s="1440"/>
      <c r="D117" s="1745"/>
      <c r="E117" s="1016" t="s">
        <v>1911</v>
      </c>
      <c r="F117" s="1028" t="s">
        <v>2261</v>
      </c>
      <c r="G117" s="299">
        <v>26</v>
      </c>
      <c r="H117" s="300" t="s">
        <v>1751</v>
      </c>
      <c r="I117" s="337">
        <v>39171</v>
      </c>
    </row>
    <row r="118" spans="2:9" ht="27" customHeight="1">
      <c r="B118" s="1440"/>
      <c r="C118" s="1440"/>
      <c r="D118" s="1744" t="s">
        <v>2597</v>
      </c>
      <c r="E118" s="334" t="s">
        <v>1912</v>
      </c>
      <c r="F118" s="1035" t="s">
        <v>1236</v>
      </c>
      <c r="G118" s="297">
        <v>3</v>
      </c>
      <c r="H118" s="298" t="s">
        <v>1913</v>
      </c>
      <c r="I118" s="1015">
        <v>36958</v>
      </c>
    </row>
    <row r="119" spans="2:9" ht="27" customHeight="1">
      <c r="B119" s="1440"/>
      <c r="C119" s="1440"/>
      <c r="D119" s="1745"/>
      <c r="E119" s="1002" t="s">
        <v>1914</v>
      </c>
      <c r="F119" s="1004" t="s">
        <v>2261</v>
      </c>
      <c r="G119" s="299">
        <v>43</v>
      </c>
      <c r="H119" s="300" t="s">
        <v>2262</v>
      </c>
      <c r="I119" s="337">
        <v>39142</v>
      </c>
    </row>
    <row r="120" spans="2:9" ht="117.75" customHeight="1">
      <c r="B120" s="1440"/>
      <c r="C120" s="1440"/>
      <c r="D120" s="1746" t="s">
        <v>2598</v>
      </c>
      <c r="E120" s="334" t="s">
        <v>1915</v>
      </c>
      <c r="F120" s="1036" t="s">
        <v>1827</v>
      </c>
      <c r="G120" s="291">
        <v>28</v>
      </c>
      <c r="H120" s="292" t="s">
        <v>1916</v>
      </c>
      <c r="I120" s="335">
        <v>37467</v>
      </c>
    </row>
    <row r="121" spans="2:9" ht="27.75" customHeight="1">
      <c r="B121" s="1440"/>
      <c r="C121" s="1440"/>
      <c r="D121" s="1745"/>
      <c r="E121" s="1016" t="s">
        <v>1917</v>
      </c>
      <c r="F121" s="1004" t="s">
        <v>2261</v>
      </c>
      <c r="G121" s="299">
        <v>41</v>
      </c>
      <c r="H121" s="300" t="s">
        <v>2262</v>
      </c>
      <c r="I121" s="337">
        <v>39146</v>
      </c>
    </row>
    <row r="122" spans="2:9" ht="25.5" customHeight="1">
      <c r="B122" s="1441"/>
      <c r="C122" s="1441"/>
      <c r="D122" s="1747">
        <f>COUNTA(E12:E121)</f>
        <v>110</v>
      </c>
      <c r="E122" s="1672"/>
      <c r="F122" s="135"/>
      <c r="G122" s="1748">
        <f>SUM(G12:G121)</f>
        <v>2138</v>
      </c>
      <c r="H122" s="1749"/>
      <c r="I122" s="1037"/>
    </row>
    <row r="123" spans="2:9" ht="24.95" customHeight="1">
      <c r="B123" s="1682" t="s">
        <v>1918</v>
      </c>
      <c r="C123" s="1671"/>
      <c r="D123" s="1750">
        <f>D11+D122</f>
        <v>116</v>
      </c>
      <c r="E123" s="1672"/>
      <c r="F123" s="1038"/>
      <c r="G123" s="1751">
        <f>G11+G122</f>
        <v>2359</v>
      </c>
      <c r="H123" s="1752"/>
      <c r="I123" s="965"/>
    </row>
    <row r="124" spans="2:9" ht="24.95" customHeight="1"/>
    <row r="125" spans="2:9" ht="24.95" customHeight="1"/>
  </sheetData>
  <mergeCells count="56">
    <mergeCell ref="B3:C4"/>
    <mergeCell ref="D3:E4"/>
    <mergeCell ref="B5:B11"/>
    <mergeCell ref="D5:E5"/>
    <mergeCell ref="C6:C10"/>
    <mergeCell ref="D11:E11"/>
    <mergeCell ref="C12:C30"/>
    <mergeCell ref="B31:B55"/>
    <mergeCell ref="C31:C55"/>
    <mergeCell ref="D33:D34"/>
    <mergeCell ref="D46:D47"/>
    <mergeCell ref="D48:D49"/>
    <mergeCell ref="D50:D55"/>
    <mergeCell ref="D12:D24"/>
    <mergeCell ref="D25:D27"/>
    <mergeCell ref="D28:D30"/>
    <mergeCell ref="B12:B30"/>
    <mergeCell ref="G3:H3"/>
    <mergeCell ref="I3:I4"/>
    <mergeCell ref="G11:H11"/>
    <mergeCell ref="D8:E8"/>
    <mergeCell ref="D9:E9"/>
    <mergeCell ref="D10:E10"/>
    <mergeCell ref="F3:F4"/>
    <mergeCell ref="D6:E6"/>
    <mergeCell ref="D7:E7"/>
    <mergeCell ref="D106:D107"/>
    <mergeCell ref="D109:D110"/>
    <mergeCell ref="B56:B84"/>
    <mergeCell ref="C56:C84"/>
    <mergeCell ref="D56:D60"/>
    <mergeCell ref="D61:D65"/>
    <mergeCell ref="D67:D70"/>
    <mergeCell ref="D71:D78"/>
    <mergeCell ref="D80:D81"/>
    <mergeCell ref="D82:D83"/>
    <mergeCell ref="D111:D113"/>
    <mergeCell ref="D114:D115"/>
    <mergeCell ref="B85:B110"/>
    <mergeCell ref="C85:C110"/>
    <mergeCell ref="D85:D86"/>
    <mergeCell ref="D88:D90"/>
    <mergeCell ref="D91:D92"/>
    <mergeCell ref="D96:D98"/>
    <mergeCell ref="D101:D103"/>
    <mergeCell ref="D104:D105"/>
    <mergeCell ref="D116:D117"/>
    <mergeCell ref="D118:D119"/>
    <mergeCell ref="D120:D121"/>
    <mergeCell ref="D122:E122"/>
    <mergeCell ref="G122:H122"/>
    <mergeCell ref="B123:C123"/>
    <mergeCell ref="D123:E123"/>
    <mergeCell ref="G123:H123"/>
    <mergeCell ref="B111:B122"/>
    <mergeCell ref="C111:C122"/>
  </mergeCells>
  <phoneticPr fontId="2"/>
  <pageMargins left="0.78740157480314965" right="0.78740157480314965" top="0.67" bottom="0.37" header="0.51181102362204722" footer="0.72"/>
  <pageSetup paperSize="9" scale="71" fitToHeight="5" orientation="portrait" r:id="rId1"/>
  <headerFooter alignWithMargins="0"/>
  <rowBreaks count="1" manualBreakCount="1">
    <brk id="86" max="8" man="1"/>
  </rowBreaks>
</worksheet>
</file>

<file path=xl/worksheets/sheet2.xml><?xml version="1.0" encoding="utf-8"?>
<worksheet xmlns="http://schemas.openxmlformats.org/spreadsheetml/2006/main" xmlns:r="http://schemas.openxmlformats.org/officeDocument/2006/relationships">
  <sheetPr>
    <pageSetUpPr fitToPage="1"/>
  </sheetPr>
  <dimension ref="A1:P35"/>
  <sheetViews>
    <sheetView view="pageBreakPreview" zoomScale="85" zoomScaleNormal="100" zoomScaleSheetLayoutView="85" workbookViewId="0">
      <selection activeCell="T129" sqref="T129"/>
    </sheetView>
  </sheetViews>
  <sheetFormatPr defaultRowHeight="13.5"/>
  <sheetData>
    <row r="1" spans="1:16">
      <c r="A1" s="1189"/>
      <c r="B1" s="1189"/>
      <c r="C1" s="1189"/>
      <c r="D1" s="1189"/>
      <c r="E1" s="1189"/>
      <c r="F1" s="1189"/>
      <c r="G1" s="1189"/>
      <c r="H1" s="1189"/>
      <c r="I1" s="1189"/>
      <c r="J1" s="1189"/>
      <c r="K1" s="1189"/>
      <c r="L1" s="1189"/>
      <c r="M1" s="1189"/>
      <c r="N1" s="1189"/>
      <c r="O1" s="1189"/>
      <c r="P1" s="1189"/>
    </row>
    <row r="2" spans="1:16">
      <c r="A2" s="1189"/>
      <c r="B2" s="1189"/>
      <c r="C2" s="1189"/>
      <c r="D2" s="1189"/>
      <c r="E2" s="1189"/>
      <c r="F2" s="1189"/>
      <c r="G2" s="1189"/>
      <c r="H2" s="1189"/>
      <c r="I2" s="1189"/>
      <c r="J2" s="1189"/>
      <c r="K2" s="1189"/>
      <c r="L2" s="1189"/>
      <c r="M2" s="1189"/>
      <c r="N2" s="1189"/>
      <c r="O2" s="1189"/>
      <c r="P2" s="1189"/>
    </row>
    <row r="3" spans="1:16">
      <c r="A3" s="1189"/>
      <c r="B3" s="1189"/>
      <c r="C3" s="1189"/>
      <c r="D3" s="1189"/>
      <c r="E3" s="1189"/>
      <c r="F3" s="1189"/>
      <c r="G3" s="1189"/>
      <c r="H3" s="1189"/>
      <c r="I3" s="1189"/>
      <c r="J3" s="1189"/>
      <c r="K3" s="1189"/>
      <c r="L3" s="1189"/>
      <c r="M3" s="1189"/>
      <c r="N3" s="1189"/>
      <c r="O3" s="1189"/>
      <c r="P3" s="1189"/>
    </row>
    <row r="4" spans="1:16">
      <c r="A4" s="1189"/>
      <c r="B4" s="1189"/>
      <c r="C4" s="1189"/>
      <c r="D4" s="1189"/>
      <c r="E4" s="1189"/>
      <c r="F4" s="1189"/>
      <c r="G4" s="1189"/>
      <c r="H4" s="1189"/>
      <c r="I4" s="1189"/>
      <c r="J4" s="1189"/>
      <c r="K4" s="1189"/>
      <c r="L4" s="1189"/>
      <c r="M4" s="1189"/>
      <c r="N4" s="1189"/>
      <c r="O4" s="1189"/>
      <c r="P4" s="1189"/>
    </row>
    <row r="5" spans="1:16">
      <c r="A5" s="1189"/>
      <c r="B5" s="1189"/>
      <c r="C5" s="1189"/>
      <c r="D5" s="1189"/>
      <c r="E5" s="1189"/>
      <c r="F5" s="1189"/>
      <c r="G5" s="1189"/>
      <c r="H5" s="1189"/>
      <c r="I5" s="1189"/>
      <c r="J5" s="1189"/>
      <c r="K5" s="1189"/>
      <c r="L5" s="1189"/>
      <c r="M5" s="1189"/>
      <c r="N5" s="1189"/>
      <c r="O5" s="1189"/>
      <c r="P5" s="1189"/>
    </row>
    <row r="6" spans="1:16">
      <c r="A6" s="1189"/>
      <c r="B6" s="1189"/>
      <c r="C6" s="1189"/>
      <c r="D6" s="1189"/>
      <c r="E6" s="1189"/>
      <c r="F6" s="1189"/>
      <c r="G6" s="1189"/>
      <c r="H6" s="1189"/>
      <c r="I6" s="1189"/>
      <c r="J6" s="1189"/>
      <c r="K6" s="1189"/>
      <c r="L6" s="1189"/>
      <c r="M6" s="1189"/>
      <c r="N6" s="1189"/>
      <c r="O6" s="1189"/>
      <c r="P6" s="1189"/>
    </row>
    <row r="7" spans="1:16">
      <c r="A7" s="1189"/>
      <c r="B7" s="1189"/>
      <c r="C7" s="1189"/>
      <c r="D7" s="1189"/>
      <c r="E7" s="1189"/>
      <c r="F7" s="1189"/>
      <c r="G7" s="1189"/>
      <c r="H7" s="1189"/>
      <c r="I7" s="1189"/>
      <c r="J7" s="1189"/>
      <c r="K7" s="1189"/>
      <c r="L7" s="1189"/>
      <c r="M7" s="1189"/>
      <c r="N7" s="1189"/>
      <c r="O7" s="1189"/>
      <c r="P7" s="1189"/>
    </row>
    <row r="8" spans="1:16">
      <c r="A8" s="1189"/>
      <c r="B8" s="1189"/>
      <c r="C8" s="1189"/>
      <c r="D8" s="1189"/>
      <c r="E8" s="1189"/>
      <c r="F8" s="1189"/>
      <c r="G8" s="1189"/>
      <c r="H8" s="1189"/>
      <c r="I8" s="1189"/>
      <c r="J8" s="1189"/>
      <c r="K8" s="1189"/>
      <c r="L8" s="1189"/>
      <c r="M8" s="1189"/>
      <c r="N8" s="1189"/>
      <c r="O8" s="1189"/>
      <c r="P8" s="1189"/>
    </row>
    <row r="9" spans="1:16">
      <c r="A9" s="1189"/>
      <c r="B9" s="1189"/>
      <c r="C9" s="1189"/>
      <c r="D9" s="1189"/>
      <c r="E9" s="1189"/>
      <c r="F9" s="1189"/>
      <c r="G9" s="1189"/>
      <c r="H9" s="1189"/>
      <c r="I9" s="1189"/>
      <c r="J9" s="1189"/>
      <c r="K9" s="1189"/>
      <c r="L9" s="1189"/>
      <c r="M9" s="1189"/>
      <c r="N9" s="1189"/>
      <c r="O9" s="1189"/>
      <c r="P9" s="1189"/>
    </row>
    <row r="10" spans="1:16">
      <c r="A10" s="1189"/>
      <c r="B10" s="1189"/>
      <c r="C10" s="1189"/>
      <c r="D10" s="1189"/>
      <c r="E10" s="1189"/>
      <c r="F10" s="1189"/>
      <c r="G10" s="1189"/>
      <c r="H10" s="1189"/>
      <c r="I10" s="1189"/>
      <c r="J10" s="1189"/>
      <c r="K10" s="1189"/>
      <c r="L10" s="1189"/>
      <c r="M10" s="1189"/>
      <c r="N10" s="1189"/>
      <c r="O10" s="1189"/>
      <c r="P10" s="1189"/>
    </row>
    <row r="11" spans="1:16">
      <c r="A11" s="1189"/>
      <c r="B11" s="1189"/>
      <c r="C11" s="1189"/>
      <c r="D11" s="1189"/>
      <c r="E11" s="1189"/>
      <c r="F11" s="1189"/>
      <c r="G11" s="1189"/>
      <c r="H11" s="1189"/>
      <c r="I11" s="1189"/>
      <c r="J11" s="1189"/>
      <c r="K11" s="1189"/>
      <c r="L11" s="1189"/>
      <c r="M11" s="1189"/>
      <c r="N11" s="1189"/>
      <c r="O11" s="1189"/>
      <c r="P11" s="1189"/>
    </row>
    <row r="12" spans="1:16">
      <c r="A12" s="1189"/>
      <c r="B12" s="1189"/>
      <c r="C12" s="1189"/>
      <c r="D12" s="1189"/>
      <c r="E12" s="1189"/>
      <c r="F12" s="1189"/>
      <c r="G12" s="1189"/>
      <c r="H12" s="1189"/>
      <c r="I12" s="1189"/>
      <c r="J12" s="1189"/>
      <c r="K12" s="1189"/>
      <c r="L12" s="1189"/>
      <c r="M12" s="1189"/>
      <c r="N12" s="1189"/>
      <c r="O12" s="1189"/>
      <c r="P12" s="1189"/>
    </row>
    <row r="13" spans="1:16">
      <c r="A13" s="1189"/>
      <c r="B13" s="1189"/>
      <c r="C13" s="1189"/>
      <c r="D13" s="1189"/>
      <c r="E13" s="1189"/>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row r="22" spans="1:16">
      <c r="A22" s="1189"/>
      <c r="B22" s="1189"/>
      <c r="C22" s="1189"/>
      <c r="D22" s="1189"/>
      <c r="E22" s="1189"/>
      <c r="F22" s="1189"/>
      <c r="G22" s="1189"/>
      <c r="H22" s="1189"/>
      <c r="I22" s="1189"/>
      <c r="J22" s="1189"/>
      <c r="K22" s="1189"/>
      <c r="L22" s="1189"/>
      <c r="M22" s="1189"/>
      <c r="N22" s="1189"/>
      <c r="O22" s="1189"/>
      <c r="P22" s="1189"/>
    </row>
    <row r="23" spans="1:16">
      <c r="A23" s="1189"/>
      <c r="B23" s="1189"/>
      <c r="C23" s="1189"/>
      <c r="D23" s="1189"/>
      <c r="E23" s="1189"/>
      <c r="F23" s="1189"/>
      <c r="G23" s="1189"/>
      <c r="H23" s="1189"/>
      <c r="I23" s="1189"/>
      <c r="J23" s="1189"/>
      <c r="K23" s="1189"/>
      <c r="L23" s="1189"/>
      <c r="M23" s="1189"/>
      <c r="N23" s="1189"/>
      <c r="O23" s="1189"/>
      <c r="P23" s="1189"/>
    </row>
    <row r="24" spans="1:16">
      <c r="A24" s="1189"/>
      <c r="B24" s="1189"/>
      <c r="C24" s="1189"/>
      <c r="D24" s="1189"/>
      <c r="E24" s="1189"/>
      <c r="F24" s="1189"/>
      <c r="G24" s="1189"/>
      <c r="H24" s="1189"/>
      <c r="I24" s="1189"/>
      <c r="J24" s="1189"/>
      <c r="K24" s="1189"/>
      <c r="L24" s="1189"/>
      <c r="M24" s="1189"/>
      <c r="N24" s="1189"/>
      <c r="O24" s="1189"/>
      <c r="P24" s="1189"/>
    </row>
    <row r="25" spans="1:16">
      <c r="A25" s="1189"/>
      <c r="B25" s="1189"/>
      <c r="C25" s="1189"/>
      <c r="D25" s="1189"/>
      <c r="E25" s="1189"/>
      <c r="F25" s="1189"/>
      <c r="G25" s="1189"/>
      <c r="H25" s="1189"/>
      <c r="I25" s="1189"/>
      <c r="J25" s="1189"/>
      <c r="K25" s="1189"/>
      <c r="L25" s="1189"/>
      <c r="M25" s="1189"/>
      <c r="N25" s="1189"/>
      <c r="O25" s="1189"/>
      <c r="P25" s="1189"/>
    </row>
    <row r="26" spans="1:16">
      <c r="A26" s="1189"/>
      <c r="B26" s="1189"/>
      <c r="C26" s="1189"/>
      <c r="D26" s="1189"/>
      <c r="E26" s="1189"/>
      <c r="F26" s="1189"/>
      <c r="G26" s="1189"/>
      <c r="H26" s="1189"/>
      <c r="I26" s="1189"/>
      <c r="J26" s="1189"/>
      <c r="K26" s="1189"/>
      <c r="L26" s="1189"/>
      <c r="M26" s="1189"/>
      <c r="N26" s="1189"/>
      <c r="O26" s="1189"/>
      <c r="P26" s="1189"/>
    </row>
    <row r="27" spans="1:16">
      <c r="A27" s="1189"/>
      <c r="B27" s="1189"/>
      <c r="C27" s="1189"/>
      <c r="D27" s="1189"/>
      <c r="E27" s="1189"/>
      <c r="F27" s="1189"/>
      <c r="G27" s="1189"/>
      <c r="H27" s="1189"/>
      <c r="I27" s="1189"/>
      <c r="J27" s="1189"/>
      <c r="K27" s="1189"/>
      <c r="L27" s="1189"/>
      <c r="M27" s="1189"/>
      <c r="N27" s="1189"/>
      <c r="O27" s="1189"/>
      <c r="P27" s="1189"/>
    </row>
    <row r="28" spans="1:16">
      <c r="A28" s="1189"/>
      <c r="B28" s="1189"/>
      <c r="C28" s="1189"/>
      <c r="D28" s="1189"/>
      <c r="E28" s="1189"/>
      <c r="F28" s="1189"/>
      <c r="G28" s="1189"/>
      <c r="H28" s="1189"/>
      <c r="I28" s="1189"/>
      <c r="J28" s="1189"/>
      <c r="K28" s="1189"/>
      <c r="L28" s="1189"/>
      <c r="M28" s="1189"/>
      <c r="N28" s="1189"/>
      <c r="O28" s="1189"/>
      <c r="P28" s="1189"/>
    </row>
    <row r="29" spans="1:16">
      <c r="A29" s="1189"/>
      <c r="B29" s="1189"/>
      <c r="C29" s="1189"/>
      <c r="D29" s="1189"/>
      <c r="E29" s="1189"/>
      <c r="F29" s="1189"/>
      <c r="G29" s="1189"/>
      <c r="H29" s="1189"/>
      <c r="I29" s="1189"/>
      <c r="J29" s="1189"/>
      <c r="K29" s="1189"/>
      <c r="L29" s="1189"/>
      <c r="M29" s="1189"/>
      <c r="N29" s="1189"/>
      <c r="O29" s="1189"/>
      <c r="P29" s="1189"/>
    </row>
    <row r="30" spans="1:16">
      <c r="A30" s="1189"/>
      <c r="B30" s="1189"/>
      <c r="C30" s="1189"/>
      <c r="D30" s="1189"/>
      <c r="E30" s="1189"/>
      <c r="F30" s="1189"/>
      <c r="G30" s="1189"/>
      <c r="H30" s="1189"/>
      <c r="I30" s="1189"/>
      <c r="J30" s="1189"/>
      <c r="K30" s="1189"/>
      <c r="L30" s="1189"/>
      <c r="M30" s="1189"/>
      <c r="N30" s="1189"/>
      <c r="O30" s="1189"/>
      <c r="P30" s="1189"/>
    </row>
    <row r="31" spans="1:16">
      <c r="A31" s="1189"/>
      <c r="B31" s="1189"/>
      <c r="C31" s="1189"/>
      <c r="D31" s="1189"/>
      <c r="E31" s="1189"/>
      <c r="F31" s="1189"/>
      <c r="G31" s="1189"/>
      <c r="H31" s="1189"/>
      <c r="I31" s="1189"/>
      <c r="J31" s="1189"/>
      <c r="K31" s="1189"/>
      <c r="L31" s="1189"/>
      <c r="M31" s="1189"/>
      <c r="N31" s="1189"/>
      <c r="O31" s="1189"/>
      <c r="P31" s="1189"/>
    </row>
    <row r="32" spans="1:16">
      <c r="A32" s="1189"/>
      <c r="B32" s="1189"/>
      <c r="C32" s="1189"/>
      <c r="D32" s="1189"/>
      <c r="E32" s="1189"/>
      <c r="F32" s="1189"/>
      <c r="G32" s="1189"/>
      <c r="H32" s="1189"/>
      <c r="I32" s="1189"/>
      <c r="J32" s="1189"/>
      <c r="K32" s="1189"/>
      <c r="L32" s="1189"/>
      <c r="M32" s="1189"/>
      <c r="N32" s="1189"/>
      <c r="O32" s="1189"/>
      <c r="P32" s="1189"/>
    </row>
    <row r="33" spans="1:16">
      <c r="A33" s="1189"/>
      <c r="B33" s="1189"/>
      <c r="C33" s="1189"/>
      <c r="D33" s="1189"/>
      <c r="E33" s="1189"/>
      <c r="F33" s="1189"/>
      <c r="G33" s="1189"/>
      <c r="H33" s="1189"/>
      <c r="I33" s="1189"/>
      <c r="J33" s="1189"/>
      <c r="K33" s="1189"/>
      <c r="L33" s="1189"/>
      <c r="M33" s="1189"/>
      <c r="N33" s="1189"/>
      <c r="O33" s="1189"/>
      <c r="P33" s="1189"/>
    </row>
    <row r="34" spans="1:16">
      <c r="A34" s="1189"/>
      <c r="B34" s="1189"/>
      <c r="C34" s="1189"/>
      <c r="D34" s="1189"/>
      <c r="E34" s="1189"/>
      <c r="F34" s="1189"/>
      <c r="G34" s="1189"/>
      <c r="H34" s="1189"/>
      <c r="I34" s="1189"/>
      <c r="J34" s="1189"/>
      <c r="K34" s="1189"/>
      <c r="L34" s="1189"/>
      <c r="M34" s="1189"/>
      <c r="N34" s="1189"/>
      <c r="O34" s="1189"/>
      <c r="P34" s="1189"/>
    </row>
    <row r="35" spans="1:16">
      <c r="A35" s="1189"/>
      <c r="B35" s="1189"/>
      <c r="C35" s="1189"/>
      <c r="D35" s="1189"/>
      <c r="E35" s="1189"/>
      <c r="F35" s="1189"/>
      <c r="G35" s="1189"/>
      <c r="H35" s="1189"/>
      <c r="I35" s="1189"/>
      <c r="J35" s="1189"/>
      <c r="K35" s="1189"/>
      <c r="L35" s="1189"/>
      <c r="M35" s="1189"/>
      <c r="N35" s="1189"/>
      <c r="O35" s="1189"/>
      <c r="P35" s="1189"/>
    </row>
  </sheetData>
  <phoneticPr fontId="2"/>
  <printOptions horizontalCentered="1" verticalCentered="1"/>
  <pageMargins left="0.70866141732283472" right="0.70866141732283472" top="0.74803149606299213" bottom="0.74803149606299213" header="0.31496062992125984" footer="0.31496062992125984"/>
  <pageSetup paperSize="9" scale="92" fitToHeight="0" orientation="landscape" r:id="rId1"/>
  <rowBreaks count="3" manualBreakCount="3">
    <brk id="35" max="15" man="1"/>
    <brk id="71" max="15" man="1"/>
    <brk id="107" max="15" man="1"/>
  </rowBreaks>
  <drawing r:id="rId2"/>
</worksheet>
</file>

<file path=xl/worksheets/sheet20.xml><?xml version="1.0" encoding="utf-8"?>
<worksheet xmlns="http://schemas.openxmlformats.org/spreadsheetml/2006/main" xmlns:r="http://schemas.openxmlformats.org/officeDocument/2006/relationships">
  <sheetPr>
    <tabColor rgb="FFFFFF00"/>
  </sheetPr>
  <dimension ref="A1:F21"/>
  <sheetViews>
    <sheetView view="pageBreakPreview" zoomScale="115" zoomScaleNormal="100" zoomScaleSheetLayoutView="115" workbookViewId="0">
      <selection activeCell="J18" sqref="J18"/>
    </sheetView>
  </sheetViews>
  <sheetFormatPr defaultRowHeight="13.5"/>
  <cols>
    <col min="1" max="1" width="3.5" style="589" customWidth="1"/>
    <col min="2" max="2" width="4" style="589" customWidth="1"/>
    <col min="3" max="4" width="19" style="589" customWidth="1"/>
    <col min="5" max="5" width="11.375" style="204" customWidth="1"/>
    <col min="6" max="6" width="11.375" style="589" customWidth="1"/>
    <col min="7" max="7" width="5.5" customWidth="1"/>
  </cols>
  <sheetData>
    <row r="1" spans="2:6" ht="26.25" customHeight="1">
      <c r="B1" s="201"/>
      <c r="C1" s="202" t="s">
        <v>1237</v>
      </c>
      <c r="D1" s="201"/>
      <c r="E1" s="203"/>
    </row>
    <row r="2" spans="2:6" ht="21.75" customHeight="1" thickBot="1">
      <c r="F2" s="205"/>
    </row>
    <row r="3" spans="2:6" ht="36" customHeight="1" thickBot="1">
      <c r="C3" s="206" t="s">
        <v>1595</v>
      </c>
      <c r="D3" s="207" t="s">
        <v>1238</v>
      </c>
      <c r="E3" s="315" t="s">
        <v>1596</v>
      </c>
      <c r="F3" s="209" t="s">
        <v>1597</v>
      </c>
    </row>
    <row r="4" spans="2:6" ht="26.25" customHeight="1">
      <c r="C4" s="210" t="s">
        <v>154</v>
      </c>
      <c r="D4" s="290">
        <v>8</v>
      </c>
      <c r="E4" s="316">
        <f>D4/D$18</f>
        <v>6.8965517241379309E-2</v>
      </c>
      <c r="F4" s="212">
        <f>E4</f>
        <v>6.8965517241379309E-2</v>
      </c>
    </row>
    <row r="5" spans="2:6" ht="26.25" customHeight="1">
      <c r="C5" s="213" t="s">
        <v>155</v>
      </c>
      <c r="D5" s="285">
        <v>17</v>
      </c>
      <c r="E5" s="317">
        <f t="shared" ref="E5:E17" si="0">D5/D$18</f>
        <v>0.14655172413793102</v>
      </c>
      <c r="F5" s="215">
        <f>SUM(E4,E5)</f>
        <v>0.21551724137931033</v>
      </c>
    </row>
    <row r="6" spans="2:6" ht="26.25" customHeight="1">
      <c r="C6" s="213" t="s">
        <v>156</v>
      </c>
      <c r="D6" s="285">
        <v>7</v>
      </c>
      <c r="E6" s="317">
        <f t="shared" si="0"/>
        <v>6.0344827586206899E-2</v>
      </c>
      <c r="F6" s="215">
        <f>SUM(E4,E5,E6)</f>
        <v>0.27586206896551724</v>
      </c>
    </row>
    <row r="7" spans="2:6" ht="26.25" customHeight="1">
      <c r="C7" s="213" t="s">
        <v>157</v>
      </c>
      <c r="D7" s="285">
        <v>11</v>
      </c>
      <c r="E7" s="317">
        <f t="shared" si="0"/>
        <v>9.4827586206896547E-2</v>
      </c>
      <c r="F7" s="215">
        <f>SUM(E4,E5,E6,E7)</f>
        <v>0.37068965517241381</v>
      </c>
    </row>
    <row r="8" spans="2:6" ht="26.25" customHeight="1">
      <c r="C8" s="213" t="s">
        <v>158</v>
      </c>
      <c r="D8" s="285">
        <v>7</v>
      </c>
      <c r="E8" s="317">
        <f t="shared" si="0"/>
        <v>6.0344827586206899E-2</v>
      </c>
      <c r="F8" s="215">
        <f>SUM(E4,E5,E6,E7,E8)</f>
        <v>0.43103448275862072</v>
      </c>
    </row>
    <row r="9" spans="2:6" ht="26.25" customHeight="1">
      <c r="C9" s="213" t="s">
        <v>159</v>
      </c>
      <c r="D9" s="285">
        <v>0</v>
      </c>
      <c r="E9" s="317">
        <f t="shared" si="0"/>
        <v>0</v>
      </c>
      <c r="F9" s="215">
        <f>SUM(E4,E5,E6,E7,E8,E9)</f>
        <v>0.43103448275862072</v>
      </c>
    </row>
    <row r="10" spans="2:6" ht="26.25" customHeight="1">
      <c r="C10" s="213" t="s">
        <v>160</v>
      </c>
      <c r="D10" s="285">
        <v>4</v>
      </c>
      <c r="E10" s="317">
        <f t="shared" si="0"/>
        <v>3.4482758620689655E-2</v>
      </c>
      <c r="F10" s="215">
        <f>SUM(E4,E5,E6,E7,E8,E9,E10)</f>
        <v>0.46551724137931039</v>
      </c>
    </row>
    <row r="11" spans="2:6" ht="26.25" customHeight="1">
      <c r="C11" s="213" t="s">
        <v>161</v>
      </c>
      <c r="D11" s="285">
        <v>2</v>
      </c>
      <c r="E11" s="317">
        <f t="shared" si="0"/>
        <v>1.7241379310344827E-2</v>
      </c>
      <c r="F11" s="215">
        <f>SUM(E4,E5,E6,E7,E8,E9,E10,E11)</f>
        <v>0.48275862068965519</v>
      </c>
    </row>
    <row r="12" spans="2:6" ht="26.25" customHeight="1">
      <c r="C12" s="213" t="s">
        <v>162</v>
      </c>
      <c r="D12" s="285">
        <v>15</v>
      </c>
      <c r="E12" s="317">
        <f t="shared" si="0"/>
        <v>0.12931034482758622</v>
      </c>
      <c r="F12" s="215">
        <f>SUM(E4,E5,E6,E7,E8,E9,E10,E11,E12)</f>
        <v>0.61206896551724144</v>
      </c>
    </row>
    <row r="13" spans="2:6" ht="26.25" customHeight="1">
      <c r="C13" s="213" t="s">
        <v>163</v>
      </c>
      <c r="D13" s="285">
        <v>14</v>
      </c>
      <c r="E13" s="317">
        <f t="shared" si="0"/>
        <v>0.1206896551724138</v>
      </c>
      <c r="F13" s="215">
        <f>SUM(E4,E5,E6,E7,E8,E9,E10,E11,E12,E13)</f>
        <v>0.73275862068965525</v>
      </c>
    </row>
    <row r="14" spans="2:6" ht="26.25" customHeight="1">
      <c r="C14" s="213" t="s">
        <v>164</v>
      </c>
      <c r="D14" s="285">
        <v>13</v>
      </c>
      <c r="E14" s="317">
        <f t="shared" si="0"/>
        <v>0.11206896551724138</v>
      </c>
      <c r="F14" s="215">
        <f>SUM(E4,E5,E6,E7,E8,E9,E10,E11,E12,E13,E14)</f>
        <v>0.84482758620689657</v>
      </c>
    </row>
    <row r="15" spans="2:6" ht="26.25" customHeight="1">
      <c r="C15" s="213" t="s">
        <v>165</v>
      </c>
      <c r="D15" s="285">
        <v>8</v>
      </c>
      <c r="E15" s="317">
        <f t="shared" si="0"/>
        <v>6.8965517241379309E-2</v>
      </c>
      <c r="F15" s="215">
        <f>SUM(E4,E5,E6,E7,E8,E9,E10,E11,E12,E13,E14,E15)</f>
        <v>0.91379310344827591</v>
      </c>
    </row>
    <row r="16" spans="2:6" ht="26.25" customHeight="1">
      <c r="C16" s="213" t="s">
        <v>166</v>
      </c>
      <c r="D16" s="285">
        <v>9</v>
      </c>
      <c r="E16" s="317">
        <f t="shared" si="0"/>
        <v>7.7586206896551727E-2</v>
      </c>
      <c r="F16" s="215">
        <f>SUM(E4,E5,E6,E7,E8,E9,E10,E11,E12,E13,E14,E15,E16)</f>
        <v>0.99137931034482762</v>
      </c>
    </row>
    <row r="17" spans="3:6" ht="26.25" customHeight="1" thickBot="1">
      <c r="C17" s="318" t="s">
        <v>167</v>
      </c>
      <c r="D17" s="319">
        <v>1</v>
      </c>
      <c r="E17" s="217">
        <f t="shared" si="0"/>
        <v>8.6206896551724137E-3</v>
      </c>
      <c r="F17" s="218">
        <f>SUM(E4,E5,E6,E7,E8,E9,E10,E11,E12,E13,E14,E15,E16,E17)</f>
        <v>1</v>
      </c>
    </row>
    <row r="18" spans="3:6" ht="26.25" customHeight="1" thickTop="1" thickBot="1">
      <c r="C18" s="219" t="s">
        <v>2550</v>
      </c>
      <c r="D18" s="220">
        <f>SUM(D4:D17)</f>
        <v>116</v>
      </c>
      <c r="E18" s="320">
        <v>1</v>
      </c>
      <c r="F18" s="222" t="s">
        <v>168</v>
      </c>
    </row>
    <row r="19" spans="3:6" ht="26.25" customHeight="1"/>
    <row r="20" spans="3:6" ht="26.25" customHeight="1">
      <c r="C20" s="589" t="s">
        <v>1919</v>
      </c>
    </row>
    <row r="21" spans="3:6" ht="26.25" customHeight="1">
      <c r="C21" s="589" t="s">
        <v>1239</v>
      </c>
    </row>
  </sheetData>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sheetPr>
    <tabColor rgb="FFFFFF00"/>
  </sheetPr>
  <dimension ref="A1:GM508"/>
  <sheetViews>
    <sheetView view="pageBreakPreview" zoomScale="145" zoomScaleNormal="130" zoomScaleSheetLayoutView="145" workbookViewId="0">
      <pane xSplit="1" ySplit="6" topLeftCell="B46" activePane="bottomRight" state="frozen"/>
      <selection activeCell="E86" sqref="E86"/>
      <selection pane="topRight" activeCell="E86" sqref="E86"/>
      <selection pane="bottomLeft" activeCell="E86" sqref="E86"/>
      <selection pane="bottomRight" activeCell="HB18" sqref="HB18"/>
    </sheetView>
  </sheetViews>
  <sheetFormatPr defaultRowHeight="15" customHeight="1"/>
  <cols>
    <col min="1" max="1" width="8.125" style="961" customWidth="1"/>
    <col min="2" max="2" width="5" style="28" customWidth="1"/>
    <col min="3" max="3" width="6.375" style="29" customWidth="1"/>
    <col min="4" max="4" width="5" style="605" customWidth="1"/>
    <col min="5" max="5" width="6.375" style="605" customWidth="1"/>
    <col min="6" max="6" width="5" style="605" customWidth="1"/>
    <col min="7" max="7" width="6.375" style="605" customWidth="1"/>
    <col min="8" max="8" width="5" style="605" customWidth="1"/>
    <col min="9" max="9" width="6.375" style="605" customWidth="1"/>
    <col min="10" max="10" width="5" style="605" customWidth="1"/>
    <col min="11" max="11" width="6.375" style="605" customWidth="1"/>
    <col min="12" max="12" width="5" style="605" customWidth="1"/>
    <col min="13" max="13" width="6.375" style="605" customWidth="1"/>
    <col min="14" max="14" width="5" style="605" customWidth="1"/>
    <col min="15" max="15" width="6.375" style="605" customWidth="1"/>
    <col min="16" max="16" width="5" style="605" customWidth="1"/>
    <col min="17" max="17" width="6.375" style="605" customWidth="1"/>
    <col min="18" max="18" width="5" style="605" customWidth="1"/>
    <col min="19" max="19" width="6.375" style="605" customWidth="1"/>
    <col min="20" max="20" width="5" style="605" customWidth="1"/>
    <col min="21" max="21" width="6.375" style="605" customWidth="1"/>
    <col min="22" max="22" width="5" style="605" customWidth="1"/>
    <col min="23" max="23" width="6.375" style="605" customWidth="1"/>
    <col min="24" max="24" width="5" style="605" customWidth="1"/>
    <col min="25" max="25" width="6.375" style="605" customWidth="1"/>
    <col min="26" max="26" width="5" style="605" customWidth="1"/>
    <col min="27" max="27" width="6.375" style="605" customWidth="1"/>
    <col min="28" max="28" width="5" style="605" customWidth="1"/>
    <col min="29" max="29" width="6.375" style="605" customWidth="1"/>
    <col min="30" max="30" width="5" style="605" customWidth="1"/>
    <col min="31" max="31" width="6.375" style="605" customWidth="1"/>
    <col min="32" max="32" width="5" style="605" customWidth="1"/>
    <col min="33" max="33" width="6.375" style="605" customWidth="1"/>
    <col min="34" max="34" width="5" style="605" customWidth="1"/>
    <col min="35" max="35" width="6.375" style="605" customWidth="1"/>
    <col min="36" max="36" width="5" style="605" customWidth="1"/>
    <col min="37" max="37" width="6.375" style="605" customWidth="1"/>
    <col min="38" max="38" width="5" style="605" customWidth="1"/>
    <col min="39" max="39" width="6.375" style="605" customWidth="1"/>
    <col min="40" max="40" width="5" style="605" customWidth="1"/>
    <col min="41" max="41" width="6.375" style="605" customWidth="1"/>
    <col min="42" max="42" width="5" style="605" customWidth="1"/>
    <col min="43" max="43" width="6.375" style="605" customWidth="1"/>
    <col min="44" max="44" width="5" style="605" customWidth="1"/>
    <col min="45" max="45" width="6.375" style="605" customWidth="1"/>
    <col min="46" max="46" width="5" style="605" customWidth="1"/>
    <col min="47" max="47" width="6.375" style="605" customWidth="1"/>
    <col min="48" max="48" width="5" style="605" customWidth="1"/>
    <col min="49" max="49" width="6.375" style="605" customWidth="1"/>
    <col min="50" max="50" width="5" style="605" customWidth="1"/>
    <col min="51" max="51" width="6.375" style="605" customWidth="1"/>
    <col min="52" max="52" width="5" style="605" customWidth="1"/>
    <col min="53" max="53" width="6.375" style="605" customWidth="1"/>
    <col min="54" max="54" width="5" style="605" customWidth="1"/>
    <col min="55" max="55" width="6.375" style="605" customWidth="1"/>
    <col min="56" max="56" width="5" style="605" customWidth="1"/>
    <col min="57" max="57" width="6.375" style="605" customWidth="1"/>
    <col min="58" max="58" width="5" style="605" customWidth="1"/>
    <col min="59" max="59" width="6.375" style="605" customWidth="1"/>
    <col min="60" max="60" width="5" style="605" customWidth="1"/>
    <col min="61" max="61" width="6.375" style="605" customWidth="1"/>
    <col min="62" max="62" width="5" style="605" customWidth="1"/>
    <col min="63" max="63" width="6.375" style="605" customWidth="1"/>
    <col min="64" max="64" width="5" style="605" customWidth="1"/>
    <col min="65" max="65" width="6.375" style="605" customWidth="1"/>
    <col min="66" max="66" width="5" style="605" customWidth="1"/>
    <col min="67" max="67" width="6.375" style="605" customWidth="1"/>
    <col min="68" max="68" width="5" style="605" customWidth="1"/>
    <col min="69" max="69" width="6.375" style="605" customWidth="1"/>
    <col min="70" max="70" width="5" style="605" customWidth="1"/>
    <col min="71" max="71" width="6.375" style="605" customWidth="1"/>
    <col min="72" max="72" width="5" style="605" customWidth="1"/>
    <col min="73" max="73" width="6.375" style="605" customWidth="1"/>
    <col min="74" max="74" width="5" style="605" customWidth="1"/>
    <col min="75" max="75" width="6.375" style="605" customWidth="1"/>
    <col min="76" max="76" width="5" style="605" customWidth="1"/>
    <col min="77" max="77" width="6.375" style="605" customWidth="1"/>
    <col min="78" max="78" width="5" style="605" customWidth="1"/>
    <col min="79" max="79" width="6.375" style="605" customWidth="1"/>
    <col min="80" max="80" width="5" style="605" customWidth="1"/>
    <col min="81" max="81" width="6.625" style="605" customWidth="1"/>
    <col min="82" max="82" width="5" style="605" customWidth="1"/>
    <col min="83" max="83" width="6.375" style="605" customWidth="1"/>
    <col min="84" max="84" width="5" style="605" customWidth="1"/>
    <col min="85" max="85" width="6.375" style="605" customWidth="1"/>
    <col min="86" max="86" width="5" style="605" customWidth="1"/>
    <col min="87" max="87" width="6.375" style="605" customWidth="1"/>
    <col min="88" max="88" width="5" style="605" customWidth="1"/>
    <col min="89" max="89" width="6.375" style="605" customWidth="1"/>
    <col min="90" max="90" width="5" style="605" customWidth="1"/>
    <col min="91" max="91" width="6.375" style="605" customWidth="1"/>
    <col min="92" max="92" width="5" style="605" customWidth="1"/>
    <col min="93" max="93" width="6.375" style="605" customWidth="1"/>
    <col min="94" max="94" width="5" style="605" customWidth="1"/>
    <col min="95" max="95" width="6.375" style="605" customWidth="1"/>
    <col min="96" max="96" width="5" style="605" customWidth="1"/>
    <col min="97" max="97" width="6.375" style="605" customWidth="1"/>
    <col min="98" max="98" width="5" style="605" customWidth="1"/>
    <col min="99" max="99" width="6.375" style="605" customWidth="1"/>
    <col min="100" max="100" width="5" style="605" customWidth="1"/>
    <col min="101" max="101" width="6.375" style="605" customWidth="1"/>
    <col min="102" max="102" width="5" style="605" customWidth="1"/>
    <col min="103" max="103" width="6.375" style="605" customWidth="1"/>
    <col min="104" max="104" width="5" style="605" customWidth="1"/>
    <col min="105" max="105" width="6.375" style="605" customWidth="1"/>
    <col min="106" max="106" width="5" style="605" customWidth="1"/>
    <col min="107" max="107" width="6.375" style="605" customWidth="1"/>
    <col min="108" max="108" width="5" style="605" customWidth="1"/>
    <col min="109" max="109" width="6.375" style="605" customWidth="1"/>
    <col min="110" max="110" width="5" style="605" customWidth="1"/>
    <col min="111" max="111" width="6.375" style="605" customWidth="1"/>
    <col min="112" max="112" width="5" style="605" customWidth="1"/>
    <col min="113" max="113" width="6.375" style="605" customWidth="1"/>
    <col min="114" max="114" width="5" style="605" customWidth="1"/>
    <col min="115" max="115" width="6.375" style="605" customWidth="1"/>
    <col min="116" max="116" width="5" style="605" customWidth="1"/>
    <col min="117" max="117" width="6.375" style="605" customWidth="1"/>
    <col min="118" max="118" width="5" style="605" customWidth="1"/>
    <col min="119" max="119" width="6.375" style="605" customWidth="1"/>
    <col min="120" max="120" width="5" style="605" customWidth="1"/>
    <col min="121" max="121" width="6.375" style="605" customWidth="1"/>
    <col min="122" max="122" width="5.125" style="605" customWidth="1"/>
    <col min="123" max="123" width="6.375" style="605" customWidth="1"/>
    <col min="124" max="124" width="5.125" style="605" customWidth="1"/>
    <col min="125" max="125" width="6.375" style="605" customWidth="1"/>
    <col min="126" max="126" width="5.125" style="605" customWidth="1"/>
    <col min="127" max="127" width="6.375" style="605" customWidth="1"/>
    <col min="128" max="128" width="5.125" style="605" customWidth="1"/>
    <col min="129" max="129" width="6.375" style="605" customWidth="1"/>
    <col min="130" max="130" width="5.125" style="605" customWidth="1"/>
    <col min="131" max="131" width="6.375" style="605" customWidth="1"/>
    <col min="132" max="132" width="5.125" style="605" customWidth="1"/>
    <col min="133" max="133" width="6.375" style="605" customWidth="1"/>
    <col min="134" max="134" width="5.125" style="605" customWidth="1"/>
    <col min="135" max="135" width="6.375" style="605" customWidth="1"/>
    <col min="136" max="136" width="5.125" style="605" customWidth="1"/>
    <col min="137" max="137" width="6.375" style="605" customWidth="1"/>
    <col min="138" max="138" width="5.125" style="605" customWidth="1"/>
    <col min="139" max="139" width="6.375" style="605" customWidth="1"/>
    <col min="140" max="140" width="5.125" style="605" customWidth="1"/>
    <col min="141" max="141" width="6.375" style="605" customWidth="1"/>
    <col min="142" max="142" width="5.125" style="605" customWidth="1"/>
    <col min="143" max="143" width="6.375" style="605" customWidth="1"/>
    <col min="144" max="144" width="5.125" style="605" customWidth="1"/>
    <col min="145" max="145" width="6.375" style="605" customWidth="1"/>
    <col min="146" max="146" width="5.125" style="605" customWidth="1"/>
    <col min="147" max="147" width="6.375" style="605" customWidth="1"/>
    <col min="148" max="148" width="5.125" style="605" customWidth="1"/>
    <col min="149" max="149" width="6.375" style="605" customWidth="1"/>
    <col min="150" max="150" width="5.125" style="605" customWidth="1"/>
    <col min="151" max="151" width="6.375" style="605" customWidth="1"/>
    <col min="152" max="152" width="5.125" style="605" customWidth="1"/>
    <col min="153" max="153" width="6.375" style="605" customWidth="1"/>
    <col min="154" max="154" width="5.125" style="605" customWidth="1"/>
    <col min="155" max="155" width="6.375" style="605" customWidth="1"/>
    <col min="156" max="156" width="5.125" style="605" customWidth="1"/>
    <col min="157" max="157" width="6.375" style="605" customWidth="1"/>
    <col min="158" max="158" width="5.125" style="605" customWidth="1"/>
    <col min="159" max="159" width="6.375" style="605" customWidth="1"/>
    <col min="160" max="160" width="5.125" style="605" customWidth="1"/>
    <col min="161" max="161" width="6.375" style="605" customWidth="1"/>
    <col min="162" max="162" width="6.875" style="605" customWidth="1"/>
    <col min="163" max="163" width="7.5" style="605" customWidth="1"/>
    <col min="164" max="178" width="5.75" style="605" customWidth="1"/>
    <col min="179" max="179" width="6.125" style="605" customWidth="1"/>
    <col min="180" max="180" width="6" style="605" customWidth="1"/>
    <col min="181" max="181" width="6.375" style="605" customWidth="1"/>
    <col min="182" max="195" width="5.75" style="605" customWidth="1"/>
    <col min="196" max="16384" width="9" style="605"/>
  </cols>
  <sheetData>
    <row r="1" spans="1:195" ht="15" customHeight="1">
      <c r="B1" s="962" t="s">
        <v>1240</v>
      </c>
      <c r="C1" s="962"/>
      <c r="D1" s="963"/>
      <c r="E1" s="962"/>
      <c r="F1" s="963"/>
    </row>
    <row r="2" spans="1:195" ht="9" customHeight="1">
      <c r="B2" s="962"/>
      <c r="C2" s="962"/>
      <c r="D2" s="963"/>
      <c r="E2" s="962"/>
      <c r="F2" s="963"/>
    </row>
    <row r="3" spans="1:195" ht="15" customHeight="1">
      <c r="A3" s="1676" t="s">
        <v>2887</v>
      </c>
      <c r="B3" s="1679" t="s">
        <v>2897</v>
      </c>
      <c r="C3" s="1680"/>
      <c r="D3" s="1680"/>
      <c r="E3" s="1681"/>
      <c r="F3" s="1682" t="s">
        <v>1241</v>
      </c>
      <c r="G3" s="1671"/>
      <c r="H3" s="1671"/>
      <c r="I3" s="1671"/>
      <c r="J3" s="1671"/>
      <c r="K3" s="1671"/>
      <c r="L3" s="1671"/>
      <c r="M3" s="1671"/>
      <c r="N3" s="1671"/>
      <c r="O3" s="1672"/>
      <c r="P3" s="1683" t="s">
        <v>1241</v>
      </c>
      <c r="Q3" s="1684"/>
      <c r="R3" s="1667" t="s">
        <v>692</v>
      </c>
      <c r="S3" s="1667"/>
      <c r="T3" s="1667"/>
      <c r="U3" s="1667"/>
      <c r="V3" s="1667"/>
      <c r="W3" s="1667"/>
      <c r="X3" s="1675" t="s">
        <v>2898</v>
      </c>
      <c r="Y3" s="1675"/>
      <c r="Z3" s="1675"/>
      <c r="AA3" s="1675"/>
      <c r="AB3" s="223" t="s">
        <v>2899</v>
      </c>
      <c r="AC3" s="620"/>
      <c r="AD3" s="1670" t="s">
        <v>2899</v>
      </c>
      <c r="AE3" s="1671"/>
      <c r="AF3" s="1671"/>
      <c r="AG3" s="1671"/>
      <c r="AH3" s="1671"/>
      <c r="AI3" s="1671"/>
      <c r="AJ3" s="1671"/>
      <c r="AK3" s="1672"/>
      <c r="AL3" s="1667" t="s">
        <v>2900</v>
      </c>
      <c r="AM3" s="1667"/>
      <c r="AN3" s="1667"/>
      <c r="AO3" s="1667"/>
      <c r="AP3" s="1667"/>
      <c r="AQ3" s="1667"/>
      <c r="AR3" s="1670" t="s">
        <v>2901</v>
      </c>
      <c r="AS3" s="1671"/>
      <c r="AT3" s="1671"/>
      <c r="AU3" s="1671"/>
      <c r="AV3" s="1671"/>
      <c r="AW3" s="1671"/>
      <c r="AX3" s="1671"/>
      <c r="AY3" s="1671"/>
      <c r="AZ3" s="1671"/>
      <c r="BA3" s="1671"/>
      <c r="BB3" s="1671"/>
      <c r="BC3" s="1671"/>
      <c r="BD3" s="1671"/>
      <c r="BE3" s="1672"/>
      <c r="BF3" s="1670" t="s">
        <v>2901</v>
      </c>
      <c r="BG3" s="1671"/>
      <c r="BH3" s="1671"/>
      <c r="BI3" s="1671"/>
      <c r="BJ3" s="1671"/>
      <c r="BK3" s="1671"/>
      <c r="BL3" s="1671"/>
      <c r="BM3" s="1671"/>
      <c r="BN3" s="1671"/>
      <c r="BO3" s="1671"/>
      <c r="BP3" s="1671"/>
      <c r="BQ3" s="1671"/>
      <c r="BR3" s="1671"/>
      <c r="BS3" s="1672"/>
      <c r="BT3" s="1670" t="s">
        <v>2901</v>
      </c>
      <c r="BU3" s="1671"/>
      <c r="BV3" s="1671"/>
      <c r="BW3" s="1671"/>
      <c r="BX3" s="1671"/>
      <c r="BY3" s="1671"/>
      <c r="BZ3" s="1671"/>
      <c r="CA3" s="1671"/>
      <c r="CB3" s="1671"/>
      <c r="CC3" s="1671"/>
      <c r="CD3" s="1671"/>
      <c r="CE3" s="1671"/>
      <c r="CF3" s="1671"/>
      <c r="CG3" s="1671"/>
      <c r="CH3" s="1671"/>
      <c r="CI3" s="1672"/>
      <c r="CJ3" s="1670" t="s">
        <v>2902</v>
      </c>
      <c r="CK3" s="1671"/>
      <c r="CL3" s="1671"/>
      <c r="CM3" s="1671"/>
      <c r="CN3" s="1671"/>
      <c r="CO3" s="1671"/>
      <c r="CP3" s="1671"/>
      <c r="CQ3" s="1671"/>
      <c r="CR3" s="1671"/>
      <c r="CS3" s="1671"/>
      <c r="CT3" s="1671"/>
      <c r="CU3" s="1671"/>
      <c r="CV3" s="1671"/>
      <c r="CW3" s="1672"/>
      <c r="CX3" s="1670" t="s">
        <v>666</v>
      </c>
      <c r="CY3" s="1671"/>
      <c r="CZ3" s="1671"/>
      <c r="DA3" s="1671"/>
      <c r="DB3" s="1671"/>
      <c r="DC3" s="1672"/>
      <c r="DD3" s="1670" t="s">
        <v>2903</v>
      </c>
      <c r="DE3" s="1671"/>
      <c r="DF3" s="1671"/>
      <c r="DG3" s="1671"/>
      <c r="DH3" s="1671"/>
      <c r="DI3" s="1671"/>
      <c r="DJ3" s="1671"/>
      <c r="DK3" s="1672"/>
      <c r="DL3" s="1670" t="s">
        <v>667</v>
      </c>
      <c r="DM3" s="1671"/>
      <c r="DN3" s="1671"/>
      <c r="DO3" s="1671"/>
      <c r="DP3" s="1671"/>
      <c r="DQ3" s="1671"/>
      <c r="DR3" s="1671"/>
      <c r="DS3" s="1671"/>
      <c r="DT3" s="1671"/>
      <c r="DU3" s="1672"/>
      <c r="DV3" s="1667" t="s">
        <v>2904</v>
      </c>
      <c r="DW3" s="1667"/>
      <c r="DX3" s="1667"/>
      <c r="DY3" s="1667"/>
      <c r="DZ3" s="1667" t="s">
        <v>2905</v>
      </c>
      <c r="EA3" s="1667"/>
      <c r="EB3" s="1667"/>
      <c r="EC3" s="1667"/>
      <c r="ED3" s="1667"/>
      <c r="EE3" s="1667"/>
      <c r="EF3" s="1667"/>
      <c r="EG3" s="1667"/>
      <c r="EH3" s="1667"/>
      <c r="EI3" s="1667"/>
      <c r="EJ3" s="1670" t="s">
        <v>2906</v>
      </c>
      <c r="EK3" s="1671"/>
      <c r="EL3" s="1671"/>
      <c r="EM3" s="1672"/>
      <c r="EN3" s="1670" t="s">
        <v>1242</v>
      </c>
      <c r="EO3" s="1671"/>
      <c r="EP3" s="1671"/>
      <c r="EQ3" s="1671"/>
      <c r="ER3" s="1671"/>
      <c r="ES3" s="1671"/>
      <c r="ET3" s="1671"/>
      <c r="EU3" s="1671"/>
      <c r="EV3" s="1671"/>
      <c r="EW3" s="1672"/>
      <c r="EX3" s="1670" t="s">
        <v>2907</v>
      </c>
      <c r="EY3" s="1671"/>
      <c r="EZ3" s="1671"/>
      <c r="FA3" s="1672"/>
      <c r="FB3" s="1670" t="s">
        <v>1243</v>
      </c>
      <c r="FC3" s="1671"/>
      <c r="FD3" s="1671"/>
      <c r="FE3" s="1671"/>
      <c r="FF3" s="1671"/>
      <c r="FG3" s="1671"/>
      <c r="FH3" s="1671"/>
      <c r="FI3" s="1671"/>
      <c r="FJ3" s="1671"/>
      <c r="FK3" s="1671"/>
      <c r="FL3" s="1671"/>
      <c r="FM3" s="1671"/>
      <c r="FN3" s="1671"/>
      <c r="FO3" s="1672"/>
      <c r="FP3" s="1670" t="s">
        <v>1243</v>
      </c>
      <c r="FQ3" s="1671"/>
      <c r="FR3" s="1671"/>
      <c r="FS3" s="1671"/>
      <c r="FT3" s="1671"/>
      <c r="FU3" s="1671"/>
      <c r="FV3" s="1671"/>
      <c r="FW3" s="1671"/>
      <c r="FX3" s="1671"/>
      <c r="FY3" s="1671"/>
      <c r="FZ3" s="1671"/>
      <c r="GA3" s="1671"/>
      <c r="GB3" s="1671"/>
      <c r="GC3" s="1672"/>
      <c r="GD3" s="1670" t="s">
        <v>1243</v>
      </c>
      <c r="GE3" s="1671"/>
      <c r="GF3" s="1671"/>
      <c r="GG3" s="1671"/>
      <c r="GH3" s="1671"/>
      <c r="GI3" s="1671"/>
      <c r="GJ3" s="1671"/>
      <c r="GK3" s="1671"/>
      <c r="GL3" s="1671"/>
      <c r="GM3" s="1672"/>
    </row>
    <row r="4" spans="1:195" s="238" customFormat="1" ht="48.75" customHeight="1">
      <c r="A4" s="1677"/>
      <c r="B4" s="1661" t="s">
        <v>179</v>
      </c>
      <c r="C4" s="1662"/>
      <c r="D4" s="1368" t="s">
        <v>2908</v>
      </c>
      <c r="E4" s="1369"/>
      <c r="F4" s="1654" t="s">
        <v>2909</v>
      </c>
      <c r="G4" s="1654"/>
      <c r="H4" s="1654" t="s">
        <v>2910</v>
      </c>
      <c r="I4" s="1654"/>
      <c r="J4" s="1656" t="s">
        <v>2911</v>
      </c>
      <c r="K4" s="1656"/>
      <c r="L4" s="1655" t="s">
        <v>1621</v>
      </c>
      <c r="M4" s="1654"/>
      <c r="N4" s="1654" t="s">
        <v>2912</v>
      </c>
      <c r="O4" s="1654"/>
      <c r="P4" s="1654" t="s">
        <v>2913</v>
      </c>
      <c r="Q4" s="1654"/>
      <c r="R4" s="1654" t="s">
        <v>2914</v>
      </c>
      <c r="S4" s="1654"/>
      <c r="T4" s="1654" t="s">
        <v>2915</v>
      </c>
      <c r="U4" s="1654"/>
      <c r="V4" s="1654" t="s">
        <v>2916</v>
      </c>
      <c r="W4" s="1654"/>
      <c r="X4" s="1654" t="s">
        <v>2917</v>
      </c>
      <c r="Y4" s="1654"/>
      <c r="Z4" s="1654" t="s">
        <v>2918</v>
      </c>
      <c r="AA4" s="1654"/>
      <c r="AB4" s="1654" t="s">
        <v>2919</v>
      </c>
      <c r="AC4" s="1654"/>
      <c r="AD4" s="1654" t="s">
        <v>2920</v>
      </c>
      <c r="AE4" s="1654"/>
      <c r="AF4" s="1654" t="s">
        <v>1603</v>
      </c>
      <c r="AG4" s="1654"/>
      <c r="AH4" s="1654" t="s">
        <v>2921</v>
      </c>
      <c r="AI4" s="1654"/>
      <c r="AJ4" s="1654" t="s">
        <v>2922</v>
      </c>
      <c r="AK4" s="1654"/>
      <c r="AL4" s="1654" t="s">
        <v>2923</v>
      </c>
      <c r="AM4" s="1654"/>
      <c r="AN4" s="1654" t="s">
        <v>1604</v>
      </c>
      <c r="AO4" s="1654"/>
      <c r="AP4" s="1654" t="s">
        <v>1605</v>
      </c>
      <c r="AQ4" s="1654"/>
      <c r="AR4" s="1654" t="s">
        <v>2924</v>
      </c>
      <c r="AS4" s="1654"/>
      <c r="AT4" s="1654" t="s">
        <v>2925</v>
      </c>
      <c r="AU4" s="1654"/>
      <c r="AV4" s="1654" t="s">
        <v>2926</v>
      </c>
      <c r="AW4" s="1654"/>
      <c r="AX4" s="1654" t="s">
        <v>2927</v>
      </c>
      <c r="AY4" s="1654"/>
      <c r="AZ4" s="1654" t="s">
        <v>2928</v>
      </c>
      <c r="BA4" s="1654"/>
      <c r="BB4" s="1654" t="s">
        <v>2929</v>
      </c>
      <c r="BC4" s="1654"/>
      <c r="BD4" s="1368" t="s">
        <v>180</v>
      </c>
      <c r="BE4" s="1369"/>
      <c r="BF4" s="1668" t="s">
        <v>2930</v>
      </c>
      <c r="BG4" s="1669"/>
      <c r="BH4" s="1368" t="s">
        <v>2931</v>
      </c>
      <c r="BI4" s="1660"/>
      <c r="BJ4" s="1368" t="s">
        <v>2932</v>
      </c>
      <c r="BK4" s="1660"/>
      <c r="BL4" s="1368" t="s">
        <v>2933</v>
      </c>
      <c r="BM4" s="1369"/>
      <c r="BN4" s="1655" t="s">
        <v>2934</v>
      </c>
      <c r="BO4" s="1654"/>
      <c r="BP4" s="1655" t="s">
        <v>2935</v>
      </c>
      <c r="BQ4" s="1654"/>
      <c r="BR4" s="1661" t="s">
        <v>1606</v>
      </c>
      <c r="BS4" s="1662"/>
      <c r="BT4" s="1661" t="s">
        <v>1607</v>
      </c>
      <c r="BU4" s="1662"/>
      <c r="BV4" s="1655" t="s">
        <v>2936</v>
      </c>
      <c r="BW4" s="1654"/>
      <c r="BX4" s="1655" t="s">
        <v>2937</v>
      </c>
      <c r="BY4" s="1654"/>
      <c r="BZ4" s="1655" t="s">
        <v>2938</v>
      </c>
      <c r="CA4" s="1654"/>
      <c r="CB4" s="1368" t="s">
        <v>1608</v>
      </c>
      <c r="CC4" s="1369"/>
      <c r="CD4" s="1368" t="s">
        <v>2939</v>
      </c>
      <c r="CE4" s="1660"/>
      <c r="CF4" s="1665" t="s">
        <v>1244</v>
      </c>
      <c r="CG4" s="1793"/>
      <c r="CH4" s="1654" t="s">
        <v>1610</v>
      </c>
      <c r="CI4" s="1654"/>
      <c r="CJ4" s="1654" t="s">
        <v>2940</v>
      </c>
      <c r="CK4" s="1654"/>
      <c r="CL4" s="1654" t="s">
        <v>2941</v>
      </c>
      <c r="CM4" s="1654"/>
      <c r="CN4" s="1654" t="s">
        <v>2942</v>
      </c>
      <c r="CO4" s="1654"/>
      <c r="CP4" s="1655" t="s">
        <v>2943</v>
      </c>
      <c r="CQ4" s="1654"/>
      <c r="CR4" s="1654" t="s">
        <v>2944</v>
      </c>
      <c r="CS4" s="1654"/>
      <c r="CT4" s="1654" t="s">
        <v>2945</v>
      </c>
      <c r="CU4" s="1654"/>
      <c r="CV4" s="1654" t="s">
        <v>2946</v>
      </c>
      <c r="CW4" s="1654"/>
      <c r="CX4" s="1654" t="s">
        <v>2947</v>
      </c>
      <c r="CY4" s="1654"/>
      <c r="CZ4" s="1654" t="s">
        <v>2948</v>
      </c>
      <c r="DA4" s="1654"/>
      <c r="DB4" s="1654" t="s">
        <v>2949</v>
      </c>
      <c r="DC4" s="1654"/>
      <c r="DD4" s="1654" t="s">
        <v>2950</v>
      </c>
      <c r="DE4" s="1654"/>
      <c r="DF4" s="1654" t="s">
        <v>2951</v>
      </c>
      <c r="DG4" s="1654"/>
      <c r="DH4" s="1655" t="s">
        <v>2952</v>
      </c>
      <c r="DI4" s="1654"/>
      <c r="DJ4" s="1655" t="s">
        <v>1611</v>
      </c>
      <c r="DK4" s="1654"/>
      <c r="DL4" s="1655" t="s">
        <v>1612</v>
      </c>
      <c r="DM4" s="1654"/>
      <c r="DN4" s="1654" t="s">
        <v>2953</v>
      </c>
      <c r="DO4" s="1654"/>
      <c r="DP4" s="1368" t="s">
        <v>181</v>
      </c>
      <c r="DQ4" s="1369"/>
      <c r="DR4" s="1659" t="s">
        <v>2954</v>
      </c>
      <c r="DS4" s="1660"/>
      <c r="DT4" s="1654" t="s">
        <v>2955</v>
      </c>
      <c r="DU4" s="1654"/>
      <c r="DV4" s="1654" t="s">
        <v>2956</v>
      </c>
      <c r="DW4" s="1654"/>
      <c r="DX4" s="1654" t="s">
        <v>2957</v>
      </c>
      <c r="DY4" s="1654"/>
      <c r="DZ4" s="1654" t="s">
        <v>2958</v>
      </c>
      <c r="EA4" s="1654"/>
      <c r="EB4" s="1654" t="s">
        <v>2959</v>
      </c>
      <c r="EC4" s="1654"/>
      <c r="ED4" s="1654" t="s">
        <v>2960</v>
      </c>
      <c r="EE4" s="1654"/>
      <c r="EF4" s="1654" t="s">
        <v>2961</v>
      </c>
      <c r="EG4" s="1654"/>
      <c r="EH4" s="1654" t="s">
        <v>2962</v>
      </c>
      <c r="EI4" s="1654"/>
      <c r="EJ4" s="1654" t="s">
        <v>2963</v>
      </c>
      <c r="EK4" s="1654"/>
      <c r="EL4" s="1654" t="s">
        <v>2964</v>
      </c>
      <c r="EM4" s="1654"/>
      <c r="EN4" s="1654" t="s">
        <v>1575</v>
      </c>
      <c r="EO4" s="1654"/>
      <c r="EP4" s="1655" t="s">
        <v>1576</v>
      </c>
      <c r="EQ4" s="1655"/>
      <c r="ER4" s="1656" t="s">
        <v>1577</v>
      </c>
      <c r="ES4" s="1656"/>
      <c r="ET4" s="1655" t="s">
        <v>1613</v>
      </c>
      <c r="EU4" s="1655"/>
      <c r="EV4" s="1654" t="s">
        <v>1578</v>
      </c>
      <c r="EW4" s="1654"/>
      <c r="EX4" s="1655" t="s">
        <v>1579</v>
      </c>
      <c r="EY4" s="1655"/>
      <c r="EZ4" s="1654" t="s">
        <v>1580</v>
      </c>
      <c r="FA4" s="1654"/>
      <c r="FB4" s="1654" t="s">
        <v>1581</v>
      </c>
      <c r="FC4" s="1654"/>
      <c r="FD4" s="1654" t="s">
        <v>1582</v>
      </c>
      <c r="FE4" s="1654"/>
      <c r="FF4" s="1654" t="s">
        <v>1583</v>
      </c>
      <c r="FG4" s="1654"/>
      <c r="FH4" s="1655" t="s">
        <v>1584</v>
      </c>
      <c r="FI4" s="1655"/>
      <c r="FJ4" s="1655" t="s">
        <v>1585</v>
      </c>
      <c r="FK4" s="1655"/>
      <c r="FL4" s="1655" t="s">
        <v>1586</v>
      </c>
      <c r="FM4" s="1655"/>
      <c r="FN4" s="1659" t="s">
        <v>1587</v>
      </c>
      <c r="FO4" s="1660"/>
      <c r="FP4" s="1659" t="s">
        <v>1588</v>
      </c>
      <c r="FQ4" s="1660"/>
      <c r="FR4" s="1659" t="s">
        <v>1589</v>
      </c>
      <c r="FS4" s="1660"/>
      <c r="FT4" s="1663" t="s">
        <v>1590</v>
      </c>
      <c r="FU4" s="1664"/>
      <c r="FV4" s="1368" t="s">
        <v>151</v>
      </c>
      <c r="FW4" s="1369"/>
      <c r="FX4" s="1655" t="s">
        <v>1591</v>
      </c>
      <c r="FY4" s="1655"/>
      <c r="FZ4" s="1655" t="s">
        <v>1592</v>
      </c>
      <c r="GA4" s="1655"/>
      <c r="GB4" s="1655" t="s">
        <v>1593</v>
      </c>
      <c r="GC4" s="1655"/>
      <c r="GD4" s="1655" t="s">
        <v>1594</v>
      </c>
      <c r="GE4" s="1655"/>
      <c r="GF4" s="1668" t="s">
        <v>1245</v>
      </c>
      <c r="GG4" s="1791"/>
      <c r="GH4" s="1657" t="s">
        <v>182</v>
      </c>
      <c r="GI4" s="1790"/>
      <c r="GJ4" s="1655" t="s">
        <v>183</v>
      </c>
      <c r="GK4" s="1792"/>
      <c r="GL4" s="1654" t="s">
        <v>1246</v>
      </c>
      <c r="GM4" s="1654"/>
    </row>
    <row r="5" spans="1:195" ht="21" hidden="1" customHeight="1">
      <c r="A5" s="1677"/>
      <c r="B5" s="1652" t="s">
        <v>1247</v>
      </c>
      <c r="C5" s="1653"/>
      <c r="D5" s="1652" t="s">
        <v>1248</v>
      </c>
      <c r="E5" s="1653"/>
      <c r="F5" s="1652" t="s">
        <v>1249</v>
      </c>
      <c r="G5" s="1653"/>
      <c r="H5" s="1652" t="s">
        <v>1250</v>
      </c>
      <c r="I5" s="1653"/>
      <c r="J5" s="1652" t="s">
        <v>1251</v>
      </c>
      <c r="K5" s="1653"/>
      <c r="L5" s="1652" t="s">
        <v>1252</v>
      </c>
      <c r="M5" s="1653"/>
      <c r="N5" s="1652" t="s">
        <v>1253</v>
      </c>
      <c r="O5" s="1653"/>
      <c r="P5" s="1652" t="s">
        <v>1254</v>
      </c>
      <c r="Q5" s="1653"/>
      <c r="R5" s="1652" t="s">
        <v>1255</v>
      </c>
      <c r="S5" s="1653"/>
      <c r="T5" s="1652" t="s">
        <v>1256</v>
      </c>
      <c r="U5" s="1653"/>
      <c r="V5" s="1652" t="s">
        <v>1257</v>
      </c>
      <c r="W5" s="1653"/>
      <c r="X5" s="1652" t="s">
        <v>1258</v>
      </c>
      <c r="Y5" s="1653"/>
      <c r="Z5" s="1652" t="s">
        <v>1259</v>
      </c>
      <c r="AA5" s="1653"/>
      <c r="AB5" s="1652" t="s">
        <v>1260</v>
      </c>
      <c r="AC5" s="1653"/>
      <c r="AD5" s="1652" t="s">
        <v>1261</v>
      </c>
      <c r="AE5" s="1653"/>
      <c r="AF5" s="1652" t="s">
        <v>1262</v>
      </c>
      <c r="AG5" s="1653"/>
      <c r="AH5" s="1652" t="s">
        <v>1263</v>
      </c>
      <c r="AI5" s="1653"/>
      <c r="AJ5" s="1652" t="s">
        <v>1264</v>
      </c>
      <c r="AK5" s="1653"/>
      <c r="AL5" s="1652" t="s">
        <v>1265</v>
      </c>
      <c r="AM5" s="1653"/>
      <c r="AN5" s="1652" t="s">
        <v>1266</v>
      </c>
      <c r="AO5" s="1653"/>
      <c r="AP5" s="1652" t="s">
        <v>1267</v>
      </c>
      <c r="AQ5" s="1653"/>
      <c r="AR5" s="1652" t="s">
        <v>1268</v>
      </c>
      <c r="AS5" s="1653"/>
      <c r="AT5" s="1652" t="s">
        <v>1269</v>
      </c>
      <c r="AU5" s="1653"/>
      <c r="AV5" s="1652" t="s">
        <v>1270</v>
      </c>
      <c r="AW5" s="1653"/>
      <c r="AX5" s="1652" t="s">
        <v>1271</v>
      </c>
      <c r="AY5" s="1653"/>
      <c r="AZ5" s="1652" t="s">
        <v>1272</v>
      </c>
      <c r="BA5" s="1653"/>
      <c r="BB5" s="1652" t="s">
        <v>1273</v>
      </c>
      <c r="BC5" s="1653"/>
      <c r="BD5" s="1652" t="s">
        <v>1274</v>
      </c>
      <c r="BE5" s="1653"/>
      <c r="BF5" s="1652" t="s">
        <v>1275</v>
      </c>
      <c r="BG5" s="1653"/>
      <c r="BH5" s="1652" t="s">
        <v>1276</v>
      </c>
      <c r="BI5" s="1653"/>
      <c r="BJ5" s="1652" t="s">
        <v>1277</v>
      </c>
      <c r="BK5" s="1653"/>
      <c r="BL5" s="1652" t="s">
        <v>1278</v>
      </c>
      <c r="BM5" s="1653"/>
      <c r="BN5" s="1652" t="s">
        <v>1279</v>
      </c>
      <c r="BO5" s="1653"/>
      <c r="BP5" s="1652" t="s">
        <v>1280</v>
      </c>
      <c r="BQ5" s="1653"/>
      <c r="BR5" s="1652" t="s">
        <v>1281</v>
      </c>
      <c r="BS5" s="1653"/>
      <c r="BT5" s="1652" t="s">
        <v>1282</v>
      </c>
      <c r="BU5" s="1653"/>
      <c r="BV5" s="1652" t="s">
        <v>1283</v>
      </c>
      <c r="BW5" s="1653"/>
      <c r="BX5" s="1652" t="s">
        <v>1284</v>
      </c>
      <c r="BY5" s="1653"/>
      <c r="BZ5" s="1652" t="s">
        <v>1285</v>
      </c>
      <c r="CA5" s="1653"/>
      <c r="CB5" s="1652" t="s">
        <v>1286</v>
      </c>
      <c r="CC5" s="1653"/>
      <c r="CD5" s="1652" t="s">
        <v>1287</v>
      </c>
      <c r="CE5" s="1653"/>
      <c r="CF5" s="1652" t="s">
        <v>1288</v>
      </c>
      <c r="CG5" s="1653"/>
      <c r="CH5" s="1652" t="s">
        <v>1288</v>
      </c>
      <c r="CI5" s="1653"/>
      <c r="CJ5" s="1652" t="s">
        <v>1289</v>
      </c>
      <c r="CK5" s="1653"/>
      <c r="CL5" s="1652" t="s">
        <v>1290</v>
      </c>
      <c r="CM5" s="1653"/>
      <c r="CN5" s="1652" t="s">
        <v>1291</v>
      </c>
      <c r="CO5" s="1653"/>
      <c r="CP5" s="1652" t="s">
        <v>1292</v>
      </c>
      <c r="CQ5" s="1653"/>
      <c r="CR5" s="1652" t="s">
        <v>1293</v>
      </c>
      <c r="CS5" s="1653"/>
      <c r="CT5" s="1652" t="s">
        <v>1294</v>
      </c>
      <c r="CU5" s="1653"/>
      <c r="CV5" s="1652" t="s">
        <v>1295</v>
      </c>
      <c r="CW5" s="1653"/>
      <c r="CX5" s="1652" t="s">
        <v>1296</v>
      </c>
      <c r="CY5" s="1653"/>
      <c r="CZ5" s="1652" t="s">
        <v>1297</v>
      </c>
      <c r="DA5" s="1653"/>
      <c r="DB5" s="1652" t="s">
        <v>1298</v>
      </c>
      <c r="DC5" s="1653"/>
      <c r="DD5" s="1652" t="s">
        <v>1299</v>
      </c>
      <c r="DE5" s="1653"/>
      <c r="DF5" s="1652" t="s">
        <v>1616</v>
      </c>
      <c r="DG5" s="1653"/>
      <c r="DH5" s="1652" t="s">
        <v>1617</v>
      </c>
      <c r="DI5" s="1653"/>
      <c r="DJ5" s="1652" t="s">
        <v>1618</v>
      </c>
      <c r="DK5" s="1653"/>
      <c r="DL5" s="1652" t="s">
        <v>1300</v>
      </c>
      <c r="DM5" s="1653"/>
      <c r="DN5" s="1652" t="s">
        <v>1301</v>
      </c>
      <c r="DO5" s="1653"/>
      <c r="DP5" s="1652" t="s">
        <v>1302</v>
      </c>
      <c r="DQ5" s="1653"/>
      <c r="DR5" s="1652" t="s">
        <v>1303</v>
      </c>
      <c r="DS5" s="1653"/>
      <c r="DT5" s="1652" t="s">
        <v>1304</v>
      </c>
      <c r="DU5" s="1653"/>
      <c r="DV5" s="1652" t="s">
        <v>1305</v>
      </c>
      <c r="DW5" s="1653"/>
      <c r="DX5" s="1652" t="s">
        <v>1306</v>
      </c>
      <c r="DY5" s="1653"/>
      <c r="DZ5" s="1652" t="s">
        <v>1307</v>
      </c>
      <c r="EA5" s="1653"/>
      <c r="EB5" s="1652" t="s">
        <v>1308</v>
      </c>
      <c r="EC5" s="1653"/>
      <c r="ED5" s="1652" t="s">
        <v>1309</v>
      </c>
      <c r="EE5" s="1653"/>
      <c r="EF5" s="1652" t="s">
        <v>1310</v>
      </c>
      <c r="EG5" s="1653"/>
      <c r="EH5" s="1652" t="s">
        <v>1311</v>
      </c>
      <c r="EI5" s="1653"/>
      <c r="EJ5" s="1652" t="s">
        <v>1312</v>
      </c>
      <c r="EK5" s="1653"/>
      <c r="EL5" s="1652" t="s">
        <v>1313</v>
      </c>
      <c r="EM5" s="1653"/>
      <c r="EN5" s="1652" t="s">
        <v>1314</v>
      </c>
      <c r="EO5" s="1653"/>
      <c r="EP5" s="1652" t="s">
        <v>1315</v>
      </c>
      <c r="EQ5" s="1653"/>
      <c r="ER5" s="1652" t="s">
        <v>1316</v>
      </c>
      <c r="ES5" s="1653"/>
      <c r="ET5" s="1652" t="s">
        <v>1317</v>
      </c>
      <c r="EU5" s="1653"/>
      <c r="EV5" s="1652" t="s">
        <v>1318</v>
      </c>
      <c r="EW5" s="1653"/>
      <c r="EX5" s="1652" t="s">
        <v>1319</v>
      </c>
      <c r="EY5" s="1653"/>
      <c r="EZ5" s="1652" t="s">
        <v>1320</v>
      </c>
      <c r="FA5" s="1653"/>
      <c r="FB5" s="1652" t="s">
        <v>1321</v>
      </c>
      <c r="FC5" s="1653"/>
      <c r="FD5" s="1652" t="s">
        <v>1322</v>
      </c>
      <c r="FE5" s="1653"/>
      <c r="FF5" s="1652" t="s">
        <v>1323</v>
      </c>
      <c r="FG5" s="1653"/>
      <c r="FH5" s="1652" t="s">
        <v>1324</v>
      </c>
      <c r="FI5" s="1653"/>
      <c r="FJ5" s="1652" t="s">
        <v>1325</v>
      </c>
      <c r="FK5" s="1653"/>
      <c r="FL5" s="1652" t="s">
        <v>1326</v>
      </c>
      <c r="FM5" s="1653"/>
      <c r="FN5" s="1652" t="s">
        <v>1327</v>
      </c>
      <c r="FO5" s="1653"/>
      <c r="FP5" s="1652" t="s">
        <v>1328</v>
      </c>
      <c r="FQ5" s="1653"/>
      <c r="FR5" s="1652" t="s">
        <v>1329</v>
      </c>
      <c r="FS5" s="1653"/>
      <c r="FT5" s="1652" t="s">
        <v>1330</v>
      </c>
      <c r="FU5" s="1653"/>
      <c r="FV5" s="1652" t="s">
        <v>1331</v>
      </c>
      <c r="FW5" s="1653"/>
      <c r="FX5" s="1652" t="s">
        <v>1332</v>
      </c>
      <c r="FY5" s="1653"/>
      <c r="FZ5" s="1652" t="s">
        <v>1333</v>
      </c>
      <c r="GA5" s="1653"/>
      <c r="GB5" s="1652" t="s">
        <v>1334</v>
      </c>
      <c r="GC5" s="1653"/>
      <c r="GD5" s="1652" t="s">
        <v>1335</v>
      </c>
      <c r="GE5" s="1653"/>
      <c r="GF5" s="1652" t="s">
        <v>1336</v>
      </c>
      <c r="GG5" s="1653"/>
      <c r="GH5" s="1652" t="s">
        <v>1337</v>
      </c>
      <c r="GI5" s="1789"/>
      <c r="GJ5" s="1652" t="s">
        <v>1338</v>
      </c>
      <c r="GK5" s="1789"/>
      <c r="GL5" s="1652" t="s">
        <v>1336</v>
      </c>
      <c r="GM5" s="1653"/>
    </row>
    <row r="6" spans="1:195" s="964" customFormat="1" ht="15" customHeight="1">
      <c r="A6" s="1678"/>
      <c r="B6" s="224" t="s">
        <v>1339</v>
      </c>
      <c r="C6" s="224" t="s">
        <v>1619</v>
      </c>
      <c r="D6" s="224" t="s">
        <v>1339</v>
      </c>
      <c r="E6" s="224" t="s">
        <v>1619</v>
      </c>
      <c r="F6" s="224" t="s">
        <v>1339</v>
      </c>
      <c r="G6" s="224" t="s">
        <v>1619</v>
      </c>
      <c r="H6" s="224" t="s">
        <v>1339</v>
      </c>
      <c r="I6" s="224" t="s">
        <v>1619</v>
      </c>
      <c r="J6" s="224" t="s">
        <v>1339</v>
      </c>
      <c r="K6" s="224" t="s">
        <v>1619</v>
      </c>
      <c r="L6" s="224" t="s">
        <v>1339</v>
      </c>
      <c r="M6" s="224" t="s">
        <v>1619</v>
      </c>
      <c r="N6" s="224" t="s">
        <v>1339</v>
      </c>
      <c r="O6" s="224" t="s">
        <v>1619</v>
      </c>
      <c r="P6" s="224" t="s">
        <v>1339</v>
      </c>
      <c r="Q6" s="224" t="s">
        <v>1619</v>
      </c>
      <c r="R6" s="224" t="s">
        <v>1339</v>
      </c>
      <c r="S6" s="224" t="s">
        <v>1619</v>
      </c>
      <c r="T6" s="224" t="s">
        <v>1339</v>
      </c>
      <c r="U6" s="224" t="s">
        <v>1619</v>
      </c>
      <c r="V6" s="224" t="s">
        <v>1339</v>
      </c>
      <c r="W6" s="224" t="s">
        <v>1619</v>
      </c>
      <c r="X6" s="224" t="s">
        <v>1339</v>
      </c>
      <c r="Y6" s="224" t="s">
        <v>1619</v>
      </c>
      <c r="Z6" s="224" t="s">
        <v>1339</v>
      </c>
      <c r="AA6" s="224" t="s">
        <v>1619</v>
      </c>
      <c r="AB6" s="224" t="s">
        <v>1339</v>
      </c>
      <c r="AC6" s="224" t="s">
        <v>1619</v>
      </c>
      <c r="AD6" s="224" t="s">
        <v>1339</v>
      </c>
      <c r="AE6" s="224" t="s">
        <v>1619</v>
      </c>
      <c r="AF6" s="224" t="s">
        <v>1339</v>
      </c>
      <c r="AG6" s="224" t="s">
        <v>1619</v>
      </c>
      <c r="AH6" s="224" t="s">
        <v>1339</v>
      </c>
      <c r="AI6" s="224" t="s">
        <v>1619</v>
      </c>
      <c r="AJ6" s="224" t="s">
        <v>1339</v>
      </c>
      <c r="AK6" s="224" t="s">
        <v>1619</v>
      </c>
      <c r="AL6" s="224" t="s">
        <v>1339</v>
      </c>
      <c r="AM6" s="224" t="s">
        <v>1619</v>
      </c>
      <c r="AN6" s="224" t="s">
        <v>1339</v>
      </c>
      <c r="AO6" s="224" t="s">
        <v>1619</v>
      </c>
      <c r="AP6" s="224" t="s">
        <v>1339</v>
      </c>
      <c r="AQ6" s="224" t="s">
        <v>1619</v>
      </c>
      <c r="AR6" s="224" t="s">
        <v>1339</v>
      </c>
      <c r="AS6" s="224" t="s">
        <v>1619</v>
      </c>
      <c r="AT6" s="224" t="s">
        <v>1339</v>
      </c>
      <c r="AU6" s="224" t="s">
        <v>1619</v>
      </c>
      <c r="AV6" s="224" t="s">
        <v>1339</v>
      </c>
      <c r="AW6" s="224" t="s">
        <v>1619</v>
      </c>
      <c r="AX6" s="224" t="s">
        <v>1339</v>
      </c>
      <c r="AY6" s="224" t="s">
        <v>1619</v>
      </c>
      <c r="AZ6" s="224" t="s">
        <v>1339</v>
      </c>
      <c r="BA6" s="224" t="s">
        <v>1619</v>
      </c>
      <c r="BB6" s="224" t="s">
        <v>1339</v>
      </c>
      <c r="BC6" s="224" t="s">
        <v>1619</v>
      </c>
      <c r="BD6" s="224" t="s">
        <v>1339</v>
      </c>
      <c r="BE6" s="224" t="s">
        <v>1619</v>
      </c>
      <c r="BF6" s="224" t="s">
        <v>1339</v>
      </c>
      <c r="BG6" s="224" t="s">
        <v>1619</v>
      </c>
      <c r="BH6" s="224" t="s">
        <v>1339</v>
      </c>
      <c r="BI6" s="224" t="s">
        <v>1619</v>
      </c>
      <c r="BJ6" s="224" t="s">
        <v>1339</v>
      </c>
      <c r="BK6" s="224" t="s">
        <v>1619</v>
      </c>
      <c r="BL6" s="224" t="s">
        <v>1339</v>
      </c>
      <c r="BM6" s="224" t="s">
        <v>1619</v>
      </c>
      <c r="BN6" s="224" t="s">
        <v>1339</v>
      </c>
      <c r="BO6" s="224" t="s">
        <v>1619</v>
      </c>
      <c r="BP6" s="224" t="s">
        <v>1339</v>
      </c>
      <c r="BQ6" s="224" t="s">
        <v>1619</v>
      </c>
      <c r="BR6" s="224" t="s">
        <v>1339</v>
      </c>
      <c r="BS6" s="224" t="s">
        <v>1619</v>
      </c>
      <c r="BT6" s="224" t="s">
        <v>1339</v>
      </c>
      <c r="BU6" s="224" t="s">
        <v>1619</v>
      </c>
      <c r="BV6" s="224" t="s">
        <v>1339</v>
      </c>
      <c r="BW6" s="224" t="s">
        <v>1619</v>
      </c>
      <c r="BX6" s="224" t="s">
        <v>1339</v>
      </c>
      <c r="BY6" s="224" t="s">
        <v>1619</v>
      </c>
      <c r="BZ6" s="224" t="s">
        <v>1339</v>
      </c>
      <c r="CA6" s="224" t="s">
        <v>1619</v>
      </c>
      <c r="CB6" s="224" t="s">
        <v>1339</v>
      </c>
      <c r="CC6" s="224" t="s">
        <v>1619</v>
      </c>
      <c r="CD6" s="224" t="s">
        <v>1339</v>
      </c>
      <c r="CE6" s="224" t="s">
        <v>1619</v>
      </c>
      <c r="CF6" s="224" t="s">
        <v>1339</v>
      </c>
      <c r="CG6" s="224" t="s">
        <v>1619</v>
      </c>
      <c r="CH6" s="224" t="s">
        <v>1339</v>
      </c>
      <c r="CI6" s="224" t="s">
        <v>1619</v>
      </c>
      <c r="CJ6" s="224" t="s">
        <v>1339</v>
      </c>
      <c r="CK6" s="224" t="s">
        <v>1619</v>
      </c>
      <c r="CL6" s="224" t="s">
        <v>1339</v>
      </c>
      <c r="CM6" s="224" t="s">
        <v>1619</v>
      </c>
      <c r="CN6" s="224" t="s">
        <v>1339</v>
      </c>
      <c r="CO6" s="224" t="s">
        <v>1619</v>
      </c>
      <c r="CP6" s="224" t="s">
        <v>1339</v>
      </c>
      <c r="CQ6" s="224" t="s">
        <v>1619</v>
      </c>
      <c r="CR6" s="224" t="s">
        <v>1339</v>
      </c>
      <c r="CS6" s="224" t="s">
        <v>1619</v>
      </c>
      <c r="CT6" s="224" t="s">
        <v>1339</v>
      </c>
      <c r="CU6" s="224" t="s">
        <v>1619</v>
      </c>
      <c r="CV6" s="224" t="s">
        <v>1339</v>
      </c>
      <c r="CW6" s="224" t="s">
        <v>1619</v>
      </c>
      <c r="CX6" s="224" t="s">
        <v>1339</v>
      </c>
      <c r="CY6" s="224" t="s">
        <v>1619</v>
      </c>
      <c r="CZ6" s="224" t="s">
        <v>1339</v>
      </c>
      <c r="DA6" s="224" t="s">
        <v>1619</v>
      </c>
      <c r="DB6" s="224" t="s">
        <v>1339</v>
      </c>
      <c r="DC6" s="224" t="s">
        <v>1619</v>
      </c>
      <c r="DD6" s="224" t="s">
        <v>1339</v>
      </c>
      <c r="DE6" s="224" t="s">
        <v>1619</v>
      </c>
      <c r="DF6" s="224" t="s">
        <v>1339</v>
      </c>
      <c r="DG6" s="224" t="s">
        <v>1619</v>
      </c>
      <c r="DH6" s="224" t="s">
        <v>1339</v>
      </c>
      <c r="DI6" s="224" t="s">
        <v>1619</v>
      </c>
      <c r="DJ6" s="224" t="s">
        <v>1339</v>
      </c>
      <c r="DK6" s="224" t="s">
        <v>1619</v>
      </c>
      <c r="DL6" s="224" t="s">
        <v>1339</v>
      </c>
      <c r="DM6" s="224" t="s">
        <v>1619</v>
      </c>
      <c r="DN6" s="224" t="s">
        <v>1339</v>
      </c>
      <c r="DO6" s="224" t="s">
        <v>1619</v>
      </c>
      <c r="DP6" s="224" t="s">
        <v>1339</v>
      </c>
      <c r="DQ6" s="224" t="s">
        <v>1619</v>
      </c>
      <c r="DR6" s="224" t="s">
        <v>1339</v>
      </c>
      <c r="DS6" s="224" t="s">
        <v>1619</v>
      </c>
      <c r="DT6" s="224" t="s">
        <v>1339</v>
      </c>
      <c r="DU6" s="224" t="s">
        <v>1619</v>
      </c>
      <c r="DV6" s="224" t="s">
        <v>1339</v>
      </c>
      <c r="DW6" s="224" t="s">
        <v>1619</v>
      </c>
      <c r="DX6" s="224" t="s">
        <v>1339</v>
      </c>
      <c r="DY6" s="224" t="s">
        <v>1619</v>
      </c>
      <c r="DZ6" s="224" t="s">
        <v>1339</v>
      </c>
      <c r="EA6" s="224" t="s">
        <v>1619</v>
      </c>
      <c r="EB6" s="224" t="s">
        <v>1339</v>
      </c>
      <c r="EC6" s="224" t="s">
        <v>1619</v>
      </c>
      <c r="ED6" s="224" t="s">
        <v>1339</v>
      </c>
      <c r="EE6" s="224" t="s">
        <v>1619</v>
      </c>
      <c r="EF6" s="224" t="s">
        <v>1339</v>
      </c>
      <c r="EG6" s="224" t="s">
        <v>1619</v>
      </c>
      <c r="EH6" s="224" t="s">
        <v>1339</v>
      </c>
      <c r="EI6" s="224" t="s">
        <v>1619</v>
      </c>
      <c r="EJ6" s="224" t="s">
        <v>1339</v>
      </c>
      <c r="EK6" s="224" t="s">
        <v>1619</v>
      </c>
      <c r="EL6" s="224" t="s">
        <v>1339</v>
      </c>
      <c r="EM6" s="224" t="s">
        <v>1619</v>
      </c>
      <c r="EN6" s="224" t="s">
        <v>1339</v>
      </c>
      <c r="EO6" s="224" t="s">
        <v>1619</v>
      </c>
      <c r="EP6" s="224" t="s">
        <v>1339</v>
      </c>
      <c r="EQ6" s="224" t="s">
        <v>1619</v>
      </c>
      <c r="ER6" s="224" t="s">
        <v>1339</v>
      </c>
      <c r="ES6" s="224" t="s">
        <v>1619</v>
      </c>
      <c r="ET6" s="224" t="s">
        <v>1339</v>
      </c>
      <c r="EU6" s="224" t="s">
        <v>1619</v>
      </c>
      <c r="EV6" s="224" t="s">
        <v>1339</v>
      </c>
      <c r="EW6" s="224" t="s">
        <v>1619</v>
      </c>
      <c r="EX6" s="224" t="s">
        <v>1339</v>
      </c>
      <c r="EY6" s="224" t="s">
        <v>1619</v>
      </c>
      <c r="EZ6" s="224" t="s">
        <v>1339</v>
      </c>
      <c r="FA6" s="224" t="s">
        <v>1619</v>
      </c>
      <c r="FB6" s="224" t="s">
        <v>1339</v>
      </c>
      <c r="FC6" s="224" t="s">
        <v>1619</v>
      </c>
      <c r="FD6" s="224" t="s">
        <v>1339</v>
      </c>
      <c r="FE6" s="224" t="s">
        <v>1619</v>
      </c>
      <c r="FF6" s="224" t="s">
        <v>1339</v>
      </c>
      <c r="FG6" s="224" t="s">
        <v>1619</v>
      </c>
      <c r="FH6" s="224" t="s">
        <v>1339</v>
      </c>
      <c r="FI6" s="224" t="s">
        <v>1619</v>
      </c>
      <c r="FJ6" s="224" t="s">
        <v>1339</v>
      </c>
      <c r="FK6" s="224" t="s">
        <v>1619</v>
      </c>
      <c r="FL6" s="224" t="s">
        <v>1339</v>
      </c>
      <c r="FM6" s="224" t="s">
        <v>1619</v>
      </c>
      <c r="FN6" s="224" t="s">
        <v>1339</v>
      </c>
      <c r="FO6" s="224" t="s">
        <v>1619</v>
      </c>
      <c r="FP6" s="224" t="s">
        <v>1339</v>
      </c>
      <c r="FQ6" s="224" t="s">
        <v>1619</v>
      </c>
      <c r="FR6" s="224" t="s">
        <v>1339</v>
      </c>
      <c r="FS6" s="224" t="s">
        <v>1619</v>
      </c>
      <c r="FT6" s="224" t="s">
        <v>1339</v>
      </c>
      <c r="FU6" s="224" t="s">
        <v>1619</v>
      </c>
      <c r="FV6" s="224" t="s">
        <v>1339</v>
      </c>
      <c r="FW6" s="224" t="s">
        <v>1619</v>
      </c>
      <c r="FX6" s="224" t="s">
        <v>1339</v>
      </c>
      <c r="FY6" s="224" t="s">
        <v>1619</v>
      </c>
      <c r="FZ6" s="224" t="s">
        <v>1339</v>
      </c>
      <c r="GA6" s="224" t="s">
        <v>1619</v>
      </c>
      <c r="GB6" s="224" t="s">
        <v>1339</v>
      </c>
      <c r="GC6" s="224" t="s">
        <v>1619</v>
      </c>
      <c r="GD6" s="224" t="s">
        <v>1339</v>
      </c>
      <c r="GE6" s="224" t="s">
        <v>1619</v>
      </c>
      <c r="GF6" s="224" t="s">
        <v>1339</v>
      </c>
      <c r="GG6" s="224" t="s">
        <v>1619</v>
      </c>
      <c r="GH6" s="224" t="s">
        <v>1339</v>
      </c>
      <c r="GI6" s="224" t="s">
        <v>1619</v>
      </c>
      <c r="GJ6" s="224" t="s">
        <v>1339</v>
      </c>
      <c r="GK6" s="224" t="s">
        <v>1619</v>
      </c>
      <c r="GL6" s="224" t="s">
        <v>1339</v>
      </c>
      <c r="GM6" s="224" t="s">
        <v>1619</v>
      </c>
    </row>
    <row r="7" spans="1:195" ht="15" customHeight="1">
      <c r="A7" s="1040" t="s">
        <v>2552</v>
      </c>
      <c r="B7" s="966">
        <v>0</v>
      </c>
      <c r="C7" s="966">
        <v>0</v>
      </c>
      <c r="D7" s="966">
        <v>0</v>
      </c>
      <c r="E7" s="966">
        <v>0</v>
      </c>
      <c r="F7" s="966">
        <v>1</v>
      </c>
      <c r="G7" s="966">
        <v>5</v>
      </c>
      <c r="H7" s="966">
        <v>0</v>
      </c>
      <c r="I7" s="966">
        <v>0</v>
      </c>
      <c r="J7" s="966">
        <v>0</v>
      </c>
      <c r="K7" s="966">
        <v>0</v>
      </c>
      <c r="L7" s="966">
        <v>0</v>
      </c>
      <c r="M7" s="966">
        <v>0</v>
      </c>
      <c r="N7" s="966">
        <v>0</v>
      </c>
      <c r="O7" s="966">
        <v>0</v>
      </c>
      <c r="P7" s="966">
        <v>0</v>
      </c>
      <c r="Q7" s="966">
        <v>0</v>
      </c>
      <c r="R7" s="966">
        <v>0</v>
      </c>
      <c r="S7" s="966">
        <v>0</v>
      </c>
      <c r="T7" s="966">
        <v>0</v>
      </c>
      <c r="U7" s="966">
        <v>0</v>
      </c>
      <c r="V7" s="966">
        <v>0</v>
      </c>
      <c r="W7" s="966">
        <v>0</v>
      </c>
      <c r="X7" s="966">
        <v>0</v>
      </c>
      <c r="Y7" s="966">
        <v>0</v>
      </c>
      <c r="Z7" s="966">
        <v>0</v>
      </c>
      <c r="AA7" s="966">
        <v>0</v>
      </c>
      <c r="AB7" s="966">
        <v>0</v>
      </c>
      <c r="AC7" s="966">
        <v>0</v>
      </c>
      <c r="AD7" s="966">
        <v>0</v>
      </c>
      <c r="AE7" s="966">
        <v>0</v>
      </c>
      <c r="AF7" s="966">
        <v>0</v>
      </c>
      <c r="AG7" s="966">
        <v>0</v>
      </c>
      <c r="AH7" s="966">
        <v>0</v>
      </c>
      <c r="AI7" s="966">
        <v>0</v>
      </c>
      <c r="AJ7" s="966">
        <v>0</v>
      </c>
      <c r="AK7" s="966">
        <v>0</v>
      </c>
      <c r="AL7" s="966">
        <v>0</v>
      </c>
      <c r="AM7" s="966">
        <v>0</v>
      </c>
      <c r="AN7" s="966">
        <v>0</v>
      </c>
      <c r="AO7" s="966">
        <v>0</v>
      </c>
      <c r="AP7" s="966">
        <v>0</v>
      </c>
      <c r="AQ7" s="966">
        <v>0</v>
      </c>
      <c r="AR7" s="966">
        <v>0</v>
      </c>
      <c r="AS7" s="966">
        <v>0</v>
      </c>
      <c r="AT7" s="966">
        <v>0</v>
      </c>
      <c r="AU7" s="966">
        <v>0</v>
      </c>
      <c r="AV7" s="966">
        <v>0</v>
      </c>
      <c r="AW7" s="966">
        <v>0</v>
      </c>
      <c r="AX7" s="966">
        <v>0</v>
      </c>
      <c r="AY7" s="966">
        <v>0</v>
      </c>
      <c r="AZ7" s="966">
        <v>1</v>
      </c>
      <c r="BA7" s="966">
        <v>3</v>
      </c>
      <c r="BB7" s="966">
        <v>0</v>
      </c>
      <c r="BC7" s="966">
        <v>0</v>
      </c>
      <c r="BD7" s="966">
        <v>4</v>
      </c>
      <c r="BE7" s="966">
        <v>27</v>
      </c>
      <c r="BF7" s="966">
        <v>3</v>
      </c>
      <c r="BG7" s="966">
        <v>25</v>
      </c>
      <c r="BH7" s="966">
        <v>4</v>
      </c>
      <c r="BI7" s="966">
        <v>27</v>
      </c>
      <c r="BJ7" s="966">
        <v>2</v>
      </c>
      <c r="BK7" s="966">
        <v>18</v>
      </c>
      <c r="BL7" s="966">
        <v>0</v>
      </c>
      <c r="BM7" s="966">
        <v>0</v>
      </c>
      <c r="BN7" s="966">
        <v>1</v>
      </c>
      <c r="BO7" s="966">
        <v>3</v>
      </c>
      <c r="BP7" s="966">
        <v>2</v>
      </c>
      <c r="BQ7" s="966">
        <v>9</v>
      </c>
      <c r="BR7" s="966">
        <v>1</v>
      </c>
      <c r="BS7" s="966">
        <v>3</v>
      </c>
      <c r="BT7" s="966">
        <v>1</v>
      </c>
      <c r="BU7" s="966">
        <v>3</v>
      </c>
      <c r="BV7" s="966">
        <v>1</v>
      </c>
      <c r="BW7" s="966">
        <v>3</v>
      </c>
      <c r="BX7" s="966">
        <v>0</v>
      </c>
      <c r="BY7" s="966">
        <v>0</v>
      </c>
      <c r="BZ7" s="966">
        <v>3</v>
      </c>
      <c r="CA7" s="966">
        <v>25</v>
      </c>
      <c r="CB7" s="966">
        <v>2</v>
      </c>
      <c r="CC7" s="966">
        <v>182</v>
      </c>
      <c r="CD7" s="966">
        <v>0</v>
      </c>
      <c r="CE7" s="966">
        <v>0</v>
      </c>
      <c r="CF7" s="966">
        <v>0</v>
      </c>
      <c r="CG7" s="966">
        <v>0</v>
      </c>
      <c r="CH7" s="966">
        <v>0</v>
      </c>
      <c r="CI7" s="966">
        <v>0</v>
      </c>
      <c r="CJ7" s="966">
        <v>0</v>
      </c>
      <c r="CK7" s="966">
        <v>0</v>
      </c>
      <c r="CL7" s="966">
        <v>0</v>
      </c>
      <c r="CM7" s="966">
        <v>0</v>
      </c>
      <c r="CN7" s="966">
        <v>7</v>
      </c>
      <c r="CO7" s="966">
        <v>49</v>
      </c>
      <c r="CP7" s="966">
        <v>3</v>
      </c>
      <c r="CQ7" s="966">
        <v>14</v>
      </c>
      <c r="CR7" s="966">
        <v>1</v>
      </c>
      <c r="CS7" s="966">
        <v>5</v>
      </c>
      <c r="CT7" s="966">
        <v>0</v>
      </c>
      <c r="CU7" s="966">
        <v>0</v>
      </c>
      <c r="CV7" s="966">
        <v>0</v>
      </c>
      <c r="CW7" s="966">
        <v>0</v>
      </c>
      <c r="CX7" s="966">
        <v>0</v>
      </c>
      <c r="CY7" s="966">
        <v>0</v>
      </c>
      <c r="CZ7" s="966">
        <v>0</v>
      </c>
      <c r="DA7" s="966">
        <v>0</v>
      </c>
      <c r="DB7" s="966">
        <v>0</v>
      </c>
      <c r="DC7" s="966">
        <v>0</v>
      </c>
      <c r="DD7" s="966">
        <v>0</v>
      </c>
      <c r="DE7" s="966">
        <v>0</v>
      </c>
      <c r="DF7" s="966">
        <v>0</v>
      </c>
      <c r="DG7" s="966">
        <v>0</v>
      </c>
      <c r="DH7" s="966">
        <v>0</v>
      </c>
      <c r="DI7" s="966">
        <v>0</v>
      </c>
      <c r="DJ7" s="966">
        <v>1</v>
      </c>
      <c r="DK7" s="966">
        <v>3</v>
      </c>
      <c r="DL7" s="966">
        <v>0</v>
      </c>
      <c r="DM7" s="966">
        <v>0</v>
      </c>
      <c r="DN7" s="966">
        <v>0</v>
      </c>
      <c r="DO7" s="966">
        <v>0</v>
      </c>
      <c r="DP7" s="966">
        <v>0</v>
      </c>
      <c r="DQ7" s="966">
        <v>0</v>
      </c>
      <c r="DR7" s="966">
        <v>1</v>
      </c>
      <c r="DS7" s="966">
        <v>5</v>
      </c>
      <c r="DT7" s="966">
        <v>0</v>
      </c>
      <c r="DU7" s="966">
        <v>0</v>
      </c>
      <c r="DV7" s="966">
        <v>0</v>
      </c>
      <c r="DW7" s="966">
        <v>0</v>
      </c>
      <c r="DX7" s="966">
        <v>0</v>
      </c>
      <c r="DY7" s="966">
        <v>0</v>
      </c>
      <c r="DZ7" s="966">
        <v>0</v>
      </c>
      <c r="EA7" s="966">
        <v>0</v>
      </c>
      <c r="EB7" s="966">
        <v>1</v>
      </c>
      <c r="EC7" s="966">
        <v>5</v>
      </c>
      <c r="ED7" s="966">
        <v>0</v>
      </c>
      <c r="EE7" s="966">
        <v>0</v>
      </c>
      <c r="EF7" s="966">
        <v>0</v>
      </c>
      <c r="EG7" s="966">
        <v>0</v>
      </c>
      <c r="EH7" s="966">
        <v>0</v>
      </c>
      <c r="EI7" s="966">
        <v>0</v>
      </c>
      <c r="EJ7" s="966">
        <v>1</v>
      </c>
      <c r="EK7" s="966">
        <v>5</v>
      </c>
      <c r="EL7" s="966">
        <v>1</v>
      </c>
      <c r="EM7" s="966">
        <v>5</v>
      </c>
      <c r="EN7" s="966">
        <v>0</v>
      </c>
      <c r="EO7" s="966">
        <v>0</v>
      </c>
      <c r="EP7" s="966">
        <v>0</v>
      </c>
      <c r="EQ7" s="966">
        <v>0</v>
      </c>
      <c r="ER7" s="966">
        <v>0</v>
      </c>
      <c r="ES7" s="966">
        <v>0</v>
      </c>
      <c r="ET7" s="966">
        <v>0</v>
      </c>
      <c r="EU7" s="966">
        <v>0</v>
      </c>
      <c r="EV7" s="966">
        <v>0</v>
      </c>
      <c r="EW7" s="966">
        <v>0</v>
      </c>
      <c r="EX7" s="966">
        <v>0</v>
      </c>
      <c r="EY7" s="966">
        <v>0</v>
      </c>
      <c r="EZ7" s="966">
        <v>0</v>
      </c>
      <c r="FA7" s="966">
        <v>0</v>
      </c>
      <c r="FB7" s="966">
        <v>1</v>
      </c>
      <c r="FC7" s="966">
        <v>4</v>
      </c>
      <c r="FD7" s="966">
        <v>0</v>
      </c>
      <c r="FE7" s="966">
        <v>0</v>
      </c>
      <c r="FF7" s="966">
        <v>0</v>
      </c>
      <c r="FG7" s="966">
        <v>0</v>
      </c>
      <c r="FH7" s="966">
        <v>0</v>
      </c>
      <c r="FI7" s="966">
        <v>0</v>
      </c>
      <c r="FJ7" s="966">
        <v>1</v>
      </c>
      <c r="FK7" s="966">
        <v>16</v>
      </c>
      <c r="FL7" s="966">
        <v>0</v>
      </c>
      <c r="FM7" s="966">
        <v>0</v>
      </c>
      <c r="FN7" s="966">
        <v>0</v>
      </c>
      <c r="FO7" s="966">
        <v>0</v>
      </c>
      <c r="FP7" s="966">
        <v>0</v>
      </c>
      <c r="FQ7" s="966">
        <v>0</v>
      </c>
      <c r="FR7" s="966">
        <v>0</v>
      </c>
      <c r="FS7" s="966">
        <v>0</v>
      </c>
      <c r="FT7" s="966">
        <v>0</v>
      </c>
      <c r="FU7" s="966">
        <v>0</v>
      </c>
      <c r="FV7" s="966">
        <v>0</v>
      </c>
      <c r="FW7" s="966">
        <v>0</v>
      </c>
      <c r="FX7" s="966">
        <v>0</v>
      </c>
      <c r="FY7" s="966">
        <v>0</v>
      </c>
      <c r="FZ7" s="966">
        <v>0</v>
      </c>
      <c r="GA7" s="966">
        <v>0</v>
      </c>
      <c r="GB7" s="966">
        <v>0</v>
      </c>
      <c r="GC7" s="966">
        <v>0</v>
      </c>
      <c r="GD7" s="966">
        <v>4</v>
      </c>
      <c r="GE7" s="966">
        <v>30</v>
      </c>
      <c r="GF7" s="966">
        <v>0</v>
      </c>
      <c r="GG7" s="966">
        <v>0</v>
      </c>
      <c r="GH7" s="966">
        <v>0</v>
      </c>
      <c r="GI7" s="966">
        <v>0</v>
      </c>
      <c r="GJ7" s="966">
        <v>1</v>
      </c>
      <c r="GK7" s="966">
        <v>16</v>
      </c>
      <c r="GL7" s="966">
        <v>0</v>
      </c>
      <c r="GM7" s="966">
        <v>0</v>
      </c>
    </row>
    <row r="8" spans="1:195" ht="15" customHeight="1">
      <c r="A8" s="1040" t="s">
        <v>2553</v>
      </c>
      <c r="B8" s="966">
        <v>2</v>
      </c>
      <c r="C8" s="966">
        <v>14</v>
      </c>
      <c r="D8" s="966">
        <v>0</v>
      </c>
      <c r="E8" s="966">
        <v>0</v>
      </c>
      <c r="F8" s="966">
        <v>0</v>
      </c>
      <c r="G8" s="966">
        <v>0</v>
      </c>
      <c r="H8" s="966">
        <v>0</v>
      </c>
      <c r="I8" s="966">
        <v>0</v>
      </c>
      <c r="J8" s="966">
        <v>0</v>
      </c>
      <c r="K8" s="966">
        <v>0</v>
      </c>
      <c r="L8" s="966">
        <v>0</v>
      </c>
      <c r="M8" s="966">
        <v>0</v>
      </c>
      <c r="N8" s="966">
        <v>0</v>
      </c>
      <c r="O8" s="966">
        <v>0</v>
      </c>
      <c r="P8" s="966">
        <v>0</v>
      </c>
      <c r="Q8" s="966">
        <v>0</v>
      </c>
      <c r="R8" s="966">
        <v>0</v>
      </c>
      <c r="S8" s="966">
        <v>0</v>
      </c>
      <c r="T8" s="966">
        <v>0</v>
      </c>
      <c r="U8" s="966">
        <v>0</v>
      </c>
      <c r="V8" s="966">
        <v>0</v>
      </c>
      <c r="W8" s="966">
        <v>0</v>
      </c>
      <c r="X8" s="966">
        <v>0</v>
      </c>
      <c r="Y8" s="966">
        <v>0</v>
      </c>
      <c r="Z8" s="966">
        <v>0</v>
      </c>
      <c r="AA8" s="966">
        <v>0</v>
      </c>
      <c r="AB8" s="966">
        <v>0</v>
      </c>
      <c r="AC8" s="966">
        <v>0</v>
      </c>
      <c r="AD8" s="966">
        <v>0</v>
      </c>
      <c r="AE8" s="966">
        <v>0</v>
      </c>
      <c r="AF8" s="966">
        <v>0</v>
      </c>
      <c r="AG8" s="966">
        <v>0</v>
      </c>
      <c r="AH8" s="966">
        <v>0</v>
      </c>
      <c r="AI8" s="966">
        <v>0</v>
      </c>
      <c r="AJ8" s="966">
        <v>0</v>
      </c>
      <c r="AK8" s="966">
        <v>0</v>
      </c>
      <c r="AL8" s="966">
        <v>0</v>
      </c>
      <c r="AM8" s="966">
        <v>0</v>
      </c>
      <c r="AN8" s="966">
        <v>0</v>
      </c>
      <c r="AO8" s="966">
        <v>0</v>
      </c>
      <c r="AP8" s="966">
        <v>0</v>
      </c>
      <c r="AQ8" s="966">
        <v>0</v>
      </c>
      <c r="AR8" s="966">
        <v>1</v>
      </c>
      <c r="AS8" s="966">
        <v>3</v>
      </c>
      <c r="AT8" s="966">
        <v>1</v>
      </c>
      <c r="AU8" s="966">
        <v>2</v>
      </c>
      <c r="AV8" s="966">
        <v>0</v>
      </c>
      <c r="AW8" s="966">
        <v>0</v>
      </c>
      <c r="AX8" s="966">
        <v>0</v>
      </c>
      <c r="AY8" s="966">
        <v>0</v>
      </c>
      <c r="AZ8" s="966">
        <v>0</v>
      </c>
      <c r="BA8" s="966">
        <v>0</v>
      </c>
      <c r="BB8" s="966">
        <v>0</v>
      </c>
      <c r="BC8" s="966">
        <v>0</v>
      </c>
      <c r="BD8" s="966">
        <v>2</v>
      </c>
      <c r="BE8" s="966">
        <v>14</v>
      </c>
      <c r="BF8" s="966">
        <v>0</v>
      </c>
      <c r="BG8" s="966">
        <v>0</v>
      </c>
      <c r="BH8" s="966">
        <v>0</v>
      </c>
      <c r="BI8" s="966">
        <v>0</v>
      </c>
      <c r="BJ8" s="966">
        <v>0</v>
      </c>
      <c r="BK8" s="966">
        <v>0</v>
      </c>
      <c r="BL8" s="966">
        <v>0</v>
      </c>
      <c r="BM8" s="966">
        <v>0</v>
      </c>
      <c r="BN8" s="966">
        <v>0</v>
      </c>
      <c r="BO8" s="966">
        <v>0</v>
      </c>
      <c r="BP8" s="966">
        <v>2</v>
      </c>
      <c r="BQ8" s="966">
        <v>14</v>
      </c>
      <c r="BR8" s="966">
        <v>0</v>
      </c>
      <c r="BS8" s="966">
        <v>0</v>
      </c>
      <c r="BT8" s="966">
        <v>0</v>
      </c>
      <c r="BU8" s="966">
        <v>0</v>
      </c>
      <c r="BV8" s="966">
        <v>1</v>
      </c>
      <c r="BW8" s="966">
        <v>6</v>
      </c>
      <c r="BX8" s="966">
        <v>0</v>
      </c>
      <c r="BY8" s="966">
        <v>0</v>
      </c>
      <c r="BZ8" s="966">
        <v>0</v>
      </c>
      <c r="CA8" s="966">
        <v>0</v>
      </c>
      <c r="CB8" s="966">
        <v>1</v>
      </c>
      <c r="CC8" s="966">
        <v>40</v>
      </c>
      <c r="CD8" s="966">
        <v>0</v>
      </c>
      <c r="CE8" s="966">
        <v>0</v>
      </c>
      <c r="CF8" s="966">
        <v>0</v>
      </c>
      <c r="CG8" s="966">
        <v>0</v>
      </c>
      <c r="CH8" s="966">
        <v>0</v>
      </c>
      <c r="CI8" s="966">
        <v>0</v>
      </c>
      <c r="CJ8" s="966">
        <v>0</v>
      </c>
      <c r="CK8" s="966">
        <v>0</v>
      </c>
      <c r="CL8" s="966">
        <v>0</v>
      </c>
      <c r="CM8" s="966">
        <v>0</v>
      </c>
      <c r="CN8" s="966">
        <v>0</v>
      </c>
      <c r="CO8" s="966">
        <v>0</v>
      </c>
      <c r="CP8" s="966">
        <v>0</v>
      </c>
      <c r="CQ8" s="966">
        <v>0</v>
      </c>
      <c r="CR8" s="966">
        <v>1</v>
      </c>
      <c r="CS8" s="966">
        <v>8</v>
      </c>
      <c r="CT8" s="966">
        <v>0</v>
      </c>
      <c r="CU8" s="966">
        <v>0</v>
      </c>
      <c r="CV8" s="966">
        <v>0</v>
      </c>
      <c r="CW8" s="966">
        <v>0</v>
      </c>
      <c r="CX8" s="966">
        <v>0</v>
      </c>
      <c r="CY8" s="966">
        <v>0</v>
      </c>
      <c r="CZ8" s="966">
        <v>0</v>
      </c>
      <c r="DA8" s="966">
        <v>0</v>
      </c>
      <c r="DB8" s="966">
        <v>0</v>
      </c>
      <c r="DC8" s="966">
        <v>0</v>
      </c>
      <c r="DD8" s="966">
        <v>0</v>
      </c>
      <c r="DE8" s="966">
        <v>0</v>
      </c>
      <c r="DF8" s="966">
        <v>0</v>
      </c>
      <c r="DG8" s="966">
        <v>0</v>
      </c>
      <c r="DH8" s="966">
        <v>0</v>
      </c>
      <c r="DI8" s="966">
        <v>0</v>
      </c>
      <c r="DJ8" s="966">
        <v>0</v>
      </c>
      <c r="DK8" s="966">
        <v>0</v>
      </c>
      <c r="DL8" s="966">
        <v>0</v>
      </c>
      <c r="DM8" s="966">
        <v>0</v>
      </c>
      <c r="DN8" s="966">
        <v>0</v>
      </c>
      <c r="DO8" s="966">
        <v>0</v>
      </c>
      <c r="DP8" s="966">
        <v>0</v>
      </c>
      <c r="DQ8" s="966">
        <v>0</v>
      </c>
      <c r="DR8" s="966">
        <v>0</v>
      </c>
      <c r="DS8" s="966">
        <v>0</v>
      </c>
      <c r="DT8" s="966">
        <v>0</v>
      </c>
      <c r="DU8" s="966">
        <v>0</v>
      </c>
      <c r="DV8" s="966">
        <v>0</v>
      </c>
      <c r="DW8" s="966">
        <v>0</v>
      </c>
      <c r="DX8" s="966">
        <v>0</v>
      </c>
      <c r="DY8" s="966">
        <v>0</v>
      </c>
      <c r="DZ8" s="966">
        <v>0</v>
      </c>
      <c r="EA8" s="966">
        <v>0</v>
      </c>
      <c r="EB8" s="966">
        <v>0</v>
      </c>
      <c r="EC8" s="966">
        <v>0</v>
      </c>
      <c r="ED8" s="966">
        <v>0</v>
      </c>
      <c r="EE8" s="966">
        <v>0</v>
      </c>
      <c r="EF8" s="966">
        <v>0</v>
      </c>
      <c r="EG8" s="966">
        <v>0</v>
      </c>
      <c r="EH8" s="966">
        <v>0</v>
      </c>
      <c r="EI8" s="966">
        <v>0</v>
      </c>
      <c r="EJ8" s="966">
        <v>0</v>
      </c>
      <c r="EK8" s="966">
        <v>0</v>
      </c>
      <c r="EL8" s="966">
        <v>0</v>
      </c>
      <c r="EM8" s="966">
        <v>0</v>
      </c>
      <c r="EN8" s="966">
        <v>0</v>
      </c>
      <c r="EO8" s="966">
        <v>0</v>
      </c>
      <c r="EP8" s="966">
        <v>0</v>
      </c>
      <c r="EQ8" s="966">
        <v>0</v>
      </c>
      <c r="ER8" s="966">
        <v>0</v>
      </c>
      <c r="ES8" s="966">
        <v>0</v>
      </c>
      <c r="ET8" s="966">
        <v>0</v>
      </c>
      <c r="EU8" s="966">
        <v>0</v>
      </c>
      <c r="EV8" s="966">
        <v>0</v>
      </c>
      <c r="EW8" s="966">
        <v>0</v>
      </c>
      <c r="EX8" s="966">
        <v>0</v>
      </c>
      <c r="EY8" s="966">
        <v>0</v>
      </c>
      <c r="EZ8" s="966">
        <v>0</v>
      </c>
      <c r="FA8" s="966">
        <v>0</v>
      </c>
      <c r="FB8" s="966">
        <v>0</v>
      </c>
      <c r="FC8" s="966">
        <v>0</v>
      </c>
      <c r="FD8" s="966">
        <v>0</v>
      </c>
      <c r="FE8" s="966">
        <v>0</v>
      </c>
      <c r="FF8" s="966">
        <v>0</v>
      </c>
      <c r="FG8" s="966">
        <v>0</v>
      </c>
      <c r="FH8" s="966">
        <v>0</v>
      </c>
      <c r="FI8" s="966">
        <v>0</v>
      </c>
      <c r="FJ8" s="966">
        <v>0</v>
      </c>
      <c r="FK8" s="966">
        <v>0</v>
      </c>
      <c r="FL8" s="966">
        <v>0</v>
      </c>
      <c r="FM8" s="966">
        <v>0</v>
      </c>
      <c r="FN8" s="966">
        <v>0</v>
      </c>
      <c r="FO8" s="966">
        <v>0</v>
      </c>
      <c r="FP8" s="966">
        <v>0</v>
      </c>
      <c r="FQ8" s="966">
        <v>0</v>
      </c>
      <c r="FR8" s="966">
        <v>0</v>
      </c>
      <c r="FS8" s="966">
        <v>0</v>
      </c>
      <c r="FT8" s="966">
        <v>0</v>
      </c>
      <c r="FU8" s="966">
        <v>0</v>
      </c>
      <c r="FV8" s="966">
        <v>0</v>
      </c>
      <c r="FW8" s="966">
        <v>0</v>
      </c>
      <c r="FX8" s="966">
        <v>0</v>
      </c>
      <c r="FY8" s="966">
        <v>0</v>
      </c>
      <c r="FZ8" s="966">
        <v>0</v>
      </c>
      <c r="GA8" s="966">
        <v>0</v>
      </c>
      <c r="GB8" s="966">
        <v>0</v>
      </c>
      <c r="GC8" s="966">
        <v>0</v>
      </c>
      <c r="GD8" s="966">
        <v>0</v>
      </c>
      <c r="GE8" s="966">
        <v>0</v>
      </c>
      <c r="GF8" s="966">
        <v>0</v>
      </c>
      <c r="GG8" s="966">
        <v>0</v>
      </c>
      <c r="GH8" s="966">
        <v>0</v>
      </c>
      <c r="GI8" s="966">
        <v>0</v>
      </c>
      <c r="GJ8" s="966">
        <v>0</v>
      </c>
      <c r="GK8" s="966">
        <v>0</v>
      </c>
      <c r="GL8" s="966">
        <v>0</v>
      </c>
      <c r="GM8" s="966">
        <v>0</v>
      </c>
    </row>
    <row r="9" spans="1:195" ht="15" customHeight="1">
      <c r="A9" s="1040" t="s">
        <v>2554</v>
      </c>
      <c r="B9" s="966">
        <v>1</v>
      </c>
      <c r="C9" s="966">
        <v>3</v>
      </c>
      <c r="D9" s="966">
        <v>0</v>
      </c>
      <c r="E9" s="966">
        <v>0</v>
      </c>
      <c r="F9" s="966">
        <v>0</v>
      </c>
      <c r="G9" s="966">
        <v>0</v>
      </c>
      <c r="H9" s="966">
        <v>0</v>
      </c>
      <c r="I9" s="966">
        <v>0</v>
      </c>
      <c r="J9" s="966">
        <v>0</v>
      </c>
      <c r="K9" s="966">
        <v>0</v>
      </c>
      <c r="L9" s="966">
        <v>0</v>
      </c>
      <c r="M9" s="966">
        <v>0</v>
      </c>
      <c r="N9" s="966">
        <v>0</v>
      </c>
      <c r="O9" s="966">
        <v>0</v>
      </c>
      <c r="P9" s="966">
        <v>0</v>
      </c>
      <c r="Q9" s="966">
        <v>0</v>
      </c>
      <c r="R9" s="966">
        <v>0</v>
      </c>
      <c r="S9" s="966">
        <v>0</v>
      </c>
      <c r="T9" s="966">
        <v>0</v>
      </c>
      <c r="U9" s="966">
        <v>0</v>
      </c>
      <c r="V9" s="966">
        <v>0</v>
      </c>
      <c r="W9" s="966">
        <v>0</v>
      </c>
      <c r="X9" s="966">
        <v>0</v>
      </c>
      <c r="Y9" s="966">
        <v>0</v>
      </c>
      <c r="Z9" s="966">
        <v>0</v>
      </c>
      <c r="AA9" s="966">
        <v>0</v>
      </c>
      <c r="AB9" s="966">
        <v>0</v>
      </c>
      <c r="AC9" s="966">
        <v>0</v>
      </c>
      <c r="AD9" s="966">
        <v>0</v>
      </c>
      <c r="AE9" s="966">
        <v>0</v>
      </c>
      <c r="AF9" s="966">
        <v>0</v>
      </c>
      <c r="AG9" s="966">
        <v>0</v>
      </c>
      <c r="AH9" s="966">
        <v>0</v>
      </c>
      <c r="AI9" s="966">
        <v>0</v>
      </c>
      <c r="AJ9" s="966">
        <v>0</v>
      </c>
      <c r="AK9" s="966">
        <v>0</v>
      </c>
      <c r="AL9" s="966">
        <v>0</v>
      </c>
      <c r="AM9" s="966">
        <v>0</v>
      </c>
      <c r="AN9" s="966">
        <v>0</v>
      </c>
      <c r="AO9" s="966">
        <v>0</v>
      </c>
      <c r="AP9" s="966">
        <v>0</v>
      </c>
      <c r="AQ9" s="966">
        <v>0</v>
      </c>
      <c r="AR9" s="966">
        <v>0</v>
      </c>
      <c r="AS9" s="966">
        <v>0</v>
      </c>
      <c r="AT9" s="966">
        <v>0</v>
      </c>
      <c r="AU9" s="966">
        <v>0</v>
      </c>
      <c r="AV9" s="966">
        <v>0</v>
      </c>
      <c r="AW9" s="966">
        <v>0</v>
      </c>
      <c r="AX9" s="966">
        <v>0</v>
      </c>
      <c r="AY9" s="966">
        <v>0</v>
      </c>
      <c r="AZ9" s="966">
        <v>0</v>
      </c>
      <c r="BA9" s="966">
        <v>0</v>
      </c>
      <c r="BB9" s="966">
        <v>0</v>
      </c>
      <c r="BC9" s="966">
        <v>0</v>
      </c>
      <c r="BD9" s="966">
        <v>2</v>
      </c>
      <c r="BE9" s="966">
        <v>7</v>
      </c>
      <c r="BF9" s="966">
        <v>0</v>
      </c>
      <c r="BG9" s="966">
        <v>0</v>
      </c>
      <c r="BH9" s="966">
        <v>0</v>
      </c>
      <c r="BI9" s="966">
        <v>0</v>
      </c>
      <c r="BJ9" s="966">
        <v>0</v>
      </c>
      <c r="BK9" s="966">
        <v>0</v>
      </c>
      <c r="BL9" s="966">
        <v>0</v>
      </c>
      <c r="BM9" s="966">
        <v>0</v>
      </c>
      <c r="BN9" s="966">
        <v>0</v>
      </c>
      <c r="BO9" s="966">
        <v>0</v>
      </c>
      <c r="BP9" s="966">
        <v>0</v>
      </c>
      <c r="BQ9" s="966">
        <v>0</v>
      </c>
      <c r="BR9" s="966">
        <v>0</v>
      </c>
      <c r="BS9" s="966">
        <v>0</v>
      </c>
      <c r="BT9" s="966">
        <v>0</v>
      </c>
      <c r="BU9" s="966">
        <v>0</v>
      </c>
      <c r="BV9" s="966">
        <v>0</v>
      </c>
      <c r="BW9" s="966">
        <v>0</v>
      </c>
      <c r="BX9" s="966">
        <v>0</v>
      </c>
      <c r="BY9" s="966">
        <v>0</v>
      </c>
      <c r="BZ9" s="966">
        <v>0</v>
      </c>
      <c r="CA9" s="966">
        <v>0</v>
      </c>
      <c r="CB9" s="966">
        <v>1</v>
      </c>
      <c r="CC9" s="966">
        <v>33</v>
      </c>
      <c r="CD9" s="966">
        <v>0</v>
      </c>
      <c r="CE9" s="966">
        <v>0</v>
      </c>
      <c r="CF9" s="966">
        <v>0</v>
      </c>
      <c r="CG9" s="966">
        <v>0</v>
      </c>
      <c r="CH9" s="966">
        <v>0</v>
      </c>
      <c r="CI9" s="966">
        <v>0</v>
      </c>
      <c r="CJ9" s="966">
        <v>0</v>
      </c>
      <c r="CK9" s="966">
        <v>0</v>
      </c>
      <c r="CL9" s="966">
        <v>0</v>
      </c>
      <c r="CM9" s="966">
        <v>0</v>
      </c>
      <c r="CN9" s="966">
        <v>1</v>
      </c>
      <c r="CO9" s="966">
        <v>4</v>
      </c>
      <c r="CP9" s="966">
        <v>0</v>
      </c>
      <c r="CQ9" s="966">
        <v>0</v>
      </c>
      <c r="CR9" s="966">
        <v>2</v>
      </c>
      <c r="CS9" s="966">
        <v>7</v>
      </c>
      <c r="CT9" s="966">
        <v>1</v>
      </c>
      <c r="CU9" s="966">
        <v>4</v>
      </c>
      <c r="CV9" s="966">
        <v>0</v>
      </c>
      <c r="CW9" s="966">
        <v>0</v>
      </c>
      <c r="CX9" s="966">
        <v>0</v>
      </c>
      <c r="CY9" s="966">
        <v>0</v>
      </c>
      <c r="CZ9" s="966">
        <v>0</v>
      </c>
      <c r="DA9" s="966">
        <v>0</v>
      </c>
      <c r="DB9" s="966">
        <v>0</v>
      </c>
      <c r="DC9" s="966">
        <v>0</v>
      </c>
      <c r="DD9" s="966">
        <v>0</v>
      </c>
      <c r="DE9" s="966">
        <v>0</v>
      </c>
      <c r="DF9" s="966">
        <v>0</v>
      </c>
      <c r="DG9" s="966">
        <v>0</v>
      </c>
      <c r="DH9" s="966">
        <v>0</v>
      </c>
      <c r="DI9" s="966">
        <v>0</v>
      </c>
      <c r="DJ9" s="966">
        <v>0</v>
      </c>
      <c r="DK9" s="966">
        <v>0</v>
      </c>
      <c r="DL9" s="966">
        <v>0</v>
      </c>
      <c r="DM9" s="966">
        <v>0</v>
      </c>
      <c r="DN9" s="966">
        <v>0</v>
      </c>
      <c r="DO9" s="966">
        <v>0</v>
      </c>
      <c r="DP9" s="966">
        <v>0</v>
      </c>
      <c r="DQ9" s="966">
        <v>0</v>
      </c>
      <c r="DR9" s="966">
        <v>0</v>
      </c>
      <c r="DS9" s="966">
        <v>0</v>
      </c>
      <c r="DT9" s="966">
        <v>0</v>
      </c>
      <c r="DU9" s="966">
        <v>0</v>
      </c>
      <c r="DV9" s="966">
        <v>0</v>
      </c>
      <c r="DW9" s="966">
        <v>0</v>
      </c>
      <c r="DX9" s="966">
        <v>0</v>
      </c>
      <c r="DY9" s="966">
        <v>0</v>
      </c>
      <c r="DZ9" s="966">
        <v>0</v>
      </c>
      <c r="EA9" s="966">
        <v>0</v>
      </c>
      <c r="EB9" s="966">
        <v>0</v>
      </c>
      <c r="EC9" s="966">
        <v>0</v>
      </c>
      <c r="ED9" s="966">
        <v>0</v>
      </c>
      <c r="EE9" s="966">
        <v>0</v>
      </c>
      <c r="EF9" s="966">
        <v>0</v>
      </c>
      <c r="EG9" s="966">
        <v>0</v>
      </c>
      <c r="EH9" s="966">
        <v>0</v>
      </c>
      <c r="EI9" s="966">
        <v>0</v>
      </c>
      <c r="EJ9" s="966">
        <v>1</v>
      </c>
      <c r="EK9" s="966">
        <v>4</v>
      </c>
      <c r="EL9" s="966">
        <v>1</v>
      </c>
      <c r="EM9" s="966">
        <v>4</v>
      </c>
      <c r="EN9" s="966">
        <v>0</v>
      </c>
      <c r="EO9" s="966">
        <v>0</v>
      </c>
      <c r="EP9" s="966">
        <v>0</v>
      </c>
      <c r="EQ9" s="966">
        <v>0</v>
      </c>
      <c r="ER9" s="966">
        <v>0</v>
      </c>
      <c r="ES9" s="966">
        <v>0</v>
      </c>
      <c r="ET9" s="966">
        <v>0</v>
      </c>
      <c r="EU9" s="966">
        <v>0</v>
      </c>
      <c r="EV9" s="966">
        <v>0</v>
      </c>
      <c r="EW9" s="966">
        <v>0</v>
      </c>
      <c r="EX9" s="966">
        <v>0</v>
      </c>
      <c r="EY9" s="966">
        <v>0</v>
      </c>
      <c r="EZ9" s="966">
        <v>1</v>
      </c>
      <c r="FA9" s="966">
        <v>3</v>
      </c>
      <c r="FB9" s="966">
        <v>0</v>
      </c>
      <c r="FC9" s="966">
        <v>0</v>
      </c>
      <c r="FD9" s="966">
        <v>0</v>
      </c>
      <c r="FE9" s="966">
        <v>0</v>
      </c>
      <c r="FF9" s="966">
        <v>0</v>
      </c>
      <c r="FG9" s="966">
        <v>0</v>
      </c>
      <c r="FH9" s="966">
        <v>0</v>
      </c>
      <c r="FI9" s="966">
        <v>0</v>
      </c>
      <c r="FJ9" s="966">
        <v>0</v>
      </c>
      <c r="FK9" s="966">
        <v>0</v>
      </c>
      <c r="FL9" s="966">
        <v>0</v>
      </c>
      <c r="FM9" s="966">
        <v>0</v>
      </c>
      <c r="FN9" s="966">
        <v>0</v>
      </c>
      <c r="FO9" s="966">
        <v>0</v>
      </c>
      <c r="FP9" s="966">
        <v>0</v>
      </c>
      <c r="FQ9" s="966">
        <v>0</v>
      </c>
      <c r="FR9" s="966">
        <v>0</v>
      </c>
      <c r="FS9" s="966">
        <v>0</v>
      </c>
      <c r="FT9" s="966">
        <v>0</v>
      </c>
      <c r="FU9" s="966">
        <v>0</v>
      </c>
      <c r="FV9" s="966">
        <v>0</v>
      </c>
      <c r="FW9" s="966">
        <v>0</v>
      </c>
      <c r="FX9" s="966">
        <v>0</v>
      </c>
      <c r="FY9" s="966">
        <v>0</v>
      </c>
      <c r="FZ9" s="966">
        <v>0</v>
      </c>
      <c r="GA9" s="966">
        <v>0</v>
      </c>
      <c r="GB9" s="966">
        <v>0</v>
      </c>
      <c r="GC9" s="966">
        <v>0</v>
      </c>
      <c r="GD9" s="966">
        <v>0</v>
      </c>
      <c r="GE9" s="966">
        <v>0</v>
      </c>
      <c r="GF9" s="966">
        <v>0</v>
      </c>
      <c r="GG9" s="966">
        <v>0</v>
      </c>
      <c r="GH9" s="966">
        <v>0</v>
      </c>
      <c r="GI9" s="966">
        <v>0</v>
      </c>
      <c r="GJ9" s="966">
        <v>0</v>
      </c>
      <c r="GK9" s="966">
        <v>0</v>
      </c>
      <c r="GL9" s="966">
        <v>0</v>
      </c>
      <c r="GM9" s="966">
        <v>0</v>
      </c>
    </row>
    <row r="10" spans="1:195" ht="15" customHeight="1">
      <c r="A10" s="1040" t="s">
        <v>2555</v>
      </c>
      <c r="B10" s="966">
        <v>0</v>
      </c>
      <c r="C10" s="966">
        <v>0</v>
      </c>
      <c r="D10" s="966">
        <v>0</v>
      </c>
      <c r="E10" s="966">
        <v>0</v>
      </c>
      <c r="F10" s="966">
        <v>0</v>
      </c>
      <c r="G10" s="966">
        <v>0</v>
      </c>
      <c r="H10" s="966">
        <v>0</v>
      </c>
      <c r="I10" s="966">
        <v>0</v>
      </c>
      <c r="J10" s="966">
        <v>0</v>
      </c>
      <c r="K10" s="966">
        <v>0</v>
      </c>
      <c r="L10" s="966">
        <v>0</v>
      </c>
      <c r="M10" s="966">
        <v>0</v>
      </c>
      <c r="N10" s="966">
        <v>0</v>
      </c>
      <c r="O10" s="966">
        <v>0</v>
      </c>
      <c r="P10" s="966">
        <v>0</v>
      </c>
      <c r="Q10" s="966">
        <v>0</v>
      </c>
      <c r="R10" s="966">
        <v>0</v>
      </c>
      <c r="S10" s="966">
        <v>0</v>
      </c>
      <c r="T10" s="966">
        <v>0</v>
      </c>
      <c r="U10" s="966">
        <v>0</v>
      </c>
      <c r="V10" s="966">
        <v>0</v>
      </c>
      <c r="W10" s="966">
        <v>0</v>
      </c>
      <c r="X10" s="966">
        <v>0</v>
      </c>
      <c r="Y10" s="966">
        <v>0</v>
      </c>
      <c r="Z10" s="966">
        <v>0</v>
      </c>
      <c r="AA10" s="966">
        <v>0</v>
      </c>
      <c r="AB10" s="966">
        <v>0</v>
      </c>
      <c r="AC10" s="966">
        <v>0</v>
      </c>
      <c r="AD10" s="966">
        <v>0</v>
      </c>
      <c r="AE10" s="966">
        <v>0</v>
      </c>
      <c r="AF10" s="966">
        <v>0</v>
      </c>
      <c r="AG10" s="966">
        <v>0</v>
      </c>
      <c r="AH10" s="966">
        <v>0</v>
      </c>
      <c r="AI10" s="966">
        <v>0</v>
      </c>
      <c r="AJ10" s="966">
        <v>0</v>
      </c>
      <c r="AK10" s="966">
        <v>0</v>
      </c>
      <c r="AL10" s="966">
        <v>0</v>
      </c>
      <c r="AM10" s="966">
        <v>0</v>
      </c>
      <c r="AN10" s="966">
        <v>0</v>
      </c>
      <c r="AO10" s="966">
        <v>0</v>
      </c>
      <c r="AP10" s="966">
        <v>0</v>
      </c>
      <c r="AQ10" s="966">
        <v>0</v>
      </c>
      <c r="AR10" s="966">
        <v>0</v>
      </c>
      <c r="AS10" s="966">
        <v>0</v>
      </c>
      <c r="AT10" s="966">
        <v>0</v>
      </c>
      <c r="AU10" s="966">
        <v>0</v>
      </c>
      <c r="AV10" s="966">
        <v>0</v>
      </c>
      <c r="AW10" s="966">
        <v>0</v>
      </c>
      <c r="AX10" s="966">
        <v>0</v>
      </c>
      <c r="AY10" s="966">
        <v>0</v>
      </c>
      <c r="AZ10" s="966">
        <v>0</v>
      </c>
      <c r="BA10" s="966">
        <v>0</v>
      </c>
      <c r="BB10" s="966">
        <v>0</v>
      </c>
      <c r="BC10" s="966">
        <v>0</v>
      </c>
      <c r="BD10" s="966">
        <v>0</v>
      </c>
      <c r="BE10" s="966">
        <v>0</v>
      </c>
      <c r="BF10" s="966">
        <v>0</v>
      </c>
      <c r="BG10" s="966">
        <v>0</v>
      </c>
      <c r="BH10" s="966">
        <v>0</v>
      </c>
      <c r="BI10" s="966">
        <v>0</v>
      </c>
      <c r="BJ10" s="966">
        <v>0</v>
      </c>
      <c r="BK10" s="966">
        <v>0</v>
      </c>
      <c r="BL10" s="966">
        <v>0</v>
      </c>
      <c r="BM10" s="966">
        <v>0</v>
      </c>
      <c r="BN10" s="966">
        <v>0</v>
      </c>
      <c r="BO10" s="966">
        <v>0</v>
      </c>
      <c r="BP10" s="966">
        <v>0</v>
      </c>
      <c r="BQ10" s="966">
        <v>0</v>
      </c>
      <c r="BR10" s="966">
        <v>0</v>
      </c>
      <c r="BS10" s="966">
        <v>0</v>
      </c>
      <c r="BT10" s="966">
        <v>0</v>
      </c>
      <c r="BU10" s="966">
        <v>0</v>
      </c>
      <c r="BV10" s="966">
        <v>0</v>
      </c>
      <c r="BW10" s="966">
        <v>0</v>
      </c>
      <c r="BX10" s="966">
        <v>0</v>
      </c>
      <c r="BY10" s="966">
        <v>0</v>
      </c>
      <c r="BZ10" s="966">
        <v>0</v>
      </c>
      <c r="CA10" s="966">
        <v>0</v>
      </c>
      <c r="CB10" s="966">
        <v>1</v>
      </c>
      <c r="CC10" s="966">
        <v>35</v>
      </c>
      <c r="CD10" s="966">
        <v>0</v>
      </c>
      <c r="CE10" s="966">
        <v>0</v>
      </c>
      <c r="CF10" s="966">
        <v>0</v>
      </c>
      <c r="CG10" s="966">
        <v>0</v>
      </c>
      <c r="CH10" s="966">
        <v>0</v>
      </c>
      <c r="CI10" s="966">
        <v>0</v>
      </c>
      <c r="CJ10" s="966">
        <v>0</v>
      </c>
      <c r="CK10" s="966">
        <v>0</v>
      </c>
      <c r="CL10" s="966">
        <v>0</v>
      </c>
      <c r="CM10" s="966">
        <v>0</v>
      </c>
      <c r="CN10" s="966">
        <v>0</v>
      </c>
      <c r="CO10" s="966">
        <v>0</v>
      </c>
      <c r="CP10" s="966">
        <v>0</v>
      </c>
      <c r="CQ10" s="966">
        <v>0</v>
      </c>
      <c r="CR10" s="966">
        <v>0</v>
      </c>
      <c r="CS10" s="966">
        <v>0</v>
      </c>
      <c r="CT10" s="966">
        <v>0</v>
      </c>
      <c r="CU10" s="966">
        <v>0</v>
      </c>
      <c r="CV10" s="966">
        <v>0</v>
      </c>
      <c r="CW10" s="966">
        <v>0</v>
      </c>
      <c r="CX10" s="966">
        <v>0</v>
      </c>
      <c r="CY10" s="966">
        <v>0</v>
      </c>
      <c r="CZ10" s="966">
        <v>0</v>
      </c>
      <c r="DA10" s="966">
        <v>0</v>
      </c>
      <c r="DB10" s="966">
        <v>0</v>
      </c>
      <c r="DC10" s="966">
        <v>0</v>
      </c>
      <c r="DD10" s="966">
        <v>0</v>
      </c>
      <c r="DE10" s="966">
        <v>0</v>
      </c>
      <c r="DF10" s="966">
        <v>0</v>
      </c>
      <c r="DG10" s="966">
        <v>0</v>
      </c>
      <c r="DH10" s="966">
        <v>0</v>
      </c>
      <c r="DI10" s="966">
        <v>0</v>
      </c>
      <c r="DJ10" s="966">
        <v>0</v>
      </c>
      <c r="DK10" s="966">
        <v>0</v>
      </c>
      <c r="DL10" s="966">
        <v>0</v>
      </c>
      <c r="DM10" s="966">
        <v>0</v>
      </c>
      <c r="DN10" s="966">
        <v>0</v>
      </c>
      <c r="DO10" s="966">
        <v>0</v>
      </c>
      <c r="DP10" s="966">
        <v>0</v>
      </c>
      <c r="DQ10" s="966">
        <v>0</v>
      </c>
      <c r="DR10" s="966">
        <v>0</v>
      </c>
      <c r="DS10" s="966">
        <v>0</v>
      </c>
      <c r="DT10" s="966">
        <v>0</v>
      </c>
      <c r="DU10" s="966">
        <v>0</v>
      </c>
      <c r="DV10" s="966">
        <v>0</v>
      </c>
      <c r="DW10" s="966">
        <v>0</v>
      </c>
      <c r="DX10" s="966">
        <v>0</v>
      </c>
      <c r="DY10" s="966">
        <v>0</v>
      </c>
      <c r="DZ10" s="966">
        <v>0</v>
      </c>
      <c r="EA10" s="966">
        <v>0</v>
      </c>
      <c r="EB10" s="966">
        <v>0</v>
      </c>
      <c r="EC10" s="966">
        <v>0</v>
      </c>
      <c r="ED10" s="966">
        <v>0</v>
      </c>
      <c r="EE10" s="966">
        <v>0</v>
      </c>
      <c r="EF10" s="966">
        <v>0</v>
      </c>
      <c r="EG10" s="966">
        <v>0</v>
      </c>
      <c r="EH10" s="966">
        <v>0</v>
      </c>
      <c r="EI10" s="966">
        <v>0</v>
      </c>
      <c r="EJ10" s="966">
        <v>0</v>
      </c>
      <c r="EK10" s="966">
        <v>0</v>
      </c>
      <c r="EL10" s="966">
        <v>0</v>
      </c>
      <c r="EM10" s="966">
        <v>0</v>
      </c>
      <c r="EN10" s="966">
        <v>0</v>
      </c>
      <c r="EO10" s="966">
        <v>0</v>
      </c>
      <c r="EP10" s="966">
        <v>0</v>
      </c>
      <c r="EQ10" s="966">
        <v>0</v>
      </c>
      <c r="ER10" s="966">
        <v>0</v>
      </c>
      <c r="ES10" s="966">
        <v>0</v>
      </c>
      <c r="ET10" s="966">
        <v>0</v>
      </c>
      <c r="EU10" s="966">
        <v>0</v>
      </c>
      <c r="EV10" s="966">
        <v>0</v>
      </c>
      <c r="EW10" s="966">
        <v>0</v>
      </c>
      <c r="EX10" s="966">
        <v>0</v>
      </c>
      <c r="EY10" s="966">
        <v>0</v>
      </c>
      <c r="EZ10" s="966">
        <v>0</v>
      </c>
      <c r="FA10" s="966">
        <v>0</v>
      </c>
      <c r="FB10" s="966">
        <v>0</v>
      </c>
      <c r="FC10" s="966">
        <v>0</v>
      </c>
      <c r="FD10" s="966">
        <v>0</v>
      </c>
      <c r="FE10" s="966">
        <v>0</v>
      </c>
      <c r="FF10" s="966">
        <v>0</v>
      </c>
      <c r="FG10" s="966">
        <v>0</v>
      </c>
      <c r="FH10" s="966">
        <v>0</v>
      </c>
      <c r="FI10" s="966">
        <v>0</v>
      </c>
      <c r="FJ10" s="966">
        <v>0</v>
      </c>
      <c r="FK10" s="966">
        <v>0</v>
      </c>
      <c r="FL10" s="966">
        <v>0</v>
      </c>
      <c r="FM10" s="966">
        <v>0</v>
      </c>
      <c r="FN10" s="966">
        <v>0</v>
      </c>
      <c r="FO10" s="966">
        <v>0</v>
      </c>
      <c r="FP10" s="966">
        <v>0</v>
      </c>
      <c r="FQ10" s="966">
        <v>0</v>
      </c>
      <c r="FR10" s="966">
        <v>0</v>
      </c>
      <c r="FS10" s="966">
        <v>0</v>
      </c>
      <c r="FT10" s="966">
        <v>0</v>
      </c>
      <c r="FU10" s="966">
        <v>0</v>
      </c>
      <c r="FV10" s="966">
        <v>0</v>
      </c>
      <c r="FW10" s="966">
        <v>0</v>
      </c>
      <c r="FX10" s="966">
        <v>0</v>
      </c>
      <c r="FY10" s="966">
        <v>0</v>
      </c>
      <c r="FZ10" s="966">
        <v>0</v>
      </c>
      <c r="GA10" s="966">
        <v>0</v>
      </c>
      <c r="GB10" s="966">
        <v>0</v>
      </c>
      <c r="GC10" s="966">
        <v>0</v>
      </c>
      <c r="GD10" s="966">
        <v>0</v>
      </c>
      <c r="GE10" s="966">
        <v>0</v>
      </c>
      <c r="GF10" s="966">
        <v>0</v>
      </c>
      <c r="GG10" s="966">
        <v>0</v>
      </c>
      <c r="GH10" s="966">
        <v>0</v>
      </c>
      <c r="GI10" s="966">
        <v>0</v>
      </c>
      <c r="GJ10" s="966">
        <v>0</v>
      </c>
      <c r="GK10" s="966">
        <v>0</v>
      </c>
      <c r="GL10" s="966">
        <v>0</v>
      </c>
      <c r="GM10" s="966">
        <v>0</v>
      </c>
    </row>
    <row r="11" spans="1:195" ht="15" customHeight="1">
      <c r="A11" s="1040" t="s">
        <v>2556</v>
      </c>
      <c r="B11" s="966">
        <v>0</v>
      </c>
      <c r="C11" s="966">
        <v>0</v>
      </c>
      <c r="D11" s="966">
        <v>0</v>
      </c>
      <c r="E11" s="966">
        <v>0</v>
      </c>
      <c r="F11" s="966">
        <v>0</v>
      </c>
      <c r="G11" s="966">
        <v>0</v>
      </c>
      <c r="H11" s="966">
        <v>0</v>
      </c>
      <c r="I11" s="966">
        <v>0</v>
      </c>
      <c r="J11" s="966">
        <v>0</v>
      </c>
      <c r="K11" s="966">
        <v>0</v>
      </c>
      <c r="L11" s="966">
        <v>0</v>
      </c>
      <c r="M11" s="966">
        <v>0</v>
      </c>
      <c r="N11" s="966">
        <v>0</v>
      </c>
      <c r="O11" s="966">
        <v>0</v>
      </c>
      <c r="P11" s="966">
        <v>0</v>
      </c>
      <c r="Q11" s="966">
        <v>0</v>
      </c>
      <c r="R11" s="966">
        <v>0</v>
      </c>
      <c r="S11" s="966">
        <v>0</v>
      </c>
      <c r="T11" s="966">
        <v>0</v>
      </c>
      <c r="U11" s="966">
        <v>0</v>
      </c>
      <c r="V11" s="966">
        <v>0</v>
      </c>
      <c r="W11" s="966">
        <v>0</v>
      </c>
      <c r="X11" s="966">
        <v>0</v>
      </c>
      <c r="Y11" s="966">
        <v>0</v>
      </c>
      <c r="Z11" s="966">
        <v>0</v>
      </c>
      <c r="AA11" s="966">
        <v>0</v>
      </c>
      <c r="AB11" s="966">
        <v>0</v>
      </c>
      <c r="AC11" s="966">
        <v>0</v>
      </c>
      <c r="AD11" s="966">
        <v>0</v>
      </c>
      <c r="AE11" s="966">
        <v>0</v>
      </c>
      <c r="AF11" s="966">
        <v>0</v>
      </c>
      <c r="AG11" s="966">
        <v>0</v>
      </c>
      <c r="AH11" s="966">
        <v>0</v>
      </c>
      <c r="AI11" s="966">
        <v>0</v>
      </c>
      <c r="AJ11" s="966">
        <v>0</v>
      </c>
      <c r="AK11" s="966">
        <v>0</v>
      </c>
      <c r="AL11" s="966">
        <v>0</v>
      </c>
      <c r="AM11" s="966">
        <v>0</v>
      </c>
      <c r="AN11" s="966">
        <v>0</v>
      </c>
      <c r="AO11" s="966">
        <v>0</v>
      </c>
      <c r="AP11" s="966">
        <v>0</v>
      </c>
      <c r="AQ11" s="966">
        <v>0</v>
      </c>
      <c r="AR11" s="966">
        <v>0</v>
      </c>
      <c r="AS11" s="966">
        <v>0</v>
      </c>
      <c r="AT11" s="966">
        <v>0</v>
      </c>
      <c r="AU11" s="966">
        <v>0</v>
      </c>
      <c r="AV11" s="966">
        <v>0</v>
      </c>
      <c r="AW11" s="966">
        <v>0</v>
      </c>
      <c r="AX11" s="966">
        <v>0</v>
      </c>
      <c r="AY11" s="966">
        <v>0</v>
      </c>
      <c r="AZ11" s="966">
        <v>0</v>
      </c>
      <c r="BA11" s="966">
        <v>0</v>
      </c>
      <c r="BB11" s="966">
        <v>0</v>
      </c>
      <c r="BC11" s="966">
        <v>0</v>
      </c>
      <c r="BD11" s="966">
        <v>0</v>
      </c>
      <c r="BE11" s="966">
        <v>0</v>
      </c>
      <c r="BF11" s="966">
        <v>0</v>
      </c>
      <c r="BG11" s="966">
        <v>0</v>
      </c>
      <c r="BH11" s="966">
        <v>0</v>
      </c>
      <c r="BI11" s="966">
        <v>0</v>
      </c>
      <c r="BJ11" s="966">
        <v>0</v>
      </c>
      <c r="BK11" s="966">
        <v>0</v>
      </c>
      <c r="BL11" s="966">
        <v>0</v>
      </c>
      <c r="BM11" s="966">
        <v>0</v>
      </c>
      <c r="BN11" s="966">
        <v>0</v>
      </c>
      <c r="BO11" s="966">
        <v>0</v>
      </c>
      <c r="BP11" s="966">
        <v>0</v>
      </c>
      <c r="BQ11" s="966">
        <v>0</v>
      </c>
      <c r="BR11" s="966">
        <v>0</v>
      </c>
      <c r="BS11" s="966">
        <v>0</v>
      </c>
      <c r="BT11" s="966">
        <v>0</v>
      </c>
      <c r="BU11" s="966">
        <v>0</v>
      </c>
      <c r="BV11" s="966">
        <v>0</v>
      </c>
      <c r="BW11" s="966">
        <v>0</v>
      </c>
      <c r="BX11" s="966">
        <v>0</v>
      </c>
      <c r="BY11" s="966">
        <v>0</v>
      </c>
      <c r="BZ11" s="966">
        <v>0</v>
      </c>
      <c r="CA11" s="966">
        <v>0</v>
      </c>
      <c r="CB11" s="966">
        <v>1</v>
      </c>
      <c r="CC11" s="966">
        <v>25</v>
      </c>
      <c r="CD11" s="966">
        <v>0</v>
      </c>
      <c r="CE11" s="966">
        <v>0</v>
      </c>
      <c r="CF11" s="966">
        <v>0</v>
      </c>
      <c r="CG11" s="966">
        <v>0</v>
      </c>
      <c r="CH11" s="966">
        <v>0</v>
      </c>
      <c r="CI11" s="966">
        <v>0</v>
      </c>
      <c r="CJ11" s="966">
        <v>0</v>
      </c>
      <c r="CK11" s="966">
        <v>0</v>
      </c>
      <c r="CL11" s="966">
        <v>0</v>
      </c>
      <c r="CM11" s="966">
        <v>0</v>
      </c>
      <c r="CN11" s="966">
        <v>0</v>
      </c>
      <c r="CO11" s="966">
        <v>0</v>
      </c>
      <c r="CP11" s="966">
        <v>0</v>
      </c>
      <c r="CQ11" s="966">
        <v>0</v>
      </c>
      <c r="CR11" s="966">
        <v>0</v>
      </c>
      <c r="CS11" s="966">
        <v>0</v>
      </c>
      <c r="CT11" s="966">
        <v>0</v>
      </c>
      <c r="CU11" s="966">
        <v>0</v>
      </c>
      <c r="CV11" s="966">
        <v>0</v>
      </c>
      <c r="CW11" s="966">
        <v>0</v>
      </c>
      <c r="CX11" s="966">
        <v>0</v>
      </c>
      <c r="CY11" s="966">
        <v>0</v>
      </c>
      <c r="CZ11" s="966">
        <v>0</v>
      </c>
      <c r="DA11" s="966">
        <v>0</v>
      </c>
      <c r="DB11" s="966">
        <v>0</v>
      </c>
      <c r="DC11" s="966">
        <v>0</v>
      </c>
      <c r="DD11" s="966">
        <v>0</v>
      </c>
      <c r="DE11" s="966">
        <v>0</v>
      </c>
      <c r="DF11" s="966">
        <v>0</v>
      </c>
      <c r="DG11" s="966">
        <v>0</v>
      </c>
      <c r="DH11" s="966">
        <v>0</v>
      </c>
      <c r="DI11" s="966">
        <v>0</v>
      </c>
      <c r="DJ11" s="966">
        <v>0</v>
      </c>
      <c r="DK11" s="966">
        <v>0</v>
      </c>
      <c r="DL11" s="966">
        <v>0</v>
      </c>
      <c r="DM11" s="966">
        <v>0</v>
      </c>
      <c r="DN11" s="966">
        <v>0</v>
      </c>
      <c r="DO11" s="966">
        <v>0</v>
      </c>
      <c r="DP11" s="966">
        <v>0</v>
      </c>
      <c r="DQ11" s="966">
        <v>0</v>
      </c>
      <c r="DR11" s="966">
        <v>0</v>
      </c>
      <c r="DS11" s="966">
        <v>0</v>
      </c>
      <c r="DT11" s="966">
        <v>0</v>
      </c>
      <c r="DU11" s="966">
        <v>0</v>
      </c>
      <c r="DV11" s="966">
        <v>0</v>
      </c>
      <c r="DW11" s="966">
        <v>0</v>
      </c>
      <c r="DX11" s="966">
        <v>0</v>
      </c>
      <c r="DY11" s="966">
        <v>0</v>
      </c>
      <c r="DZ11" s="966">
        <v>0</v>
      </c>
      <c r="EA11" s="966">
        <v>0</v>
      </c>
      <c r="EB11" s="966">
        <v>0</v>
      </c>
      <c r="EC11" s="966">
        <v>0</v>
      </c>
      <c r="ED11" s="966">
        <v>0</v>
      </c>
      <c r="EE11" s="966">
        <v>0</v>
      </c>
      <c r="EF11" s="966">
        <v>0</v>
      </c>
      <c r="EG11" s="966">
        <v>0</v>
      </c>
      <c r="EH11" s="966">
        <v>0</v>
      </c>
      <c r="EI11" s="966">
        <v>0</v>
      </c>
      <c r="EJ11" s="966">
        <v>0</v>
      </c>
      <c r="EK11" s="966">
        <v>0</v>
      </c>
      <c r="EL11" s="966">
        <v>0</v>
      </c>
      <c r="EM11" s="966">
        <v>0</v>
      </c>
      <c r="EN11" s="966">
        <v>0</v>
      </c>
      <c r="EO11" s="966">
        <v>0</v>
      </c>
      <c r="EP11" s="966">
        <v>0</v>
      </c>
      <c r="EQ11" s="966">
        <v>0</v>
      </c>
      <c r="ER11" s="966">
        <v>0</v>
      </c>
      <c r="ES11" s="966">
        <v>0</v>
      </c>
      <c r="ET11" s="966">
        <v>0</v>
      </c>
      <c r="EU11" s="966">
        <v>0</v>
      </c>
      <c r="EV11" s="966">
        <v>0</v>
      </c>
      <c r="EW11" s="966">
        <v>0</v>
      </c>
      <c r="EX11" s="966">
        <v>0</v>
      </c>
      <c r="EY11" s="966">
        <v>0</v>
      </c>
      <c r="EZ11" s="966">
        <v>0</v>
      </c>
      <c r="FA11" s="966">
        <v>0</v>
      </c>
      <c r="FB11" s="966">
        <v>0</v>
      </c>
      <c r="FC11" s="966">
        <v>0</v>
      </c>
      <c r="FD11" s="966">
        <v>0</v>
      </c>
      <c r="FE11" s="966">
        <v>0</v>
      </c>
      <c r="FF11" s="966">
        <v>0</v>
      </c>
      <c r="FG11" s="966">
        <v>0</v>
      </c>
      <c r="FH11" s="966">
        <v>0</v>
      </c>
      <c r="FI11" s="966">
        <v>0</v>
      </c>
      <c r="FJ11" s="966">
        <v>0</v>
      </c>
      <c r="FK11" s="966">
        <v>0</v>
      </c>
      <c r="FL11" s="966">
        <v>0</v>
      </c>
      <c r="FM11" s="966">
        <v>0</v>
      </c>
      <c r="FN11" s="966">
        <v>0</v>
      </c>
      <c r="FO11" s="966">
        <v>0</v>
      </c>
      <c r="FP11" s="966">
        <v>0</v>
      </c>
      <c r="FQ11" s="966">
        <v>0</v>
      </c>
      <c r="FR11" s="966">
        <v>0</v>
      </c>
      <c r="FS11" s="966">
        <v>0</v>
      </c>
      <c r="FT11" s="966">
        <v>0</v>
      </c>
      <c r="FU11" s="966">
        <v>0</v>
      </c>
      <c r="FV11" s="966">
        <v>0</v>
      </c>
      <c r="FW11" s="966">
        <v>0</v>
      </c>
      <c r="FX11" s="966">
        <v>0</v>
      </c>
      <c r="FY11" s="966">
        <v>0</v>
      </c>
      <c r="FZ11" s="966">
        <v>0</v>
      </c>
      <c r="GA11" s="966">
        <v>0</v>
      </c>
      <c r="GB11" s="966">
        <v>0</v>
      </c>
      <c r="GC11" s="966">
        <v>0</v>
      </c>
      <c r="GD11" s="966">
        <v>0</v>
      </c>
      <c r="GE11" s="966">
        <v>0</v>
      </c>
      <c r="GF11" s="966">
        <v>0</v>
      </c>
      <c r="GG11" s="966">
        <v>0</v>
      </c>
      <c r="GH11" s="966">
        <v>0</v>
      </c>
      <c r="GI11" s="966">
        <v>0</v>
      </c>
      <c r="GJ11" s="966">
        <v>0</v>
      </c>
      <c r="GK11" s="966">
        <v>0</v>
      </c>
      <c r="GL11" s="966">
        <v>0</v>
      </c>
      <c r="GM11" s="966">
        <v>0</v>
      </c>
    </row>
    <row r="12" spans="1:195" ht="15" customHeight="1">
      <c r="A12" s="1040" t="s">
        <v>2557</v>
      </c>
      <c r="B12" s="966">
        <v>0</v>
      </c>
      <c r="C12" s="966">
        <v>0</v>
      </c>
      <c r="D12" s="966">
        <v>0</v>
      </c>
      <c r="E12" s="966">
        <v>0</v>
      </c>
      <c r="F12" s="966">
        <v>0</v>
      </c>
      <c r="G12" s="966">
        <v>0</v>
      </c>
      <c r="H12" s="966">
        <v>0</v>
      </c>
      <c r="I12" s="966">
        <v>0</v>
      </c>
      <c r="J12" s="966">
        <v>0</v>
      </c>
      <c r="K12" s="966">
        <v>0</v>
      </c>
      <c r="L12" s="966">
        <v>0</v>
      </c>
      <c r="M12" s="966">
        <v>0</v>
      </c>
      <c r="N12" s="966">
        <v>0</v>
      </c>
      <c r="O12" s="966">
        <v>0</v>
      </c>
      <c r="P12" s="966">
        <v>0</v>
      </c>
      <c r="Q12" s="966">
        <v>0</v>
      </c>
      <c r="R12" s="966">
        <v>0</v>
      </c>
      <c r="S12" s="966">
        <v>0</v>
      </c>
      <c r="T12" s="966">
        <v>0</v>
      </c>
      <c r="U12" s="966">
        <v>0</v>
      </c>
      <c r="V12" s="966">
        <v>0</v>
      </c>
      <c r="W12" s="966">
        <v>0</v>
      </c>
      <c r="X12" s="966">
        <v>0</v>
      </c>
      <c r="Y12" s="966">
        <v>0</v>
      </c>
      <c r="Z12" s="966">
        <v>0</v>
      </c>
      <c r="AA12" s="966">
        <v>0</v>
      </c>
      <c r="AB12" s="966">
        <v>0</v>
      </c>
      <c r="AC12" s="966">
        <v>0</v>
      </c>
      <c r="AD12" s="966">
        <v>0</v>
      </c>
      <c r="AE12" s="966">
        <v>0</v>
      </c>
      <c r="AF12" s="966">
        <v>0</v>
      </c>
      <c r="AG12" s="966">
        <v>0</v>
      </c>
      <c r="AH12" s="966">
        <v>0</v>
      </c>
      <c r="AI12" s="966">
        <v>0</v>
      </c>
      <c r="AJ12" s="966">
        <v>0</v>
      </c>
      <c r="AK12" s="966">
        <v>0</v>
      </c>
      <c r="AL12" s="966">
        <v>0</v>
      </c>
      <c r="AM12" s="966">
        <v>0</v>
      </c>
      <c r="AN12" s="966">
        <v>0</v>
      </c>
      <c r="AO12" s="966">
        <v>0</v>
      </c>
      <c r="AP12" s="966">
        <v>0</v>
      </c>
      <c r="AQ12" s="966">
        <v>0</v>
      </c>
      <c r="AR12" s="966">
        <v>0</v>
      </c>
      <c r="AS12" s="966">
        <v>0</v>
      </c>
      <c r="AT12" s="966">
        <v>0</v>
      </c>
      <c r="AU12" s="966">
        <v>0</v>
      </c>
      <c r="AV12" s="966">
        <v>0</v>
      </c>
      <c r="AW12" s="966">
        <v>0</v>
      </c>
      <c r="AX12" s="966">
        <v>0</v>
      </c>
      <c r="AY12" s="966">
        <v>0</v>
      </c>
      <c r="AZ12" s="966">
        <v>1</v>
      </c>
      <c r="BA12" s="966">
        <v>4</v>
      </c>
      <c r="BB12" s="966">
        <v>0</v>
      </c>
      <c r="BC12" s="966">
        <v>0</v>
      </c>
      <c r="BD12" s="966">
        <v>0</v>
      </c>
      <c r="BE12" s="966">
        <v>0</v>
      </c>
      <c r="BF12" s="966">
        <v>0</v>
      </c>
      <c r="BG12" s="966">
        <v>0</v>
      </c>
      <c r="BH12" s="966">
        <v>0</v>
      </c>
      <c r="BI12" s="966">
        <v>0</v>
      </c>
      <c r="BJ12" s="966">
        <v>0</v>
      </c>
      <c r="BK12" s="966">
        <v>0</v>
      </c>
      <c r="BL12" s="966">
        <v>0</v>
      </c>
      <c r="BM12" s="966">
        <v>0</v>
      </c>
      <c r="BN12" s="966">
        <v>0</v>
      </c>
      <c r="BO12" s="966">
        <v>0</v>
      </c>
      <c r="BP12" s="966">
        <v>1</v>
      </c>
      <c r="BQ12" s="966">
        <v>4</v>
      </c>
      <c r="BR12" s="966">
        <v>0</v>
      </c>
      <c r="BS12" s="966">
        <v>0</v>
      </c>
      <c r="BT12" s="966">
        <v>0</v>
      </c>
      <c r="BU12" s="966">
        <v>0</v>
      </c>
      <c r="BV12" s="966">
        <v>0</v>
      </c>
      <c r="BW12" s="966">
        <v>0</v>
      </c>
      <c r="BX12" s="966">
        <v>0</v>
      </c>
      <c r="BY12" s="966">
        <v>0</v>
      </c>
      <c r="BZ12" s="966">
        <v>1</v>
      </c>
      <c r="CA12" s="966">
        <v>4</v>
      </c>
      <c r="CB12" s="966">
        <v>1</v>
      </c>
      <c r="CC12" s="966">
        <v>35</v>
      </c>
      <c r="CD12" s="966">
        <v>0</v>
      </c>
      <c r="CE12" s="966">
        <v>0</v>
      </c>
      <c r="CF12" s="966">
        <v>0</v>
      </c>
      <c r="CG12" s="966">
        <v>0</v>
      </c>
      <c r="CH12" s="966">
        <v>0</v>
      </c>
      <c r="CI12" s="966">
        <v>0</v>
      </c>
      <c r="CJ12" s="966">
        <v>0</v>
      </c>
      <c r="CK12" s="966">
        <v>0</v>
      </c>
      <c r="CL12" s="966">
        <v>0</v>
      </c>
      <c r="CM12" s="966">
        <v>0</v>
      </c>
      <c r="CN12" s="966">
        <v>0</v>
      </c>
      <c r="CO12" s="966">
        <v>0</v>
      </c>
      <c r="CP12" s="966">
        <v>0</v>
      </c>
      <c r="CQ12" s="966">
        <v>0</v>
      </c>
      <c r="CR12" s="966">
        <v>0</v>
      </c>
      <c r="CS12" s="966">
        <v>0</v>
      </c>
      <c r="CT12" s="966">
        <v>0</v>
      </c>
      <c r="CU12" s="966">
        <v>0</v>
      </c>
      <c r="CV12" s="966">
        <v>0</v>
      </c>
      <c r="CW12" s="966">
        <v>0</v>
      </c>
      <c r="CX12" s="966">
        <v>0</v>
      </c>
      <c r="CY12" s="966">
        <v>0</v>
      </c>
      <c r="CZ12" s="966">
        <v>0</v>
      </c>
      <c r="DA12" s="966">
        <v>0</v>
      </c>
      <c r="DB12" s="966">
        <v>0</v>
      </c>
      <c r="DC12" s="966">
        <v>0</v>
      </c>
      <c r="DD12" s="966">
        <v>0</v>
      </c>
      <c r="DE12" s="966">
        <v>0</v>
      </c>
      <c r="DF12" s="966">
        <v>0</v>
      </c>
      <c r="DG12" s="966">
        <v>0</v>
      </c>
      <c r="DH12" s="966">
        <v>0</v>
      </c>
      <c r="DI12" s="966">
        <v>0</v>
      </c>
      <c r="DJ12" s="966">
        <v>0</v>
      </c>
      <c r="DK12" s="966">
        <v>0</v>
      </c>
      <c r="DL12" s="966">
        <v>0</v>
      </c>
      <c r="DM12" s="966">
        <v>0</v>
      </c>
      <c r="DN12" s="966">
        <v>0</v>
      </c>
      <c r="DO12" s="966">
        <v>0</v>
      </c>
      <c r="DP12" s="966">
        <v>0</v>
      </c>
      <c r="DQ12" s="966">
        <v>0</v>
      </c>
      <c r="DR12" s="966">
        <v>0</v>
      </c>
      <c r="DS12" s="966">
        <v>0</v>
      </c>
      <c r="DT12" s="966">
        <v>0</v>
      </c>
      <c r="DU12" s="966">
        <v>0</v>
      </c>
      <c r="DV12" s="966">
        <v>0</v>
      </c>
      <c r="DW12" s="966">
        <v>0</v>
      </c>
      <c r="DX12" s="966">
        <v>0</v>
      </c>
      <c r="DY12" s="966">
        <v>0</v>
      </c>
      <c r="DZ12" s="966">
        <v>0</v>
      </c>
      <c r="EA12" s="966">
        <v>0</v>
      </c>
      <c r="EB12" s="966">
        <v>0</v>
      </c>
      <c r="EC12" s="966">
        <v>0</v>
      </c>
      <c r="ED12" s="966">
        <v>0</v>
      </c>
      <c r="EE12" s="966">
        <v>0</v>
      </c>
      <c r="EF12" s="966">
        <v>0</v>
      </c>
      <c r="EG12" s="966">
        <v>0</v>
      </c>
      <c r="EH12" s="966">
        <v>0</v>
      </c>
      <c r="EI12" s="966">
        <v>0</v>
      </c>
      <c r="EJ12" s="966">
        <v>0</v>
      </c>
      <c r="EK12" s="966">
        <v>0</v>
      </c>
      <c r="EL12" s="966">
        <v>0</v>
      </c>
      <c r="EM12" s="966">
        <v>0</v>
      </c>
      <c r="EN12" s="966">
        <v>0</v>
      </c>
      <c r="EO12" s="966">
        <v>0</v>
      </c>
      <c r="EP12" s="966">
        <v>0</v>
      </c>
      <c r="EQ12" s="966">
        <v>0</v>
      </c>
      <c r="ER12" s="966">
        <v>0</v>
      </c>
      <c r="ES12" s="966">
        <v>0</v>
      </c>
      <c r="ET12" s="966">
        <v>0</v>
      </c>
      <c r="EU12" s="966">
        <v>0</v>
      </c>
      <c r="EV12" s="966">
        <v>0</v>
      </c>
      <c r="EW12" s="966">
        <v>0</v>
      </c>
      <c r="EX12" s="966">
        <v>0</v>
      </c>
      <c r="EY12" s="966">
        <v>0</v>
      </c>
      <c r="EZ12" s="966">
        <v>0</v>
      </c>
      <c r="FA12" s="966">
        <v>0</v>
      </c>
      <c r="FB12" s="966">
        <v>0</v>
      </c>
      <c r="FC12" s="966">
        <v>0</v>
      </c>
      <c r="FD12" s="966">
        <v>0</v>
      </c>
      <c r="FE12" s="966">
        <v>0</v>
      </c>
      <c r="FF12" s="966">
        <v>0</v>
      </c>
      <c r="FG12" s="966">
        <v>0</v>
      </c>
      <c r="FH12" s="966">
        <v>0</v>
      </c>
      <c r="FI12" s="966">
        <v>0</v>
      </c>
      <c r="FJ12" s="966">
        <v>0</v>
      </c>
      <c r="FK12" s="966">
        <v>0</v>
      </c>
      <c r="FL12" s="966">
        <v>0</v>
      </c>
      <c r="FM12" s="966">
        <v>0</v>
      </c>
      <c r="FN12" s="966">
        <v>0</v>
      </c>
      <c r="FO12" s="966">
        <v>0</v>
      </c>
      <c r="FP12" s="966">
        <v>0</v>
      </c>
      <c r="FQ12" s="966">
        <v>0</v>
      </c>
      <c r="FR12" s="966">
        <v>0</v>
      </c>
      <c r="FS12" s="966">
        <v>0</v>
      </c>
      <c r="FT12" s="966">
        <v>0</v>
      </c>
      <c r="FU12" s="966">
        <v>0</v>
      </c>
      <c r="FV12" s="966">
        <v>0</v>
      </c>
      <c r="FW12" s="966">
        <v>0</v>
      </c>
      <c r="FX12" s="966">
        <v>0</v>
      </c>
      <c r="FY12" s="966">
        <v>0</v>
      </c>
      <c r="FZ12" s="966">
        <v>0</v>
      </c>
      <c r="GA12" s="966">
        <v>0</v>
      </c>
      <c r="GB12" s="966">
        <v>0</v>
      </c>
      <c r="GC12" s="966">
        <v>0</v>
      </c>
      <c r="GD12" s="966">
        <v>1</v>
      </c>
      <c r="GE12" s="966">
        <v>4</v>
      </c>
      <c r="GF12" s="966">
        <v>0</v>
      </c>
      <c r="GG12" s="966">
        <v>0</v>
      </c>
      <c r="GH12" s="966">
        <v>0</v>
      </c>
      <c r="GI12" s="966">
        <v>0</v>
      </c>
      <c r="GJ12" s="966">
        <v>0</v>
      </c>
      <c r="GK12" s="966">
        <v>0</v>
      </c>
      <c r="GL12" s="966">
        <v>0</v>
      </c>
      <c r="GM12" s="966">
        <v>0</v>
      </c>
    </row>
    <row r="13" spans="1:195" ht="15" customHeight="1">
      <c r="A13" s="1040" t="s">
        <v>2558</v>
      </c>
      <c r="B13" s="966">
        <v>0</v>
      </c>
      <c r="C13" s="966">
        <v>0</v>
      </c>
      <c r="D13" s="966">
        <v>0</v>
      </c>
      <c r="E13" s="966">
        <v>0</v>
      </c>
      <c r="F13" s="966">
        <v>0</v>
      </c>
      <c r="G13" s="966">
        <v>0</v>
      </c>
      <c r="H13" s="966">
        <v>0</v>
      </c>
      <c r="I13" s="966">
        <v>0</v>
      </c>
      <c r="J13" s="966">
        <v>0</v>
      </c>
      <c r="K13" s="966">
        <v>0</v>
      </c>
      <c r="L13" s="966">
        <v>0</v>
      </c>
      <c r="M13" s="966">
        <v>0</v>
      </c>
      <c r="N13" s="966">
        <v>0</v>
      </c>
      <c r="O13" s="966">
        <v>0</v>
      </c>
      <c r="P13" s="966">
        <v>0</v>
      </c>
      <c r="Q13" s="966">
        <v>0</v>
      </c>
      <c r="R13" s="966">
        <v>0</v>
      </c>
      <c r="S13" s="966">
        <v>0</v>
      </c>
      <c r="T13" s="966">
        <v>0</v>
      </c>
      <c r="U13" s="966">
        <v>0</v>
      </c>
      <c r="V13" s="966">
        <v>0</v>
      </c>
      <c r="W13" s="966">
        <v>0</v>
      </c>
      <c r="X13" s="966">
        <v>0</v>
      </c>
      <c r="Y13" s="966">
        <v>0</v>
      </c>
      <c r="Z13" s="966">
        <v>0</v>
      </c>
      <c r="AA13" s="966">
        <v>0</v>
      </c>
      <c r="AB13" s="966">
        <v>0</v>
      </c>
      <c r="AC13" s="966">
        <v>0</v>
      </c>
      <c r="AD13" s="966">
        <v>0</v>
      </c>
      <c r="AE13" s="966">
        <v>0</v>
      </c>
      <c r="AF13" s="966">
        <v>0</v>
      </c>
      <c r="AG13" s="966">
        <v>0</v>
      </c>
      <c r="AH13" s="966">
        <v>0</v>
      </c>
      <c r="AI13" s="966">
        <v>0</v>
      </c>
      <c r="AJ13" s="966">
        <v>0</v>
      </c>
      <c r="AK13" s="966">
        <v>0</v>
      </c>
      <c r="AL13" s="966">
        <v>0</v>
      </c>
      <c r="AM13" s="966">
        <v>0</v>
      </c>
      <c r="AN13" s="966">
        <v>0</v>
      </c>
      <c r="AO13" s="966">
        <v>0</v>
      </c>
      <c r="AP13" s="966">
        <v>0</v>
      </c>
      <c r="AQ13" s="966">
        <v>0</v>
      </c>
      <c r="AR13" s="966">
        <v>0</v>
      </c>
      <c r="AS13" s="966">
        <v>0</v>
      </c>
      <c r="AT13" s="966">
        <v>0</v>
      </c>
      <c r="AU13" s="966">
        <v>0</v>
      </c>
      <c r="AV13" s="966">
        <v>0</v>
      </c>
      <c r="AW13" s="966">
        <v>0</v>
      </c>
      <c r="AX13" s="966">
        <v>0</v>
      </c>
      <c r="AY13" s="966">
        <v>0</v>
      </c>
      <c r="AZ13" s="966">
        <v>0</v>
      </c>
      <c r="BA13" s="966">
        <v>0</v>
      </c>
      <c r="BB13" s="966">
        <v>0</v>
      </c>
      <c r="BC13" s="966">
        <v>0</v>
      </c>
      <c r="BD13" s="966">
        <v>0</v>
      </c>
      <c r="BE13" s="966">
        <v>0</v>
      </c>
      <c r="BF13" s="966">
        <v>0</v>
      </c>
      <c r="BG13" s="966">
        <v>0</v>
      </c>
      <c r="BH13" s="966">
        <v>0</v>
      </c>
      <c r="BI13" s="966">
        <v>0</v>
      </c>
      <c r="BJ13" s="966">
        <v>0</v>
      </c>
      <c r="BK13" s="966">
        <v>0</v>
      </c>
      <c r="BL13" s="966">
        <v>0</v>
      </c>
      <c r="BM13" s="966">
        <v>0</v>
      </c>
      <c r="BN13" s="966">
        <v>0</v>
      </c>
      <c r="BO13" s="966">
        <v>0</v>
      </c>
      <c r="BP13" s="966">
        <v>0</v>
      </c>
      <c r="BQ13" s="966">
        <v>0</v>
      </c>
      <c r="BR13" s="966">
        <v>0</v>
      </c>
      <c r="BS13" s="966">
        <v>0</v>
      </c>
      <c r="BT13" s="966">
        <v>0</v>
      </c>
      <c r="BU13" s="966">
        <v>0</v>
      </c>
      <c r="BV13" s="966">
        <v>0</v>
      </c>
      <c r="BW13" s="966">
        <v>0</v>
      </c>
      <c r="BX13" s="966">
        <v>0</v>
      </c>
      <c r="BY13" s="966">
        <v>0</v>
      </c>
      <c r="BZ13" s="966">
        <v>0</v>
      </c>
      <c r="CA13" s="966">
        <v>0</v>
      </c>
      <c r="CB13" s="966">
        <v>1</v>
      </c>
      <c r="CC13" s="966">
        <v>59</v>
      </c>
      <c r="CD13" s="966">
        <v>0</v>
      </c>
      <c r="CE13" s="966">
        <v>0</v>
      </c>
      <c r="CF13" s="966">
        <v>0</v>
      </c>
      <c r="CG13" s="966">
        <v>0</v>
      </c>
      <c r="CH13" s="966">
        <v>0</v>
      </c>
      <c r="CI13" s="966">
        <v>0</v>
      </c>
      <c r="CJ13" s="966">
        <v>0</v>
      </c>
      <c r="CK13" s="966">
        <v>0</v>
      </c>
      <c r="CL13" s="966">
        <v>0</v>
      </c>
      <c r="CM13" s="966">
        <v>0</v>
      </c>
      <c r="CN13" s="966">
        <v>0</v>
      </c>
      <c r="CO13" s="966">
        <v>0</v>
      </c>
      <c r="CP13" s="966">
        <v>0</v>
      </c>
      <c r="CQ13" s="966">
        <v>0</v>
      </c>
      <c r="CR13" s="966">
        <v>0</v>
      </c>
      <c r="CS13" s="966">
        <v>0</v>
      </c>
      <c r="CT13" s="966">
        <v>0</v>
      </c>
      <c r="CU13" s="966">
        <v>0</v>
      </c>
      <c r="CV13" s="966">
        <v>0</v>
      </c>
      <c r="CW13" s="966">
        <v>0</v>
      </c>
      <c r="CX13" s="966">
        <v>0</v>
      </c>
      <c r="CY13" s="966">
        <v>0</v>
      </c>
      <c r="CZ13" s="966">
        <v>0</v>
      </c>
      <c r="DA13" s="966">
        <v>0</v>
      </c>
      <c r="DB13" s="966">
        <v>0</v>
      </c>
      <c r="DC13" s="966">
        <v>0</v>
      </c>
      <c r="DD13" s="966">
        <v>0</v>
      </c>
      <c r="DE13" s="966">
        <v>0</v>
      </c>
      <c r="DF13" s="966">
        <v>0</v>
      </c>
      <c r="DG13" s="966">
        <v>0</v>
      </c>
      <c r="DH13" s="966">
        <v>0</v>
      </c>
      <c r="DI13" s="966">
        <v>0</v>
      </c>
      <c r="DJ13" s="966">
        <v>0</v>
      </c>
      <c r="DK13" s="966">
        <v>0</v>
      </c>
      <c r="DL13" s="966">
        <v>0</v>
      </c>
      <c r="DM13" s="966">
        <v>0</v>
      </c>
      <c r="DN13" s="966">
        <v>0</v>
      </c>
      <c r="DO13" s="966">
        <v>0</v>
      </c>
      <c r="DP13" s="966">
        <v>0</v>
      </c>
      <c r="DQ13" s="966">
        <v>0</v>
      </c>
      <c r="DR13" s="966">
        <v>0</v>
      </c>
      <c r="DS13" s="966">
        <v>0</v>
      </c>
      <c r="DT13" s="966">
        <v>0</v>
      </c>
      <c r="DU13" s="966">
        <v>0</v>
      </c>
      <c r="DV13" s="966">
        <v>0</v>
      </c>
      <c r="DW13" s="966">
        <v>0</v>
      </c>
      <c r="DX13" s="966">
        <v>0</v>
      </c>
      <c r="DY13" s="966">
        <v>0</v>
      </c>
      <c r="DZ13" s="966">
        <v>0</v>
      </c>
      <c r="EA13" s="966">
        <v>0</v>
      </c>
      <c r="EB13" s="966">
        <v>0</v>
      </c>
      <c r="EC13" s="966">
        <v>0</v>
      </c>
      <c r="ED13" s="966">
        <v>0</v>
      </c>
      <c r="EE13" s="966">
        <v>0</v>
      </c>
      <c r="EF13" s="966">
        <v>0</v>
      </c>
      <c r="EG13" s="966">
        <v>0</v>
      </c>
      <c r="EH13" s="966">
        <v>0</v>
      </c>
      <c r="EI13" s="966">
        <v>0</v>
      </c>
      <c r="EJ13" s="966">
        <v>0</v>
      </c>
      <c r="EK13" s="966">
        <v>0</v>
      </c>
      <c r="EL13" s="966">
        <v>0</v>
      </c>
      <c r="EM13" s="966">
        <v>0</v>
      </c>
      <c r="EN13" s="966">
        <v>0</v>
      </c>
      <c r="EO13" s="966">
        <v>0</v>
      </c>
      <c r="EP13" s="966">
        <v>0</v>
      </c>
      <c r="EQ13" s="966">
        <v>0</v>
      </c>
      <c r="ER13" s="966">
        <v>0</v>
      </c>
      <c r="ES13" s="966">
        <v>0</v>
      </c>
      <c r="ET13" s="966">
        <v>0</v>
      </c>
      <c r="EU13" s="966">
        <v>0</v>
      </c>
      <c r="EV13" s="966">
        <v>0</v>
      </c>
      <c r="EW13" s="966">
        <v>0</v>
      </c>
      <c r="EX13" s="966">
        <v>0</v>
      </c>
      <c r="EY13" s="966">
        <v>0</v>
      </c>
      <c r="EZ13" s="966">
        <v>0</v>
      </c>
      <c r="FA13" s="966">
        <v>0</v>
      </c>
      <c r="FB13" s="966">
        <v>0</v>
      </c>
      <c r="FC13" s="966">
        <v>0</v>
      </c>
      <c r="FD13" s="966">
        <v>0</v>
      </c>
      <c r="FE13" s="966">
        <v>0</v>
      </c>
      <c r="FF13" s="966">
        <v>0</v>
      </c>
      <c r="FG13" s="966">
        <v>0</v>
      </c>
      <c r="FH13" s="966">
        <v>0</v>
      </c>
      <c r="FI13" s="966">
        <v>0</v>
      </c>
      <c r="FJ13" s="966">
        <v>0</v>
      </c>
      <c r="FK13" s="966">
        <v>0</v>
      </c>
      <c r="FL13" s="966">
        <v>0</v>
      </c>
      <c r="FM13" s="966">
        <v>0</v>
      </c>
      <c r="FN13" s="966">
        <v>0</v>
      </c>
      <c r="FO13" s="966">
        <v>0</v>
      </c>
      <c r="FP13" s="966">
        <v>0</v>
      </c>
      <c r="FQ13" s="966">
        <v>0</v>
      </c>
      <c r="FR13" s="966">
        <v>0</v>
      </c>
      <c r="FS13" s="966">
        <v>0</v>
      </c>
      <c r="FT13" s="966">
        <v>0</v>
      </c>
      <c r="FU13" s="966">
        <v>0</v>
      </c>
      <c r="FV13" s="966">
        <v>0</v>
      </c>
      <c r="FW13" s="966">
        <v>0</v>
      </c>
      <c r="FX13" s="966">
        <v>0</v>
      </c>
      <c r="FY13" s="966">
        <v>0</v>
      </c>
      <c r="FZ13" s="966">
        <v>0</v>
      </c>
      <c r="GA13" s="966">
        <v>0</v>
      </c>
      <c r="GB13" s="966">
        <v>0</v>
      </c>
      <c r="GC13" s="966">
        <v>0</v>
      </c>
      <c r="GD13" s="966">
        <v>0</v>
      </c>
      <c r="GE13" s="966">
        <v>0</v>
      </c>
      <c r="GF13" s="966">
        <v>0</v>
      </c>
      <c r="GG13" s="966">
        <v>0</v>
      </c>
      <c r="GH13" s="966">
        <v>0</v>
      </c>
      <c r="GI13" s="966">
        <v>0</v>
      </c>
      <c r="GJ13" s="966">
        <v>0</v>
      </c>
      <c r="GK13" s="966">
        <v>0</v>
      </c>
      <c r="GL13" s="966">
        <v>0</v>
      </c>
      <c r="GM13" s="966">
        <v>0</v>
      </c>
    </row>
    <row r="14" spans="1:195" ht="15" customHeight="1">
      <c r="A14" s="1040" t="s">
        <v>2559</v>
      </c>
      <c r="B14" s="966">
        <v>0</v>
      </c>
      <c r="C14" s="966">
        <v>0</v>
      </c>
      <c r="D14" s="966">
        <v>0</v>
      </c>
      <c r="E14" s="966">
        <v>0</v>
      </c>
      <c r="F14" s="966">
        <v>0</v>
      </c>
      <c r="G14" s="966">
        <v>0</v>
      </c>
      <c r="H14" s="966">
        <v>0</v>
      </c>
      <c r="I14" s="966">
        <v>0</v>
      </c>
      <c r="J14" s="966">
        <v>0</v>
      </c>
      <c r="K14" s="966">
        <v>0</v>
      </c>
      <c r="L14" s="966">
        <v>0</v>
      </c>
      <c r="M14" s="966">
        <v>0</v>
      </c>
      <c r="N14" s="966">
        <v>0</v>
      </c>
      <c r="O14" s="966">
        <v>0</v>
      </c>
      <c r="P14" s="966">
        <v>0</v>
      </c>
      <c r="Q14" s="966">
        <v>0</v>
      </c>
      <c r="R14" s="966">
        <v>0</v>
      </c>
      <c r="S14" s="966">
        <v>0</v>
      </c>
      <c r="T14" s="966">
        <v>0</v>
      </c>
      <c r="U14" s="966">
        <v>0</v>
      </c>
      <c r="V14" s="966">
        <v>0</v>
      </c>
      <c r="W14" s="966">
        <v>0</v>
      </c>
      <c r="X14" s="966">
        <v>0</v>
      </c>
      <c r="Y14" s="966">
        <v>0</v>
      </c>
      <c r="Z14" s="966">
        <v>0</v>
      </c>
      <c r="AA14" s="966">
        <v>0</v>
      </c>
      <c r="AB14" s="966">
        <v>0</v>
      </c>
      <c r="AC14" s="966">
        <v>0</v>
      </c>
      <c r="AD14" s="966">
        <v>0</v>
      </c>
      <c r="AE14" s="966">
        <v>0</v>
      </c>
      <c r="AF14" s="966">
        <v>0</v>
      </c>
      <c r="AG14" s="966">
        <v>0</v>
      </c>
      <c r="AH14" s="966">
        <v>0</v>
      </c>
      <c r="AI14" s="966">
        <v>0</v>
      </c>
      <c r="AJ14" s="966">
        <v>0</v>
      </c>
      <c r="AK14" s="966">
        <v>0</v>
      </c>
      <c r="AL14" s="966">
        <v>0</v>
      </c>
      <c r="AM14" s="966">
        <v>0</v>
      </c>
      <c r="AN14" s="966">
        <v>0</v>
      </c>
      <c r="AO14" s="966">
        <v>0</v>
      </c>
      <c r="AP14" s="966">
        <v>0</v>
      </c>
      <c r="AQ14" s="966">
        <v>0</v>
      </c>
      <c r="AR14" s="966">
        <v>0</v>
      </c>
      <c r="AS14" s="966">
        <v>0</v>
      </c>
      <c r="AT14" s="966">
        <v>0</v>
      </c>
      <c r="AU14" s="966">
        <v>0</v>
      </c>
      <c r="AV14" s="966">
        <v>0</v>
      </c>
      <c r="AW14" s="966">
        <v>0</v>
      </c>
      <c r="AX14" s="966">
        <v>0</v>
      </c>
      <c r="AY14" s="966">
        <v>0</v>
      </c>
      <c r="AZ14" s="966">
        <v>0</v>
      </c>
      <c r="BA14" s="966">
        <v>0</v>
      </c>
      <c r="BB14" s="966">
        <v>0</v>
      </c>
      <c r="BC14" s="966">
        <v>0</v>
      </c>
      <c r="BD14" s="966">
        <v>0</v>
      </c>
      <c r="BE14" s="966">
        <v>0</v>
      </c>
      <c r="BF14" s="966">
        <v>0</v>
      </c>
      <c r="BG14" s="966">
        <v>0</v>
      </c>
      <c r="BH14" s="966">
        <v>0</v>
      </c>
      <c r="BI14" s="966">
        <v>0</v>
      </c>
      <c r="BJ14" s="966">
        <v>0</v>
      </c>
      <c r="BK14" s="966">
        <v>0</v>
      </c>
      <c r="BL14" s="966">
        <v>0</v>
      </c>
      <c r="BM14" s="966">
        <v>0</v>
      </c>
      <c r="BN14" s="966">
        <v>0</v>
      </c>
      <c r="BO14" s="966">
        <v>0</v>
      </c>
      <c r="BP14" s="966">
        <v>0</v>
      </c>
      <c r="BQ14" s="966">
        <v>0</v>
      </c>
      <c r="BR14" s="966">
        <v>0</v>
      </c>
      <c r="BS14" s="966">
        <v>0</v>
      </c>
      <c r="BT14" s="966">
        <v>0</v>
      </c>
      <c r="BU14" s="966">
        <v>0</v>
      </c>
      <c r="BV14" s="966">
        <v>0</v>
      </c>
      <c r="BW14" s="966">
        <v>0</v>
      </c>
      <c r="BX14" s="966">
        <v>0</v>
      </c>
      <c r="BY14" s="966">
        <v>0</v>
      </c>
      <c r="BZ14" s="966">
        <v>0</v>
      </c>
      <c r="CA14" s="966">
        <v>0</v>
      </c>
      <c r="CB14" s="966">
        <v>1</v>
      </c>
      <c r="CC14" s="966">
        <v>44</v>
      </c>
      <c r="CD14" s="966">
        <v>0</v>
      </c>
      <c r="CE14" s="966">
        <v>0</v>
      </c>
      <c r="CF14" s="966">
        <v>0</v>
      </c>
      <c r="CG14" s="966">
        <v>0</v>
      </c>
      <c r="CH14" s="966">
        <v>0</v>
      </c>
      <c r="CI14" s="966">
        <v>0</v>
      </c>
      <c r="CJ14" s="966">
        <v>0</v>
      </c>
      <c r="CK14" s="966">
        <v>0</v>
      </c>
      <c r="CL14" s="966">
        <v>0</v>
      </c>
      <c r="CM14" s="966">
        <v>0</v>
      </c>
      <c r="CN14" s="966">
        <v>0</v>
      </c>
      <c r="CO14" s="966">
        <v>0</v>
      </c>
      <c r="CP14" s="966">
        <v>0</v>
      </c>
      <c r="CQ14" s="966">
        <v>0</v>
      </c>
      <c r="CR14" s="966">
        <v>0</v>
      </c>
      <c r="CS14" s="966">
        <v>0</v>
      </c>
      <c r="CT14" s="966">
        <v>0</v>
      </c>
      <c r="CU14" s="966">
        <v>0</v>
      </c>
      <c r="CV14" s="966">
        <v>0</v>
      </c>
      <c r="CW14" s="966">
        <v>0</v>
      </c>
      <c r="CX14" s="966">
        <v>0</v>
      </c>
      <c r="CY14" s="966">
        <v>0</v>
      </c>
      <c r="CZ14" s="966">
        <v>0</v>
      </c>
      <c r="DA14" s="966">
        <v>0</v>
      </c>
      <c r="DB14" s="966">
        <v>0</v>
      </c>
      <c r="DC14" s="966">
        <v>0</v>
      </c>
      <c r="DD14" s="966">
        <v>0</v>
      </c>
      <c r="DE14" s="966">
        <v>0</v>
      </c>
      <c r="DF14" s="966">
        <v>0</v>
      </c>
      <c r="DG14" s="966">
        <v>0</v>
      </c>
      <c r="DH14" s="966">
        <v>0</v>
      </c>
      <c r="DI14" s="966">
        <v>0</v>
      </c>
      <c r="DJ14" s="966">
        <v>0</v>
      </c>
      <c r="DK14" s="966">
        <v>0</v>
      </c>
      <c r="DL14" s="966">
        <v>0</v>
      </c>
      <c r="DM14" s="966">
        <v>0</v>
      </c>
      <c r="DN14" s="966">
        <v>0</v>
      </c>
      <c r="DO14" s="966">
        <v>0</v>
      </c>
      <c r="DP14" s="966">
        <v>0</v>
      </c>
      <c r="DQ14" s="966">
        <v>0</v>
      </c>
      <c r="DR14" s="966">
        <v>0</v>
      </c>
      <c r="DS14" s="966">
        <v>0</v>
      </c>
      <c r="DT14" s="966">
        <v>0</v>
      </c>
      <c r="DU14" s="966">
        <v>0</v>
      </c>
      <c r="DV14" s="966">
        <v>0</v>
      </c>
      <c r="DW14" s="966">
        <v>0</v>
      </c>
      <c r="DX14" s="966">
        <v>0</v>
      </c>
      <c r="DY14" s="966">
        <v>0</v>
      </c>
      <c r="DZ14" s="966">
        <v>0</v>
      </c>
      <c r="EA14" s="966">
        <v>0</v>
      </c>
      <c r="EB14" s="966">
        <v>0</v>
      </c>
      <c r="EC14" s="966">
        <v>0</v>
      </c>
      <c r="ED14" s="966">
        <v>0</v>
      </c>
      <c r="EE14" s="966">
        <v>0</v>
      </c>
      <c r="EF14" s="966">
        <v>0</v>
      </c>
      <c r="EG14" s="966">
        <v>0</v>
      </c>
      <c r="EH14" s="966">
        <v>0</v>
      </c>
      <c r="EI14" s="966">
        <v>0</v>
      </c>
      <c r="EJ14" s="966">
        <v>0</v>
      </c>
      <c r="EK14" s="966">
        <v>0</v>
      </c>
      <c r="EL14" s="966">
        <v>0</v>
      </c>
      <c r="EM14" s="966">
        <v>0</v>
      </c>
      <c r="EN14" s="966">
        <v>0</v>
      </c>
      <c r="EO14" s="966">
        <v>0</v>
      </c>
      <c r="EP14" s="966">
        <v>0</v>
      </c>
      <c r="EQ14" s="966">
        <v>0</v>
      </c>
      <c r="ER14" s="966">
        <v>0</v>
      </c>
      <c r="ES14" s="966">
        <v>0</v>
      </c>
      <c r="ET14" s="966">
        <v>0</v>
      </c>
      <c r="EU14" s="966">
        <v>0</v>
      </c>
      <c r="EV14" s="966">
        <v>0</v>
      </c>
      <c r="EW14" s="966">
        <v>0</v>
      </c>
      <c r="EX14" s="966">
        <v>0</v>
      </c>
      <c r="EY14" s="966">
        <v>0</v>
      </c>
      <c r="EZ14" s="966">
        <v>0</v>
      </c>
      <c r="FA14" s="966">
        <v>0</v>
      </c>
      <c r="FB14" s="966">
        <v>0</v>
      </c>
      <c r="FC14" s="966">
        <v>0</v>
      </c>
      <c r="FD14" s="966">
        <v>0</v>
      </c>
      <c r="FE14" s="966">
        <v>0</v>
      </c>
      <c r="FF14" s="966">
        <v>0</v>
      </c>
      <c r="FG14" s="966">
        <v>0</v>
      </c>
      <c r="FH14" s="966">
        <v>0</v>
      </c>
      <c r="FI14" s="966">
        <v>0</v>
      </c>
      <c r="FJ14" s="966">
        <v>0</v>
      </c>
      <c r="FK14" s="966">
        <v>0</v>
      </c>
      <c r="FL14" s="966">
        <v>0</v>
      </c>
      <c r="FM14" s="966">
        <v>0</v>
      </c>
      <c r="FN14" s="966">
        <v>0</v>
      </c>
      <c r="FO14" s="966">
        <v>0</v>
      </c>
      <c r="FP14" s="966">
        <v>0</v>
      </c>
      <c r="FQ14" s="966">
        <v>0</v>
      </c>
      <c r="FR14" s="966">
        <v>0</v>
      </c>
      <c r="FS14" s="966">
        <v>0</v>
      </c>
      <c r="FT14" s="966">
        <v>0</v>
      </c>
      <c r="FU14" s="966">
        <v>0</v>
      </c>
      <c r="FV14" s="966">
        <v>0</v>
      </c>
      <c r="FW14" s="966">
        <v>0</v>
      </c>
      <c r="FX14" s="966">
        <v>0</v>
      </c>
      <c r="FY14" s="966">
        <v>0</v>
      </c>
      <c r="FZ14" s="966">
        <v>0</v>
      </c>
      <c r="GA14" s="966">
        <v>0</v>
      </c>
      <c r="GB14" s="966">
        <v>0</v>
      </c>
      <c r="GC14" s="966">
        <v>0</v>
      </c>
      <c r="GD14" s="966">
        <v>0</v>
      </c>
      <c r="GE14" s="966">
        <v>0</v>
      </c>
      <c r="GF14" s="966">
        <v>0</v>
      </c>
      <c r="GG14" s="966">
        <v>0</v>
      </c>
      <c r="GH14" s="966">
        <v>0</v>
      </c>
      <c r="GI14" s="966">
        <v>0</v>
      </c>
      <c r="GJ14" s="966">
        <v>0</v>
      </c>
      <c r="GK14" s="966">
        <v>0</v>
      </c>
      <c r="GL14" s="966">
        <v>0</v>
      </c>
      <c r="GM14" s="966">
        <v>0</v>
      </c>
    </row>
    <row r="15" spans="1:195" ht="15" customHeight="1">
      <c r="A15" s="1040" t="s">
        <v>2560</v>
      </c>
      <c r="B15" s="966">
        <v>0</v>
      </c>
      <c r="C15" s="966">
        <v>0</v>
      </c>
      <c r="D15" s="966">
        <v>0</v>
      </c>
      <c r="E15" s="966">
        <v>0</v>
      </c>
      <c r="F15" s="966">
        <v>0</v>
      </c>
      <c r="G15" s="966">
        <v>0</v>
      </c>
      <c r="H15" s="966">
        <v>0</v>
      </c>
      <c r="I15" s="966">
        <v>0</v>
      </c>
      <c r="J15" s="966">
        <v>0</v>
      </c>
      <c r="K15" s="966">
        <v>0</v>
      </c>
      <c r="L15" s="966">
        <v>0</v>
      </c>
      <c r="M15" s="966">
        <v>0</v>
      </c>
      <c r="N15" s="966">
        <v>0</v>
      </c>
      <c r="O15" s="966">
        <v>0</v>
      </c>
      <c r="P15" s="966">
        <v>0</v>
      </c>
      <c r="Q15" s="966">
        <v>0</v>
      </c>
      <c r="R15" s="966">
        <v>0</v>
      </c>
      <c r="S15" s="966">
        <v>0</v>
      </c>
      <c r="T15" s="966">
        <v>0</v>
      </c>
      <c r="U15" s="966">
        <v>0</v>
      </c>
      <c r="V15" s="966">
        <v>0</v>
      </c>
      <c r="W15" s="966">
        <v>0</v>
      </c>
      <c r="X15" s="966">
        <v>0</v>
      </c>
      <c r="Y15" s="966">
        <v>0</v>
      </c>
      <c r="Z15" s="966">
        <v>0</v>
      </c>
      <c r="AA15" s="966">
        <v>0</v>
      </c>
      <c r="AB15" s="966">
        <v>0</v>
      </c>
      <c r="AC15" s="966">
        <v>0</v>
      </c>
      <c r="AD15" s="966">
        <v>0</v>
      </c>
      <c r="AE15" s="966">
        <v>0</v>
      </c>
      <c r="AF15" s="966">
        <v>0</v>
      </c>
      <c r="AG15" s="966">
        <v>0</v>
      </c>
      <c r="AH15" s="966">
        <v>0</v>
      </c>
      <c r="AI15" s="966">
        <v>0</v>
      </c>
      <c r="AJ15" s="966">
        <v>0</v>
      </c>
      <c r="AK15" s="966">
        <v>0</v>
      </c>
      <c r="AL15" s="966">
        <v>0</v>
      </c>
      <c r="AM15" s="966">
        <v>0</v>
      </c>
      <c r="AN15" s="966">
        <v>0</v>
      </c>
      <c r="AO15" s="966">
        <v>0</v>
      </c>
      <c r="AP15" s="966">
        <v>0</v>
      </c>
      <c r="AQ15" s="966">
        <v>0</v>
      </c>
      <c r="AR15" s="966">
        <v>0</v>
      </c>
      <c r="AS15" s="966">
        <v>0</v>
      </c>
      <c r="AT15" s="966">
        <v>0</v>
      </c>
      <c r="AU15" s="966">
        <v>0</v>
      </c>
      <c r="AV15" s="966">
        <v>0</v>
      </c>
      <c r="AW15" s="966">
        <v>0</v>
      </c>
      <c r="AX15" s="966">
        <v>0</v>
      </c>
      <c r="AY15" s="966">
        <v>0</v>
      </c>
      <c r="AZ15" s="966">
        <v>0</v>
      </c>
      <c r="BA15" s="966">
        <v>0</v>
      </c>
      <c r="BB15" s="966">
        <v>0</v>
      </c>
      <c r="BC15" s="966">
        <v>0</v>
      </c>
      <c r="BD15" s="966">
        <v>0</v>
      </c>
      <c r="BE15" s="966">
        <v>0</v>
      </c>
      <c r="BF15" s="966">
        <v>0</v>
      </c>
      <c r="BG15" s="966">
        <v>0</v>
      </c>
      <c r="BH15" s="966">
        <v>0</v>
      </c>
      <c r="BI15" s="966">
        <v>0</v>
      </c>
      <c r="BJ15" s="966">
        <v>0</v>
      </c>
      <c r="BK15" s="966">
        <v>0</v>
      </c>
      <c r="BL15" s="966">
        <v>0</v>
      </c>
      <c r="BM15" s="966">
        <v>0</v>
      </c>
      <c r="BN15" s="966">
        <v>0</v>
      </c>
      <c r="BO15" s="966">
        <v>0</v>
      </c>
      <c r="BP15" s="966">
        <v>0</v>
      </c>
      <c r="BQ15" s="966">
        <v>0</v>
      </c>
      <c r="BR15" s="966">
        <v>0</v>
      </c>
      <c r="BS15" s="966">
        <v>0</v>
      </c>
      <c r="BT15" s="966">
        <v>0</v>
      </c>
      <c r="BU15" s="966">
        <v>0</v>
      </c>
      <c r="BV15" s="966">
        <v>0</v>
      </c>
      <c r="BW15" s="966">
        <v>0</v>
      </c>
      <c r="BX15" s="966">
        <v>0</v>
      </c>
      <c r="BY15" s="966">
        <v>0</v>
      </c>
      <c r="BZ15" s="966">
        <v>0</v>
      </c>
      <c r="CA15" s="966">
        <v>0</v>
      </c>
      <c r="CB15" s="966">
        <v>1</v>
      </c>
      <c r="CC15" s="966">
        <v>25</v>
      </c>
      <c r="CD15" s="966">
        <v>0</v>
      </c>
      <c r="CE15" s="966">
        <v>0</v>
      </c>
      <c r="CF15" s="966">
        <v>0</v>
      </c>
      <c r="CG15" s="966">
        <v>0</v>
      </c>
      <c r="CH15" s="966">
        <v>0</v>
      </c>
      <c r="CI15" s="966">
        <v>0</v>
      </c>
      <c r="CJ15" s="966">
        <v>0</v>
      </c>
      <c r="CK15" s="966">
        <v>0</v>
      </c>
      <c r="CL15" s="966">
        <v>0</v>
      </c>
      <c r="CM15" s="966">
        <v>0</v>
      </c>
      <c r="CN15" s="966">
        <v>0</v>
      </c>
      <c r="CO15" s="966">
        <v>0</v>
      </c>
      <c r="CP15" s="966">
        <v>0</v>
      </c>
      <c r="CQ15" s="966">
        <v>0</v>
      </c>
      <c r="CR15" s="966">
        <v>0</v>
      </c>
      <c r="CS15" s="966">
        <v>0</v>
      </c>
      <c r="CT15" s="966">
        <v>0</v>
      </c>
      <c r="CU15" s="966">
        <v>0</v>
      </c>
      <c r="CV15" s="966">
        <v>0</v>
      </c>
      <c r="CW15" s="966">
        <v>0</v>
      </c>
      <c r="CX15" s="966">
        <v>0</v>
      </c>
      <c r="CY15" s="966">
        <v>0</v>
      </c>
      <c r="CZ15" s="966">
        <v>0</v>
      </c>
      <c r="DA15" s="966">
        <v>0</v>
      </c>
      <c r="DB15" s="966">
        <v>0</v>
      </c>
      <c r="DC15" s="966">
        <v>0</v>
      </c>
      <c r="DD15" s="966">
        <v>0</v>
      </c>
      <c r="DE15" s="966">
        <v>0</v>
      </c>
      <c r="DF15" s="966">
        <v>0</v>
      </c>
      <c r="DG15" s="966">
        <v>0</v>
      </c>
      <c r="DH15" s="966">
        <v>0</v>
      </c>
      <c r="DI15" s="966">
        <v>0</v>
      </c>
      <c r="DJ15" s="966">
        <v>0</v>
      </c>
      <c r="DK15" s="966">
        <v>0</v>
      </c>
      <c r="DL15" s="966">
        <v>0</v>
      </c>
      <c r="DM15" s="966">
        <v>0</v>
      </c>
      <c r="DN15" s="966">
        <v>0</v>
      </c>
      <c r="DO15" s="966">
        <v>0</v>
      </c>
      <c r="DP15" s="966">
        <v>0</v>
      </c>
      <c r="DQ15" s="966">
        <v>0</v>
      </c>
      <c r="DR15" s="966">
        <v>0</v>
      </c>
      <c r="DS15" s="966">
        <v>0</v>
      </c>
      <c r="DT15" s="966">
        <v>0</v>
      </c>
      <c r="DU15" s="966">
        <v>0</v>
      </c>
      <c r="DV15" s="966">
        <v>0</v>
      </c>
      <c r="DW15" s="966">
        <v>0</v>
      </c>
      <c r="DX15" s="966">
        <v>0</v>
      </c>
      <c r="DY15" s="966">
        <v>0</v>
      </c>
      <c r="DZ15" s="966">
        <v>0</v>
      </c>
      <c r="EA15" s="966">
        <v>0</v>
      </c>
      <c r="EB15" s="966">
        <v>0</v>
      </c>
      <c r="EC15" s="966">
        <v>0</v>
      </c>
      <c r="ED15" s="966">
        <v>0</v>
      </c>
      <c r="EE15" s="966">
        <v>0</v>
      </c>
      <c r="EF15" s="966">
        <v>0</v>
      </c>
      <c r="EG15" s="966">
        <v>0</v>
      </c>
      <c r="EH15" s="966">
        <v>0</v>
      </c>
      <c r="EI15" s="966">
        <v>0</v>
      </c>
      <c r="EJ15" s="966">
        <v>0</v>
      </c>
      <c r="EK15" s="966">
        <v>0</v>
      </c>
      <c r="EL15" s="966">
        <v>0</v>
      </c>
      <c r="EM15" s="966">
        <v>0</v>
      </c>
      <c r="EN15" s="966">
        <v>0</v>
      </c>
      <c r="EO15" s="966">
        <v>0</v>
      </c>
      <c r="EP15" s="966">
        <v>0</v>
      </c>
      <c r="EQ15" s="966">
        <v>0</v>
      </c>
      <c r="ER15" s="966">
        <v>0</v>
      </c>
      <c r="ES15" s="966">
        <v>0</v>
      </c>
      <c r="ET15" s="966">
        <v>0</v>
      </c>
      <c r="EU15" s="966">
        <v>0</v>
      </c>
      <c r="EV15" s="966">
        <v>0</v>
      </c>
      <c r="EW15" s="966">
        <v>0</v>
      </c>
      <c r="EX15" s="966">
        <v>0</v>
      </c>
      <c r="EY15" s="966">
        <v>0</v>
      </c>
      <c r="EZ15" s="966">
        <v>0</v>
      </c>
      <c r="FA15" s="966">
        <v>0</v>
      </c>
      <c r="FB15" s="966">
        <v>0</v>
      </c>
      <c r="FC15" s="966">
        <v>0</v>
      </c>
      <c r="FD15" s="966">
        <v>0</v>
      </c>
      <c r="FE15" s="966">
        <v>0</v>
      </c>
      <c r="FF15" s="966">
        <v>0</v>
      </c>
      <c r="FG15" s="966">
        <v>0</v>
      </c>
      <c r="FH15" s="966">
        <v>0</v>
      </c>
      <c r="FI15" s="966">
        <v>0</v>
      </c>
      <c r="FJ15" s="966">
        <v>0</v>
      </c>
      <c r="FK15" s="966">
        <v>0</v>
      </c>
      <c r="FL15" s="966">
        <v>0</v>
      </c>
      <c r="FM15" s="966">
        <v>0</v>
      </c>
      <c r="FN15" s="966">
        <v>0</v>
      </c>
      <c r="FO15" s="966">
        <v>0</v>
      </c>
      <c r="FP15" s="966">
        <v>0</v>
      </c>
      <c r="FQ15" s="966">
        <v>0</v>
      </c>
      <c r="FR15" s="966">
        <v>0</v>
      </c>
      <c r="FS15" s="966">
        <v>0</v>
      </c>
      <c r="FT15" s="966">
        <v>0</v>
      </c>
      <c r="FU15" s="966">
        <v>0</v>
      </c>
      <c r="FV15" s="966">
        <v>0</v>
      </c>
      <c r="FW15" s="966">
        <v>0</v>
      </c>
      <c r="FX15" s="966">
        <v>0</v>
      </c>
      <c r="FY15" s="966">
        <v>0</v>
      </c>
      <c r="FZ15" s="966">
        <v>0</v>
      </c>
      <c r="GA15" s="966">
        <v>0</v>
      </c>
      <c r="GB15" s="966">
        <v>0</v>
      </c>
      <c r="GC15" s="966">
        <v>0</v>
      </c>
      <c r="GD15" s="966">
        <v>0</v>
      </c>
      <c r="GE15" s="966">
        <v>0</v>
      </c>
      <c r="GF15" s="966">
        <v>0</v>
      </c>
      <c r="GG15" s="966">
        <v>0</v>
      </c>
      <c r="GH15" s="966">
        <v>0</v>
      </c>
      <c r="GI15" s="966">
        <v>0</v>
      </c>
      <c r="GJ15" s="966">
        <v>0</v>
      </c>
      <c r="GK15" s="966">
        <v>0</v>
      </c>
      <c r="GL15" s="966">
        <v>0</v>
      </c>
      <c r="GM15" s="966">
        <v>0</v>
      </c>
    </row>
    <row r="16" spans="1:195" ht="15" customHeight="1">
      <c r="A16" s="1040" t="s">
        <v>2561</v>
      </c>
      <c r="B16" s="966">
        <v>0</v>
      </c>
      <c r="C16" s="966">
        <v>0</v>
      </c>
      <c r="D16" s="966">
        <v>0</v>
      </c>
      <c r="E16" s="966">
        <v>0</v>
      </c>
      <c r="F16" s="966">
        <v>0</v>
      </c>
      <c r="G16" s="966">
        <v>0</v>
      </c>
      <c r="H16" s="966">
        <v>0</v>
      </c>
      <c r="I16" s="966">
        <v>0</v>
      </c>
      <c r="J16" s="966">
        <v>0</v>
      </c>
      <c r="K16" s="966">
        <v>0</v>
      </c>
      <c r="L16" s="966">
        <v>0</v>
      </c>
      <c r="M16" s="966">
        <v>0</v>
      </c>
      <c r="N16" s="966">
        <v>0</v>
      </c>
      <c r="O16" s="966">
        <v>0</v>
      </c>
      <c r="P16" s="966">
        <v>0</v>
      </c>
      <c r="Q16" s="966">
        <v>0</v>
      </c>
      <c r="R16" s="966">
        <v>0</v>
      </c>
      <c r="S16" s="966">
        <v>0</v>
      </c>
      <c r="T16" s="966">
        <v>0</v>
      </c>
      <c r="U16" s="966">
        <v>0</v>
      </c>
      <c r="V16" s="966">
        <v>0</v>
      </c>
      <c r="W16" s="966">
        <v>0</v>
      </c>
      <c r="X16" s="966">
        <v>0</v>
      </c>
      <c r="Y16" s="966">
        <v>0</v>
      </c>
      <c r="Z16" s="966">
        <v>0</v>
      </c>
      <c r="AA16" s="966">
        <v>0</v>
      </c>
      <c r="AB16" s="966">
        <v>0</v>
      </c>
      <c r="AC16" s="966">
        <v>0</v>
      </c>
      <c r="AD16" s="966">
        <v>0</v>
      </c>
      <c r="AE16" s="966">
        <v>0</v>
      </c>
      <c r="AF16" s="966">
        <v>0</v>
      </c>
      <c r="AG16" s="966">
        <v>0</v>
      </c>
      <c r="AH16" s="966">
        <v>0</v>
      </c>
      <c r="AI16" s="966">
        <v>0</v>
      </c>
      <c r="AJ16" s="966">
        <v>0</v>
      </c>
      <c r="AK16" s="966">
        <v>0</v>
      </c>
      <c r="AL16" s="966">
        <v>0</v>
      </c>
      <c r="AM16" s="966">
        <v>0</v>
      </c>
      <c r="AN16" s="966">
        <v>0</v>
      </c>
      <c r="AO16" s="966">
        <v>0</v>
      </c>
      <c r="AP16" s="966">
        <v>0</v>
      </c>
      <c r="AQ16" s="966">
        <v>0</v>
      </c>
      <c r="AR16" s="966">
        <v>0</v>
      </c>
      <c r="AS16" s="966">
        <v>0</v>
      </c>
      <c r="AT16" s="966">
        <v>0</v>
      </c>
      <c r="AU16" s="966">
        <v>0</v>
      </c>
      <c r="AV16" s="966">
        <v>0</v>
      </c>
      <c r="AW16" s="966">
        <v>0</v>
      </c>
      <c r="AX16" s="966">
        <v>0</v>
      </c>
      <c r="AY16" s="966">
        <v>0</v>
      </c>
      <c r="AZ16" s="966">
        <v>0</v>
      </c>
      <c r="BA16" s="966">
        <v>0</v>
      </c>
      <c r="BB16" s="966">
        <v>0</v>
      </c>
      <c r="BC16" s="966">
        <v>0</v>
      </c>
      <c r="BD16" s="966">
        <v>0</v>
      </c>
      <c r="BE16" s="966">
        <v>0</v>
      </c>
      <c r="BF16" s="966">
        <v>0</v>
      </c>
      <c r="BG16" s="966">
        <v>0</v>
      </c>
      <c r="BH16" s="966">
        <v>0</v>
      </c>
      <c r="BI16" s="966">
        <v>0</v>
      </c>
      <c r="BJ16" s="966">
        <v>0</v>
      </c>
      <c r="BK16" s="966">
        <v>0</v>
      </c>
      <c r="BL16" s="966">
        <v>0</v>
      </c>
      <c r="BM16" s="966">
        <v>0</v>
      </c>
      <c r="BN16" s="966">
        <v>0</v>
      </c>
      <c r="BO16" s="966">
        <v>0</v>
      </c>
      <c r="BP16" s="966">
        <v>0</v>
      </c>
      <c r="BQ16" s="966">
        <v>0</v>
      </c>
      <c r="BR16" s="966">
        <v>0</v>
      </c>
      <c r="BS16" s="966">
        <v>0</v>
      </c>
      <c r="BT16" s="966">
        <v>0</v>
      </c>
      <c r="BU16" s="966">
        <v>0</v>
      </c>
      <c r="BV16" s="966">
        <v>0</v>
      </c>
      <c r="BW16" s="966">
        <v>0</v>
      </c>
      <c r="BX16" s="966">
        <v>0</v>
      </c>
      <c r="BY16" s="966">
        <v>0</v>
      </c>
      <c r="BZ16" s="966">
        <v>0</v>
      </c>
      <c r="CA16" s="966">
        <v>0</v>
      </c>
      <c r="CB16" s="966">
        <v>1</v>
      </c>
      <c r="CC16" s="966">
        <v>35</v>
      </c>
      <c r="CD16" s="966">
        <v>0</v>
      </c>
      <c r="CE16" s="966">
        <v>0</v>
      </c>
      <c r="CF16" s="966">
        <v>0</v>
      </c>
      <c r="CG16" s="966">
        <v>0</v>
      </c>
      <c r="CH16" s="966">
        <v>0</v>
      </c>
      <c r="CI16" s="966">
        <v>0</v>
      </c>
      <c r="CJ16" s="966">
        <v>0</v>
      </c>
      <c r="CK16" s="966">
        <v>0</v>
      </c>
      <c r="CL16" s="966">
        <v>0</v>
      </c>
      <c r="CM16" s="966">
        <v>0</v>
      </c>
      <c r="CN16" s="966">
        <v>0</v>
      </c>
      <c r="CO16" s="966">
        <v>0</v>
      </c>
      <c r="CP16" s="966">
        <v>0</v>
      </c>
      <c r="CQ16" s="966">
        <v>0</v>
      </c>
      <c r="CR16" s="966">
        <v>0</v>
      </c>
      <c r="CS16" s="966">
        <v>0</v>
      </c>
      <c r="CT16" s="966">
        <v>0</v>
      </c>
      <c r="CU16" s="966">
        <v>0</v>
      </c>
      <c r="CV16" s="966">
        <v>0</v>
      </c>
      <c r="CW16" s="966">
        <v>0</v>
      </c>
      <c r="CX16" s="966">
        <v>0</v>
      </c>
      <c r="CY16" s="966">
        <v>0</v>
      </c>
      <c r="CZ16" s="966">
        <v>0</v>
      </c>
      <c r="DA16" s="966">
        <v>0</v>
      </c>
      <c r="DB16" s="966">
        <v>0</v>
      </c>
      <c r="DC16" s="966">
        <v>0</v>
      </c>
      <c r="DD16" s="966">
        <v>0</v>
      </c>
      <c r="DE16" s="966">
        <v>0</v>
      </c>
      <c r="DF16" s="966">
        <v>0</v>
      </c>
      <c r="DG16" s="966">
        <v>0</v>
      </c>
      <c r="DH16" s="966">
        <v>0</v>
      </c>
      <c r="DI16" s="966">
        <v>0</v>
      </c>
      <c r="DJ16" s="966">
        <v>0</v>
      </c>
      <c r="DK16" s="966">
        <v>0</v>
      </c>
      <c r="DL16" s="966">
        <v>0</v>
      </c>
      <c r="DM16" s="966">
        <v>0</v>
      </c>
      <c r="DN16" s="966">
        <v>0</v>
      </c>
      <c r="DO16" s="966">
        <v>0</v>
      </c>
      <c r="DP16" s="966">
        <v>0</v>
      </c>
      <c r="DQ16" s="966">
        <v>0</v>
      </c>
      <c r="DR16" s="966">
        <v>0</v>
      </c>
      <c r="DS16" s="966">
        <v>0</v>
      </c>
      <c r="DT16" s="966">
        <v>0</v>
      </c>
      <c r="DU16" s="966">
        <v>0</v>
      </c>
      <c r="DV16" s="966">
        <v>0</v>
      </c>
      <c r="DW16" s="966">
        <v>0</v>
      </c>
      <c r="DX16" s="966">
        <v>0</v>
      </c>
      <c r="DY16" s="966">
        <v>0</v>
      </c>
      <c r="DZ16" s="966">
        <v>0</v>
      </c>
      <c r="EA16" s="966">
        <v>0</v>
      </c>
      <c r="EB16" s="966">
        <v>0</v>
      </c>
      <c r="EC16" s="966">
        <v>0</v>
      </c>
      <c r="ED16" s="966">
        <v>0</v>
      </c>
      <c r="EE16" s="966">
        <v>0</v>
      </c>
      <c r="EF16" s="966">
        <v>0</v>
      </c>
      <c r="EG16" s="966">
        <v>0</v>
      </c>
      <c r="EH16" s="966">
        <v>0</v>
      </c>
      <c r="EI16" s="966">
        <v>0</v>
      </c>
      <c r="EJ16" s="966">
        <v>0</v>
      </c>
      <c r="EK16" s="966">
        <v>0</v>
      </c>
      <c r="EL16" s="966">
        <v>0</v>
      </c>
      <c r="EM16" s="966">
        <v>0</v>
      </c>
      <c r="EN16" s="966">
        <v>0</v>
      </c>
      <c r="EO16" s="966">
        <v>0</v>
      </c>
      <c r="EP16" s="966">
        <v>0</v>
      </c>
      <c r="EQ16" s="966">
        <v>0</v>
      </c>
      <c r="ER16" s="966">
        <v>0</v>
      </c>
      <c r="ES16" s="966">
        <v>0</v>
      </c>
      <c r="ET16" s="966">
        <v>0</v>
      </c>
      <c r="EU16" s="966">
        <v>0</v>
      </c>
      <c r="EV16" s="966">
        <v>0</v>
      </c>
      <c r="EW16" s="966">
        <v>0</v>
      </c>
      <c r="EX16" s="966">
        <v>0</v>
      </c>
      <c r="EY16" s="966">
        <v>0</v>
      </c>
      <c r="EZ16" s="966">
        <v>0</v>
      </c>
      <c r="FA16" s="966">
        <v>0</v>
      </c>
      <c r="FB16" s="966">
        <v>0</v>
      </c>
      <c r="FC16" s="966">
        <v>0</v>
      </c>
      <c r="FD16" s="966">
        <v>0</v>
      </c>
      <c r="FE16" s="966">
        <v>0</v>
      </c>
      <c r="FF16" s="966">
        <v>0</v>
      </c>
      <c r="FG16" s="966">
        <v>0</v>
      </c>
      <c r="FH16" s="966">
        <v>0</v>
      </c>
      <c r="FI16" s="966">
        <v>0</v>
      </c>
      <c r="FJ16" s="966">
        <v>0</v>
      </c>
      <c r="FK16" s="966">
        <v>0</v>
      </c>
      <c r="FL16" s="966">
        <v>0</v>
      </c>
      <c r="FM16" s="966">
        <v>0</v>
      </c>
      <c r="FN16" s="966">
        <v>0</v>
      </c>
      <c r="FO16" s="966">
        <v>0</v>
      </c>
      <c r="FP16" s="966">
        <v>0</v>
      </c>
      <c r="FQ16" s="966">
        <v>0</v>
      </c>
      <c r="FR16" s="966">
        <v>0</v>
      </c>
      <c r="FS16" s="966">
        <v>0</v>
      </c>
      <c r="FT16" s="966">
        <v>0</v>
      </c>
      <c r="FU16" s="966">
        <v>0</v>
      </c>
      <c r="FV16" s="966">
        <v>0</v>
      </c>
      <c r="FW16" s="966">
        <v>0</v>
      </c>
      <c r="FX16" s="966">
        <v>0</v>
      </c>
      <c r="FY16" s="966">
        <v>0</v>
      </c>
      <c r="FZ16" s="966">
        <v>0</v>
      </c>
      <c r="GA16" s="966">
        <v>0</v>
      </c>
      <c r="GB16" s="966">
        <v>0</v>
      </c>
      <c r="GC16" s="966">
        <v>0</v>
      </c>
      <c r="GD16" s="966">
        <v>0</v>
      </c>
      <c r="GE16" s="966">
        <v>0</v>
      </c>
      <c r="GF16" s="966">
        <v>0</v>
      </c>
      <c r="GG16" s="966">
        <v>0</v>
      </c>
      <c r="GH16" s="966">
        <v>0</v>
      </c>
      <c r="GI16" s="966">
        <v>0</v>
      </c>
      <c r="GJ16" s="966">
        <v>0</v>
      </c>
      <c r="GK16" s="966">
        <v>0</v>
      </c>
      <c r="GL16" s="966">
        <v>0</v>
      </c>
      <c r="GM16" s="966">
        <v>0</v>
      </c>
    </row>
    <row r="17" spans="1:195" ht="15" customHeight="1">
      <c r="A17" s="1040" t="s">
        <v>2562</v>
      </c>
      <c r="B17" s="966">
        <v>0</v>
      </c>
      <c r="C17" s="966">
        <v>0</v>
      </c>
      <c r="D17" s="966">
        <v>0</v>
      </c>
      <c r="E17" s="966">
        <v>0</v>
      </c>
      <c r="F17" s="966">
        <v>0</v>
      </c>
      <c r="G17" s="966">
        <v>0</v>
      </c>
      <c r="H17" s="966">
        <v>0</v>
      </c>
      <c r="I17" s="966">
        <v>0</v>
      </c>
      <c r="J17" s="966">
        <v>0</v>
      </c>
      <c r="K17" s="966">
        <v>0</v>
      </c>
      <c r="L17" s="966">
        <v>0</v>
      </c>
      <c r="M17" s="966">
        <v>0</v>
      </c>
      <c r="N17" s="966">
        <v>0</v>
      </c>
      <c r="O17" s="966">
        <v>0</v>
      </c>
      <c r="P17" s="966">
        <v>0</v>
      </c>
      <c r="Q17" s="966">
        <v>0</v>
      </c>
      <c r="R17" s="966">
        <v>0</v>
      </c>
      <c r="S17" s="966">
        <v>0</v>
      </c>
      <c r="T17" s="966">
        <v>0</v>
      </c>
      <c r="U17" s="966">
        <v>0</v>
      </c>
      <c r="V17" s="966">
        <v>0</v>
      </c>
      <c r="W17" s="966">
        <v>0</v>
      </c>
      <c r="X17" s="966">
        <v>0</v>
      </c>
      <c r="Y17" s="966">
        <v>0</v>
      </c>
      <c r="Z17" s="966">
        <v>0</v>
      </c>
      <c r="AA17" s="966">
        <v>0</v>
      </c>
      <c r="AB17" s="966">
        <v>0</v>
      </c>
      <c r="AC17" s="966">
        <v>0</v>
      </c>
      <c r="AD17" s="966">
        <v>0</v>
      </c>
      <c r="AE17" s="966">
        <v>0</v>
      </c>
      <c r="AF17" s="966">
        <v>0</v>
      </c>
      <c r="AG17" s="966">
        <v>0</v>
      </c>
      <c r="AH17" s="966">
        <v>0</v>
      </c>
      <c r="AI17" s="966">
        <v>0</v>
      </c>
      <c r="AJ17" s="966">
        <v>0</v>
      </c>
      <c r="AK17" s="966">
        <v>0</v>
      </c>
      <c r="AL17" s="966">
        <v>0</v>
      </c>
      <c r="AM17" s="966">
        <v>0</v>
      </c>
      <c r="AN17" s="966">
        <v>0</v>
      </c>
      <c r="AO17" s="966">
        <v>0</v>
      </c>
      <c r="AP17" s="966">
        <v>0</v>
      </c>
      <c r="AQ17" s="966">
        <v>0</v>
      </c>
      <c r="AR17" s="966">
        <v>0</v>
      </c>
      <c r="AS17" s="966">
        <v>0</v>
      </c>
      <c r="AT17" s="966">
        <v>0</v>
      </c>
      <c r="AU17" s="966">
        <v>0</v>
      </c>
      <c r="AV17" s="966">
        <v>0</v>
      </c>
      <c r="AW17" s="966">
        <v>0</v>
      </c>
      <c r="AX17" s="966">
        <v>0</v>
      </c>
      <c r="AY17" s="966">
        <v>0</v>
      </c>
      <c r="AZ17" s="966">
        <v>0</v>
      </c>
      <c r="BA17" s="966">
        <v>0</v>
      </c>
      <c r="BB17" s="966">
        <v>0</v>
      </c>
      <c r="BC17" s="966">
        <v>0</v>
      </c>
      <c r="BD17" s="966">
        <v>0</v>
      </c>
      <c r="BE17" s="966">
        <v>0</v>
      </c>
      <c r="BF17" s="966">
        <v>0</v>
      </c>
      <c r="BG17" s="966">
        <v>0</v>
      </c>
      <c r="BH17" s="966">
        <v>0</v>
      </c>
      <c r="BI17" s="966">
        <v>0</v>
      </c>
      <c r="BJ17" s="966">
        <v>0</v>
      </c>
      <c r="BK17" s="966">
        <v>0</v>
      </c>
      <c r="BL17" s="966">
        <v>0</v>
      </c>
      <c r="BM17" s="966">
        <v>0</v>
      </c>
      <c r="BN17" s="966">
        <v>0</v>
      </c>
      <c r="BO17" s="966">
        <v>0</v>
      </c>
      <c r="BP17" s="966">
        <v>0</v>
      </c>
      <c r="BQ17" s="966">
        <v>0</v>
      </c>
      <c r="BR17" s="966">
        <v>0</v>
      </c>
      <c r="BS17" s="966">
        <v>0</v>
      </c>
      <c r="BT17" s="966">
        <v>0</v>
      </c>
      <c r="BU17" s="966">
        <v>0</v>
      </c>
      <c r="BV17" s="966">
        <v>0</v>
      </c>
      <c r="BW17" s="966">
        <v>0</v>
      </c>
      <c r="BX17" s="966">
        <v>0</v>
      </c>
      <c r="BY17" s="966">
        <v>0</v>
      </c>
      <c r="BZ17" s="966">
        <v>0</v>
      </c>
      <c r="CA17" s="966">
        <v>0</v>
      </c>
      <c r="CB17" s="966">
        <v>1</v>
      </c>
      <c r="CC17" s="966">
        <v>63</v>
      </c>
      <c r="CD17" s="966">
        <v>0</v>
      </c>
      <c r="CE17" s="966">
        <v>0</v>
      </c>
      <c r="CF17" s="966">
        <v>0</v>
      </c>
      <c r="CG17" s="966">
        <v>0</v>
      </c>
      <c r="CH17" s="966">
        <v>0</v>
      </c>
      <c r="CI17" s="966">
        <v>0</v>
      </c>
      <c r="CJ17" s="966">
        <v>0</v>
      </c>
      <c r="CK17" s="966">
        <v>0</v>
      </c>
      <c r="CL17" s="966">
        <v>0</v>
      </c>
      <c r="CM17" s="966">
        <v>0</v>
      </c>
      <c r="CN17" s="966">
        <v>0</v>
      </c>
      <c r="CO17" s="966">
        <v>0</v>
      </c>
      <c r="CP17" s="966">
        <v>0</v>
      </c>
      <c r="CQ17" s="966">
        <v>0</v>
      </c>
      <c r="CR17" s="966">
        <v>0</v>
      </c>
      <c r="CS17" s="966">
        <v>0</v>
      </c>
      <c r="CT17" s="966">
        <v>0</v>
      </c>
      <c r="CU17" s="966">
        <v>0</v>
      </c>
      <c r="CV17" s="966">
        <v>0</v>
      </c>
      <c r="CW17" s="966">
        <v>0</v>
      </c>
      <c r="CX17" s="966">
        <v>0</v>
      </c>
      <c r="CY17" s="966">
        <v>0</v>
      </c>
      <c r="CZ17" s="966">
        <v>0</v>
      </c>
      <c r="DA17" s="966">
        <v>0</v>
      </c>
      <c r="DB17" s="966">
        <v>0</v>
      </c>
      <c r="DC17" s="966">
        <v>0</v>
      </c>
      <c r="DD17" s="966">
        <v>0</v>
      </c>
      <c r="DE17" s="966">
        <v>0</v>
      </c>
      <c r="DF17" s="966">
        <v>0</v>
      </c>
      <c r="DG17" s="966">
        <v>0</v>
      </c>
      <c r="DH17" s="966">
        <v>0</v>
      </c>
      <c r="DI17" s="966">
        <v>0</v>
      </c>
      <c r="DJ17" s="966">
        <v>0</v>
      </c>
      <c r="DK17" s="966">
        <v>0</v>
      </c>
      <c r="DL17" s="966">
        <v>0</v>
      </c>
      <c r="DM17" s="966">
        <v>0</v>
      </c>
      <c r="DN17" s="966">
        <v>0</v>
      </c>
      <c r="DO17" s="966">
        <v>0</v>
      </c>
      <c r="DP17" s="966">
        <v>0</v>
      </c>
      <c r="DQ17" s="966">
        <v>0</v>
      </c>
      <c r="DR17" s="966">
        <v>0</v>
      </c>
      <c r="DS17" s="966">
        <v>0</v>
      </c>
      <c r="DT17" s="966">
        <v>0</v>
      </c>
      <c r="DU17" s="966">
        <v>0</v>
      </c>
      <c r="DV17" s="966">
        <v>0</v>
      </c>
      <c r="DW17" s="966">
        <v>0</v>
      </c>
      <c r="DX17" s="966">
        <v>0</v>
      </c>
      <c r="DY17" s="966">
        <v>0</v>
      </c>
      <c r="DZ17" s="966">
        <v>0</v>
      </c>
      <c r="EA17" s="966">
        <v>0</v>
      </c>
      <c r="EB17" s="966">
        <v>0</v>
      </c>
      <c r="EC17" s="966">
        <v>0</v>
      </c>
      <c r="ED17" s="966">
        <v>0</v>
      </c>
      <c r="EE17" s="966">
        <v>0</v>
      </c>
      <c r="EF17" s="966">
        <v>0</v>
      </c>
      <c r="EG17" s="966">
        <v>0</v>
      </c>
      <c r="EH17" s="966">
        <v>0</v>
      </c>
      <c r="EI17" s="966">
        <v>0</v>
      </c>
      <c r="EJ17" s="966">
        <v>0</v>
      </c>
      <c r="EK17" s="966">
        <v>0</v>
      </c>
      <c r="EL17" s="966">
        <v>0</v>
      </c>
      <c r="EM17" s="966">
        <v>0</v>
      </c>
      <c r="EN17" s="966">
        <v>0</v>
      </c>
      <c r="EO17" s="966">
        <v>0</v>
      </c>
      <c r="EP17" s="966">
        <v>0</v>
      </c>
      <c r="EQ17" s="966">
        <v>0</v>
      </c>
      <c r="ER17" s="966">
        <v>0</v>
      </c>
      <c r="ES17" s="966">
        <v>0</v>
      </c>
      <c r="ET17" s="966">
        <v>0</v>
      </c>
      <c r="EU17" s="966">
        <v>0</v>
      </c>
      <c r="EV17" s="966">
        <v>0</v>
      </c>
      <c r="EW17" s="966">
        <v>0</v>
      </c>
      <c r="EX17" s="966">
        <v>0</v>
      </c>
      <c r="EY17" s="966">
        <v>0</v>
      </c>
      <c r="EZ17" s="966">
        <v>1</v>
      </c>
      <c r="FA17" s="966">
        <v>64</v>
      </c>
      <c r="FB17" s="966">
        <v>0</v>
      </c>
      <c r="FC17" s="966">
        <v>0</v>
      </c>
      <c r="FD17" s="966">
        <v>0</v>
      </c>
      <c r="FE17" s="966">
        <v>0</v>
      </c>
      <c r="FF17" s="966">
        <v>0</v>
      </c>
      <c r="FG17" s="966">
        <v>0</v>
      </c>
      <c r="FH17" s="966">
        <v>0</v>
      </c>
      <c r="FI17" s="966">
        <v>0</v>
      </c>
      <c r="FJ17" s="966">
        <v>0</v>
      </c>
      <c r="FK17" s="966">
        <v>0</v>
      </c>
      <c r="FL17" s="966">
        <v>0</v>
      </c>
      <c r="FM17" s="966">
        <v>0</v>
      </c>
      <c r="FN17" s="966">
        <v>0</v>
      </c>
      <c r="FO17" s="966">
        <v>0</v>
      </c>
      <c r="FP17" s="966">
        <v>0</v>
      </c>
      <c r="FQ17" s="966">
        <v>0</v>
      </c>
      <c r="FR17" s="966">
        <v>0</v>
      </c>
      <c r="FS17" s="966">
        <v>0</v>
      </c>
      <c r="FT17" s="966">
        <v>0</v>
      </c>
      <c r="FU17" s="966">
        <v>0</v>
      </c>
      <c r="FV17" s="966">
        <v>0</v>
      </c>
      <c r="FW17" s="966">
        <v>0</v>
      </c>
      <c r="FX17" s="966">
        <v>0</v>
      </c>
      <c r="FY17" s="966">
        <v>0</v>
      </c>
      <c r="FZ17" s="966">
        <v>0</v>
      </c>
      <c r="GA17" s="966">
        <v>0</v>
      </c>
      <c r="GB17" s="966">
        <v>0</v>
      </c>
      <c r="GC17" s="966">
        <v>0</v>
      </c>
      <c r="GD17" s="966">
        <v>0</v>
      </c>
      <c r="GE17" s="966">
        <v>0</v>
      </c>
      <c r="GF17" s="966">
        <v>0</v>
      </c>
      <c r="GG17" s="966">
        <v>0</v>
      </c>
      <c r="GH17" s="966">
        <v>0</v>
      </c>
      <c r="GI17" s="966">
        <v>0</v>
      </c>
      <c r="GJ17" s="966">
        <v>0</v>
      </c>
      <c r="GK17" s="966">
        <v>0</v>
      </c>
      <c r="GL17" s="966">
        <v>0</v>
      </c>
      <c r="GM17" s="966">
        <v>0</v>
      </c>
    </row>
    <row r="18" spans="1:195" ht="15" customHeight="1">
      <c r="A18" s="1040" t="s">
        <v>2563</v>
      </c>
      <c r="B18" s="966">
        <v>0</v>
      </c>
      <c r="C18" s="966">
        <v>0</v>
      </c>
      <c r="D18" s="966">
        <v>0</v>
      </c>
      <c r="E18" s="966">
        <v>0</v>
      </c>
      <c r="F18" s="966">
        <v>0</v>
      </c>
      <c r="G18" s="966">
        <v>0</v>
      </c>
      <c r="H18" s="966">
        <v>0</v>
      </c>
      <c r="I18" s="966">
        <v>0</v>
      </c>
      <c r="J18" s="966">
        <v>0</v>
      </c>
      <c r="K18" s="966">
        <v>0</v>
      </c>
      <c r="L18" s="966">
        <v>0</v>
      </c>
      <c r="M18" s="966">
        <v>0</v>
      </c>
      <c r="N18" s="966">
        <v>0</v>
      </c>
      <c r="O18" s="966">
        <v>0</v>
      </c>
      <c r="P18" s="966">
        <v>0</v>
      </c>
      <c r="Q18" s="966">
        <v>0</v>
      </c>
      <c r="R18" s="966">
        <v>0</v>
      </c>
      <c r="S18" s="966">
        <v>0</v>
      </c>
      <c r="T18" s="966">
        <v>0</v>
      </c>
      <c r="U18" s="966">
        <v>0</v>
      </c>
      <c r="V18" s="966">
        <v>0</v>
      </c>
      <c r="W18" s="966">
        <v>0</v>
      </c>
      <c r="X18" s="966">
        <v>0</v>
      </c>
      <c r="Y18" s="966">
        <v>0</v>
      </c>
      <c r="Z18" s="966">
        <v>0</v>
      </c>
      <c r="AA18" s="966">
        <v>0</v>
      </c>
      <c r="AB18" s="966">
        <v>0</v>
      </c>
      <c r="AC18" s="966">
        <v>0</v>
      </c>
      <c r="AD18" s="966">
        <v>0</v>
      </c>
      <c r="AE18" s="966">
        <v>0</v>
      </c>
      <c r="AF18" s="966">
        <v>0</v>
      </c>
      <c r="AG18" s="966">
        <v>0</v>
      </c>
      <c r="AH18" s="966">
        <v>0</v>
      </c>
      <c r="AI18" s="966">
        <v>0</v>
      </c>
      <c r="AJ18" s="966">
        <v>0</v>
      </c>
      <c r="AK18" s="966">
        <v>0</v>
      </c>
      <c r="AL18" s="966">
        <v>0</v>
      </c>
      <c r="AM18" s="966">
        <v>0</v>
      </c>
      <c r="AN18" s="966">
        <v>0</v>
      </c>
      <c r="AO18" s="966">
        <v>0</v>
      </c>
      <c r="AP18" s="966">
        <v>0</v>
      </c>
      <c r="AQ18" s="966">
        <v>0</v>
      </c>
      <c r="AR18" s="966">
        <v>0</v>
      </c>
      <c r="AS18" s="966">
        <v>0</v>
      </c>
      <c r="AT18" s="966">
        <v>0</v>
      </c>
      <c r="AU18" s="966">
        <v>0</v>
      </c>
      <c r="AV18" s="966">
        <v>0</v>
      </c>
      <c r="AW18" s="966">
        <v>0</v>
      </c>
      <c r="AX18" s="966">
        <v>0</v>
      </c>
      <c r="AY18" s="966">
        <v>0</v>
      </c>
      <c r="AZ18" s="966">
        <v>0</v>
      </c>
      <c r="BA18" s="966">
        <v>0</v>
      </c>
      <c r="BB18" s="966">
        <v>0</v>
      </c>
      <c r="BC18" s="966">
        <v>0</v>
      </c>
      <c r="BD18" s="966">
        <v>0</v>
      </c>
      <c r="BE18" s="966">
        <v>0</v>
      </c>
      <c r="BF18" s="966">
        <v>0</v>
      </c>
      <c r="BG18" s="966">
        <v>0</v>
      </c>
      <c r="BH18" s="966">
        <v>0</v>
      </c>
      <c r="BI18" s="966">
        <v>0</v>
      </c>
      <c r="BJ18" s="966">
        <v>0</v>
      </c>
      <c r="BK18" s="966">
        <v>0</v>
      </c>
      <c r="BL18" s="966">
        <v>0</v>
      </c>
      <c r="BM18" s="966">
        <v>0</v>
      </c>
      <c r="BN18" s="966">
        <v>0</v>
      </c>
      <c r="BO18" s="966">
        <v>0</v>
      </c>
      <c r="BP18" s="966">
        <v>0</v>
      </c>
      <c r="BQ18" s="966">
        <v>0</v>
      </c>
      <c r="BR18" s="966">
        <v>0</v>
      </c>
      <c r="BS18" s="966">
        <v>0</v>
      </c>
      <c r="BT18" s="966">
        <v>0</v>
      </c>
      <c r="BU18" s="966">
        <v>0</v>
      </c>
      <c r="BV18" s="966">
        <v>0</v>
      </c>
      <c r="BW18" s="966">
        <v>0</v>
      </c>
      <c r="BX18" s="966">
        <v>0</v>
      </c>
      <c r="BY18" s="966">
        <v>0</v>
      </c>
      <c r="BZ18" s="966">
        <v>0</v>
      </c>
      <c r="CA18" s="966">
        <v>0</v>
      </c>
      <c r="CB18" s="966">
        <v>1</v>
      </c>
      <c r="CC18" s="966">
        <v>54</v>
      </c>
      <c r="CD18" s="966">
        <v>0</v>
      </c>
      <c r="CE18" s="966">
        <v>0</v>
      </c>
      <c r="CF18" s="966">
        <v>0</v>
      </c>
      <c r="CG18" s="966">
        <v>0</v>
      </c>
      <c r="CH18" s="966">
        <v>0</v>
      </c>
      <c r="CI18" s="966">
        <v>0</v>
      </c>
      <c r="CJ18" s="966">
        <v>0</v>
      </c>
      <c r="CK18" s="966">
        <v>0</v>
      </c>
      <c r="CL18" s="966">
        <v>0</v>
      </c>
      <c r="CM18" s="966">
        <v>0</v>
      </c>
      <c r="CN18" s="966">
        <v>0</v>
      </c>
      <c r="CO18" s="966">
        <v>0</v>
      </c>
      <c r="CP18" s="966">
        <v>0</v>
      </c>
      <c r="CQ18" s="966">
        <v>0</v>
      </c>
      <c r="CR18" s="966">
        <v>0</v>
      </c>
      <c r="CS18" s="966">
        <v>0</v>
      </c>
      <c r="CT18" s="966">
        <v>0</v>
      </c>
      <c r="CU18" s="966">
        <v>0</v>
      </c>
      <c r="CV18" s="966">
        <v>0</v>
      </c>
      <c r="CW18" s="966">
        <v>0</v>
      </c>
      <c r="CX18" s="966">
        <v>0</v>
      </c>
      <c r="CY18" s="966">
        <v>0</v>
      </c>
      <c r="CZ18" s="966">
        <v>0</v>
      </c>
      <c r="DA18" s="966">
        <v>0</v>
      </c>
      <c r="DB18" s="966">
        <v>0</v>
      </c>
      <c r="DC18" s="966">
        <v>0</v>
      </c>
      <c r="DD18" s="966">
        <v>0</v>
      </c>
      <c r="DE18" s="966">
        <v>0</v>
      </c>
      <c r="DF18" s="966">
        <v>0</v>
      </c>
      <c r="DG18" s="966">
        <v>0</v>
      </c>
      <c r="DH18" s="966">
        <v>0</v>
      </c>
      <c r="DI18" s="966">
        <v>0</v>
      </c>
      <c r="DJ18" s="966">
        <v>0</v>
      </c>
      <c r="DK18" s="966">
        <v>0</v>
      </c>
      <c r="DL18" s="966">
        <v>0</v>
      </c>
      <c r="DM18" s="966">
        <v>0</v>
      </c>
      <c r="DN18" s="966">
        <v>0</v>
      </c>
      <c r="DO18" s="966">
        <v>0</v>
      </c>
      <c r="DP18" s="966">
        <v>0</v>
      </c>
      <c r="DQ18" s="966">
        <v>0</v>
      </c>
      <c r="DR18" s="966">
        <v>0</v>
      </c>
      <c r="DS18" s="966">
        <v>0</v>
      </c>
      <c r="DT18" s="966">
        <v>0</v>
      </c>
      <c r="DU18" s="966">
        <v>0</v>
      </c>
      <c r="DV18" s="966">
        <v>0</v>
      </c>
      <c r="DW18" s="966">
        <v>0</v>
      </c>
      <c r="DX18" s="966">
        <v>0</v>
      </c>
      <c r="DY18" s="966">
        <v>0</v>
      </c>
      <c r="DZ18" s="966">
        <v>0</v>
      </c>
      <c r="EA18" s="966">
        <v>0</v>
      </c>
      <c r="EB18" s="966">
        <v>0</v>
      </c>
      <c r="EC18" s="966">
        <v>0</v>
      </c>
      <c r="ED18" s="966">
        <v>0</v>
      </c>
      <c r="EE18" s="966">
        <v>0</v>
      </c>
      <c r="EF18" s="966">
        <v>0</v>
      </c>
      <c r="EG18" s="966">
        <v>0</v>
      </c>
      <c r="EH18" s="966">
        <v>0</v>
      </c>
      <c r="EI18" s="966">
        <v>0</v>
      </c>
      <c r="EJ18" s="966">
        <v>0</v>
      </c>
      <c r="EK18" s="966">
        <v>0</v>
      </c>
      <c r="EL18" s="966">
        <v>0</v>
      </c>
      <c r="EM18" s="966">
        <v>0</v>
      </c>
      <c r="EN18" s="966">
        <v>0</v>
      </c>
      <c r="EO18" s="966">
        <v>0</v>
      </c>
      <c r="EP18" s="966">
        <v>0</v>
      </c>
      <c r="EQ18" s="966">
        <v>0</v>
      </c>
      <c r="ER18" s="966">
        <v>0</v>
      </c>
      <c r="ES18" s="966">
        <v>0</v>
      </c>
      <c r="ET18" s="966">
        <v>0</v>
      </c>
      <c r="EU18" s="966">
        <v>0</v>
      </c>
      <c r="EV18" s="966">
        <v>0</v>
      </c>
      <c r="EW18" s="966">
        <v>0</v>
      </c>
      <c r="EX18" s="966">
        <v>0</v>
      </c>
      <c r="EY18" s="966">
        <v>0</v>
      </c>
      <c r="EZ18" s="966">
        <v>0</v>
      </c>
      <c r="FA18" s="966">
        <v>0</v>
      </c>
      <c r="FB18" s="966">
        <v>0</v>
      </c>
      <c r="FC18" s="966">
        <v>0</v>
      </c>
      <c r="FD18" s="966">
        <v>0</v>
      </c>
      <c r="FE18" s="966">
        <v>0</v>
      </c>
      <c r="FF18" s="966">
        <v>0</v>
      </c>
      <c r="FG18" s="966">
        <v>0</v>
      </c>
      <c r="FH18" s="966">
        <v>0</v>
      </c>
      <c r="FI18" s="966">
        <v>0</v>
      </c>
      <c r="FJ18" s="966">
        <v>0</v>
      </c>
      <c r="FK18" s="966">
        <v>0</v>
      </c>
      <c r="FL18" s="966">
        <v>0</v>
      </c>
      <c r="FM18" s="966">
        <v>0</v>
      </c>
      <c r="FN18" s="966">
        <v>0</v>
      </c>
      <c r="FO18" s="966">
        <v>0</v>
      </c>
      <c r="FP18" s="966">
        <v>0</v>
      </c>
      <c r="FQ18" s="966">
        <v>0</v>
      </c>
      <c r="FR18" s="966">
        <v>0</v>
      </c>
      <c r="FS18" s="966">
        <v>0</v>
      </c>
      <c r="FT18" s="966">
        <v>0</v>
      </c>
      <c r="FU18" s="966">
        <v>0</v>
      </c>
      <c r="FV18" s="966">
        <v>0</v>
      </c>
      <c r="FW18" s="966">
        <v>0</v>
      </c>
      <c r="FX18" s="966">
        <v>0</v>
      </c>
      <c r="FY18" s="966">
        <v>0</v>
      </c>
      <c r="FZ18" s="966">
        <v>0</v>
      </c>
      <c r="GA18" s="966">
        <v>0</v>
      </c>
      <c r="GB18" s="966">
        <v>0</v>
      </c>
      <c r="GC18" s="966">
        <v>0</v>
      </c>
      <c r="GD18" s="966">
        <v>0</v>
      </c>
      <c r="GE18" s="966">
        <v>0</v>
      </c>
      <c r="GF18" s="966">
        <v>0</v>
      </c>
      <c r="GG18" s="966">
        <v>0</v>
      </c>
      <c r="GH18" s="966">
        <v>0</v>
      </c>
      <c r="GI18" s="966">
        <v>0</v>
      </c>
      <c r="GJ18" s="966">
        <v>0</v>
      </c>
      <c r="GK18" s="966">
        <v>0</v>
      </c>
      <c r="GL18" s="966">
        <v>0</v>
      </c>
      <c r="GM18" s="966">
        <v>0</v>
      </c>
    </row>
    <row r="19" spans="1:195" ht="15" customHeight="1">
      <c r="A19" s="1040" t="s">
        <v>1921</v>
      </c>
      <c r="B19" s="966">
        <v>0</v>
      </c>
      <c r="C19" s="966">
        <v>0</v>
      </c>
      <c r="D19" s="966">
        <v>0</v>
      </c>
      <c r="E19" s="966">
        <v>0</v>
      </c>
      <c r="F19" s="966">
        <v>0</v>
      </c>
      <c r="G19" s="966">
        <v>0</v>
      </c>
      <c r="H19" s="966">
        <v>0</v>
      </c>
      <c r="I19" s="966">
        <v>0</v>
      </c>
      <c r="J19" s="966">
        <v>0</v>
      </c>
      <c r="K19" s="966">
        <v>0</v>
      </c>
      <c r="L19" s="966">
        <v>0</v>
      </c>
      <c r="M19" s="966">
        <v>0</v>
      </c>
      <c r="N19" s="966">
        <v>0</v>
      </c>
      <c r="O19" s="966">
        <v>0</v>
      </c>
      <c r="P19" s="966">
        <v>0</v>
      </c>
      <c r="Q19" s="966">
        <v>0</v>
      </c>
      <c r="R19" s="966">
        <v>0</v>
      </c>
      <c r="S19" s="966">
        <v>0</v>
      </c>
      <c r="T19" s="966">
        <v>0</v>
      </c>
      <c r="U19" s="966">
        <v>0</v>
      </c>
      <c r="V19" s="966">
        <v>0</v>
      </c>
      <c r="W19" s="966">
        <v>0</v>
      </c>
      <c r="X19" s="966">
        <v>0</v>
      </c>
      <c r="Y19" s="966">
        <v>0</v>
      </c>
      <c r="Z19" s="966">
        <v>0</v>
      </c>
      <c r="AA19" s="966">
        <v>0</v>
      </c>
      <c r="AB19" s="966">
        <v>0</v>
      </c>
      <c r="AC19" s="966">
        <v>0</v>
      </c>
      <c r="AD19" s="966">
        <v>0</v>
      </c>
      <c r="AE19" s="966">
        <v>0</v>
      </c>
      <c r="AF19" s="966">
        <v>0</v>
      </c>
      <c r="AG19" s="966">
        <v>0</v>
      </c>
      <c r="AH19" s="966">
        <v>0</v>
      </c>
      <c r="AI19" s="966">
        <v>0</v>
      </c>
      <c r="AJ19" s="966">
        <v>0</v>
      </c>
      <c r="AK19" s="966">
        <v>0</v>
      </c>
      <c r="AL19" s="966">
        <v>0</v>
      </c>
      <c r="AM19" s="966">
        <v>0</v>
      </c>
      <c r="AN19" s="966">
        <v>0</v>
      </c>
      <c r="AO19" s="966">
        <v>0</v>
      </c>
      <c r="AP19" s="966">
        <v>0</v>
      </c>
      <c r="AQ19" s="966">
        <v>0</v>
      </c>
      <c r="AR19" s="966">
        <v>0</v>
      </c>
      <c r="AS19" s="966">
        <v>0</v>
      </c>
      <c r="AT19" s="966">
        <v>0</v>
      </c>
      <c r="AU19" s="966">
        <v>0</v>
      </c>
      <c r="AV19" s="966">
        <v>0</v>
      </c>
      <c r="AW19" s="966">
        <v>0</v>
      </c>
      <c r="AX19" s="966">
        <v>0</v>
      </c>
      <c r="AY19" s="966">
        <v>0</v>
      </c>
      <c r="AZ19" s="966">
        <v>0</v>
      </c>
      <c r="BA19" s="966">
        <v>0</v>
      </c>
      <c r="BB19" s="966">
        <v>0</v>
      </c>
      <c r="BC19" s="966">
        <v>0</v>
      </c>
      <c r="BD19" s="966">
        <v>0</v>
      </c>
      <c r="BE19" s="966">
        <v>0</v>
      </c>
      <c r="BF19" s="966">
        <v>0</v>
      </c>
      <c r="BG19" s="966">
        <v>0</v>
      </c>
      <c r="BH19" s="966">
        <v>0</v>
      </c>
      <c r="BI19" s="966">
        <v>0</v>
      </c>
      <c r="BJ19" s="966">
        <v>0</v>
      </c>
      <c r="BK19" s="966">
        <v>0</v>
      </c>
      <c r="BL19" s="966">
        <v>0</v>
      </c>
      <c r="BM19" s="966">
        <v>0</v>
      </c>
      <c r="BN19" s="966">
        <v>0</v>
      </c>
      <c r="BO19" s="966">
        <v>0</v>
      </c>
      <c r="BP19" s="966">
        <v>0</v>
      </c>
      <c r="BQ19" s="966">
        <v>0</v>
      </c>
      <c r="BR19" s="966">
        <v>0</v>
      </c>
      <c r="BS19" s="966">
        <v>0</v>
      </c>
      <c r="BT19" s="966">
        <v>0</v>
      </c>
      <c r="BU19" s="966">
        <v>0</v>
      </c>
      <c r="BV19" s="966">
        <v>0</v>
      </c>
      <c r="BW19" s="966">
        <v>0</v>
      </c>
      <c r="BX19" s="966">
        <v>0</v>
      </c>
      <c r="BY19" s="966">
        <v>0</v>
      </c>
      <c r="BZ19" s="966">
        <v>0</v>
      </c>
      <c r="CA19" s="966">
        <v>0</v>
      </c>
      <c r="CB19" s="966">
        <v>1</v>
      </c>
      <c r="CC19" s="966">
        <v>62</v>
      </c>
      <c r="CD19" s="966">
        <v>0</v>
      </c>
      <c r="CE19" s="966">
        <v>0</v>
      </c>
      <c r="CF19" s="966">
        <v>0</v>
      </c>
      <c r="CG19" s="966">
        <v>0</v>
      </c>
      <c r="CH19" s="966">
        <v>0</v>
      </c>
      <c r="CI19" s="966">
        <v>0</v>
      </c>
      <c r="CJ19" s="966">
        <v>0</v>
      </c>
      <c r="CK19" s="966">
        <v>0</v>
      </c>
      <c r="CL19" s="966">
        <v>0</v>
      </c>
      <c r="CM19" s="966">
        <v>0</v>
      </c>
      <c r="CN19" s="966">
        <v>0</v>
      </c>
      <c r="CO19" s="966">
        <v>0</v>
      </c>
      <c r="CP19" s="966">
        <v>0</v>
      </c>
      <c r="CQ19" s="966">
        <v>0</v>
      </c>
      <c r="CR19" s="966">
        <v>0</v>
      </c>
      <c r="CS19" s="966">
        <v>0</v>
      </c>
      <c r="CT19" s="966">
        <v>0</v>
      </c>
      <c r="CU19" s="966">
        <v>0</v>
      </c>
      <c r="CV19" s="966">
        <v>0</v>
      </c>
      <c r="CW19" s="966">
        <v>0</v>
      </c>
      <c r="CX19" s="966">
        <v>0</v>
      </c>
      <c r="CY19" s="966">
        <v>0</v>
      </c>
      <c r="CZ19" s="966">
        <v>0</v>
      </c>
      <c r="DA19" s="966">
        <v>0</v>
      </c>
      <c r="DB19" s="966">
        <v>0</v>
      </c>
      <c r="DC19" s="966">
        <v>0</v>
      </c>
      <c r="DD19" s="966">
        <v>0</v>
      </c>
      <c r="DE19" s="966">
        <v>0</v>
      </c>
      <c r="DF19" s="966">
        <v>0</v>
      </c>
      <c r="DG19" s="966">
        <v>0</v>
      </c>
      <c r="DH19" s="966">
        <v>0</v>
      </c>
      <c r="DI19" s="966">
        <v>0</v>
      </c>
      <c r="DJ19" s="966">
        <v>0</v>
      </c>
      <c r="DK19" s="966">
        <v>0</v>
      </c>
      <c r="DL19" s="966">
        <v>0</v>
      </c>
      <c r="DM19" s="966">
        <v>0</v>
      </c>
      <c r="DN19" s="966">
        <v>0</v>
      </c>
      <c r="DO19" s="966">
        <v>0</v>
      </c>
      <c r="DP19" s="966">
        <v>0</v>
      </c>
      <c r="DQ19" s="966">
        <v>0</v>
      </c>
      <c r="DR19" s="966">
        <v>0</v>
      </c>
      <c r="DS19" s="966">
        <v>0</v>
      </c>
      <c r="DT19" s="966">
        <v>0</v>
      </c>
      <c r="DU19" s="966">
        <v>0</v>
      </c>
      <c r="DV19" s="966">
        <v>0</v>
      </c>
      <c r="DW19" s="966">
        <v>0</v>
      </c>
      <c r="DX19" s="966">
        <v>0</v>
      </c>
      <c r="DY19" s="966">
        <v>0</v>
      </c>
      <c r="DZ19" s="966">
        <v>0</v>
      </c>
      <c r="EA19" s="966">
        <v>0</v>
      </c>
      <c r="EB19" s="966">
        <v>0</v>
      </c>
      <c r="EC19" s="966">
        <v>0</v>
      </c>
      <c r="ED19" s="966">
        <v>0</v>
      </c>
      <c r="EE19" s="966">
        <v>0</v>
      </c>
      <c r="EF19" s="966">
        <v>0</v>
      </c>
      <c r="EG19" s="966">
        <v>0</v>
      </c>
      <c r="EH19" s="966">
        <v>0</v>
      </c>
      <c r="EI19" s="966">
        <v>0</v>
      </c>
      <c r="EJ19" s="966">
        <v>0</v>
      </c>
      <c r="EK19" s="966">
        <v>0</v>
      </c>
      <c r="EL19" s="966">
        <v>0</v>
      </c>
      <c r="EM19" s="966">
        <v>0</v>
      </c>
      <c r="EN19" s="966">
        <v>0</v>
      </c>
      <c r="EO19" s="966">
        <v>0</v>
      </c>
      <c r="EP19" s="966">
        <v>0</v>
      </c>
      <c r="EQ19" s="966">
        <v>0</v>
      </c>
      <c r="ER19" s="966">
        <v>0</v>
      </c>
      <c r="ES19" s="966">
        <v>0</v>
      </c>
      <c r="ET19" s="966">
        <v>0</v>
      </c>
      <c r="EU19" s="966">
        <v>0</v>
      </c>
      <c r="EV19" s="966">
        <v>0</v>
      </c>
      <c r="EW19" s="966">
        <v>0</v>
      </c>
      <c r="EX19" s="966">
        <v>0</v>
      </c>
      <c r="EY19" s="966">
        <v>0</v>
      </c>
      <c r="EZ19" s="966">
        <v>0</v>
      </c>
      <c r="FA19" s="966">
        <v>0</v>
      </c>
      <c r="FB19" s="966">
        <v>0</v>
      </c>
      <c r="FC19" s="966">
        <v>0</v>
      </c>
      <c r="FD19" s="966">
        <v>0</v>
      </c>
      <c r="FE19" s="966">
        <v>0</v>
      </c>
      <c r="FF19" s="966">
        <v>0</v>
      </c>
      <c r="FG19" s="966">
        <v>0</v>
      </c>
      <c r="FH19" s="966">
        <v>0</v>
      </c>
      <c r="FI19" s="966">
        <v>0</v>
      </c>
      <c r="FJ19" s="966">
        <v>0</v>
      </c>
      <c r="FK19" s="966">
        <v>0</v>
      </c>
      <c r="FL19" s="966">
        <v>0</v>
      </c>
      <c r="FM19" s="966">
        <v>0</v>
      </c>
      <c r="FN19" s="966">
        <v>0</v>
      </c>
      <c r="FO19" s="966">
        <v>0</v>
      </c>
      <c r="FP19" s="966">
        <v>0</v>
      </c>
      <c r="FQ19" s="966">
        <v>0</v>
      </c>
      <c r="FR19" s="966">
        <v>0</v>
      </c>
      <c r="FS19" s="966">
        <v>0</v>
      </c>
      <c r="FT19" s="966">
        <v>0</v>
      </c>
      <c r="FU19" s="966">
        <v>0</v>
      </c>
      <c r="FV19" s="966">
        <v>0</v>
      </c>
      <c r="FW19" s="966">
        <v>0</v>
      </c>
      <c r="FX19" s="966">
        <v>0</v>
      </c>
      <c r="FY19" s="966">
        <v>0</v>
      </c>
      <c r="FZ19" s="966">
        <v>0</v>
      </c>
      <c r="GA19" s="966">
        <v>0</v>
      </c>
      <c r="GB19" s="966">
        <v>0</v>
      </c>
      <c r="GC19" s="966">
        <v>0</v>
      </c>
      <c r="GD19" s="966">
        <v>0</v>
      </c>
      <c r="GE19" s="966">
        <v>0</v>
      </c>
      <c r="GF19" s="966">
        <v>0</v>
      </c>
      <c r="GG19" s="966">
        <v>0</v>
      </c>
      <c r="GH19" s="966">
        <v>0</v>
      </c>
      <c r="GI19" s="966">
        <v>0</v>
      </c>
      <c r="GJ19" s="966">
        <v>0</v>
      </c>
      <c r="GK19" s="966">
        <v>0</v>
      </c>
      <c r="GL19" s="966">
        <v>0</v>
      </c>
      <c r="GM19" s="966">
        <v>0</v>
      </c>
    </row>
    <row r="20" spans="1:195" ht="15" customHeight="1">
      <c r="A20" s="1040" t="s">
        <v>2565</v>
      </c>
      <c r="B20" s="966">
        <v>0</v>
      </c>
      <c r="C20" s="966">
        <v>0</v>
      </c>
      <c r="D20" s="966">
        <v>0</v>
      </c>
      <c r="E20" s="966">
        <v>0</v>
      </c>
      <c r="F20" s="966">
        <v>0</v>
      </c>
      <c r="G20" s="966">
        <v>0</v>
      </c>
      <c r="H20" s="966">
        <v>0</v>
      </c>
      <c r="I20" s="966">
        <v>0</v>
      </c>
      <c r="J20" s="966">
        <v>0</v>
      </c>
      <c r="K20" s="966">
        <v>0</v>
      </c>
      <c r="L20" s="966">
        <v>0</v>
      </c>
      <c r="M20" s="966">
        <v>0</v>
      </c>
      <c r="N20" s="966">
        <v>0</v>
      </c>
      <c r="O20" s="966">
        <v>0</v>
      </c>
      <c r="P20" s="966">
        <v>0</v>
      </c>
      <c r="Q20" s="966">
        <v>0</v>
      </c>
      <c r="R20" s="966">
        <v>0</v>
      </c>
      <c r="S20" s="966">
        <v>0</v>
      </c>
      <c r="T20" s="966">
        <v>0</v>
      </c>
      <c r="U20" s="966">
        <v>0</v>
      </c>
      <c r="V20" s="966">
        <v>0</v>
      </c>
      <c r="W20" s="966">
        <v>0</v>
      </c>
      <c r="X20" s="966">
        <v>0</v>
      </c>
      <c r="Y20" s="966">
        <v>0</v>
      </c>
      <c r="Z20" s="966">
        <v>0</v>
      </c>
      <c r="AA20" s="966">
        <v>0</v>
      </c>
      <c r="AB20" s="966">
        <v>0</v>
      </c>
      <c r="AC20" s="966">
        <v>0</v>
      </c>
      <c r="AD20" s="966">
        <v>0</v>
      </c>
      <c r="AE20" s="966">
        <v>0</v>
      </c>
      <c r="AF20" s="966">
        <v>0</v>
      </c>
      <c r="AG20" s="966">
        <v>0</v>
      </c>
      <c r="AH20" s="966">
        <v>0</v>
      </c>
      <c r="AI20" s="966">
        <v>0</v>
      </c>
      <c r="AJ20" s="966">
        <v>0</v>
      </c>
      <c r="AK20" s="966">
        <v>0</v>
      </c>
      <c r="AL20" s="966">
        <v>0</v>
      </c>
      <c r="AM20" s="966">
        <v>0</v>
      </c>
      <c r="AN20" s="966">
        <v>0</v>
      </c>
      <c r="AO20" s="966">
        <v>0</v>
      </c>
      <c r="AP20" s="966">
        <v>0</v>
      </c>
      <c r="AQ20" s="966">
        <v>0</v>
      </c>
      <c r="AR20" s="966">
        <v>0</v>
      </c>
      <c r="AS20" s="966">
        <v>0</v>
      </c>
      <c r="AT20" s="966">
        <v>0</v>
      </c>
      <c r="AU20" s="966">
        <v>0</v>
      </c>
      <c r="AV20" s="966">
        <v>0</v>
      </c>
      <c r="AW20" s="966">
        <v>0</v>
      </c>
      <c r="AX20" s="966">
        <v>0</v>
      </c>
      <c r="AY20" s="966">
        <v>0</v>
      </c>
      <c r="AZ20" s="966">
        <v>0</v>
      </c>
      <c r="BA20" s="966">
        <v>0</v>
      </c>
      <c r="BB20" s="966">
        <v>0</v>
      </c>
      <c r="BC20" s="966">
        <v>0</v>
      </c>
      <c r="BD20" s="966">
        <v>0</v>
      </c>
      <c r="BE20" s="966">
        <v>0</v>
      </c>
      <c r="BF20" s="966">
        <v>0</v>
      </c>
      <c r="BG20" s="966">
        <v>0</v>
      </c>
      <c r="BH20" s="966">
        <v>0</v>
      </c>
      <c r="BI20" s="966">
        <v>0</v>
      </c>
      <c r="BJ20" s="966">
        <v>0</v>
      </c>
      <c r="BK20" s="966">
        <v>0</v>
      </c>
      <c r="BL20" s="966">
        <v>0</v>
      </c>
      <c r="BM20" s="966">
        <v>0</v>
      </c>
      <c r="BN20" s="966">
        <v>0</v>
      </c>
      <c r="BO20" s="966">
        <v>0</v>
      </c>
      <c r="BP20" s="966">
        <v>0</v>
      </c>
      <c r="BQ20" s="966">
        <v>0</v>
      </c>
      <c r="BR20" s="966">
        <v>0</v>
      </c>
      <c r="BS20" s="966">
        <v>0</v>
      </c>
      <c r="BT20" s="966">
        <v>0</v>
      </c>
      <c r="BU20" s="966">
        <v>0</v>
      </c>
      <c r="BV20" s="966">
        <v>0</v>
      </c>
      <c r="BW20" s="966">
        <v>0</v>
      </c>
      <c r="BX20" s="966">
        <v>0</v>
      </c>
      <c r="BY20" s="966">
        <v>0</v>
      </c>
      <c r="BZ20" s="966">
        <v>0</v>
      </c>
      <c r="CA20" s="966">
        <v>0</v>
      </c>
      <c r="CB20" s="966">
        <v>1</v>
      </c>
      <c r="CC20" s="966">
        <v>33</v>
      </c>
      <c r="CD20" s="966">
        <v>0</v>
      </c>
      <c r="CE20" s="966">
        <v>0</v>
      </c>
      <c r="CF20" s="966">
        <v>0</v>
      </c>
      <c r="CG20" s="966">
        <v>0</v>
      </c>
      <c r="CH20" s="966">
        <v>0</v>
      </c>
      <c r="CI20" s="966">
        <v>0</v>
      </c>
      <c r="CJ20" s="966">
        <v>0</v>
      </c>
      <c r="CK20" s="966">
        <v>0</v>
      </c>
      <c r="CL20" s="966">
        <v>0</v>
      </c>
      <c r="CM20" s="966">
        <v>0</v>
      </c>
      <c r="CN20" s="966">
        <v>0</v>
      </c>
      <c r="CO20" s="966">
        <v>0</v>
      </c>
      <c r="CP20" s="966">
        <v>0</v>
      </c>
      <c r="CQ20" s="966">
        <v>0</v>
      </c>
      <c r="CR20" s="966">
        <v>0</v>
      </c>
      <c r="CS20" s="966">
        <v>0</v>
      </c>
      <c r="CT20" s="966">
        <v>0</v>
      </c>
      <c r="CU20" s="966">
        <v>0</v>
      </c>
      <c r="CV20" s="966">
        <v>0</v>
      </c>
      <c r="CW20" s="966">
        <v>0</v>
      </c>
      <c r="CX20" s="966">
        <v>0</v>
      </c>
      <c r="CY20" s="966">
        <v>0</v>
      </c>
      <c r="CZ20" s="966">
        <v>0</v>
      </c>
      <c r="DA20" s="966">
        <v>0</v>
      </c>
      <c r="DB20" s="966">
        <v>0</v>
      </c>
      <c r="DC20" s="966">
        <v>0</v>
      </c>
      <c r="DD20" s="966">
        <v>0</v>
      </c>
      <c r="DE20" s="966">
        <v>0</v>
      </c>
      <c r="DF20" s="966">
        <v>0</v>
      </c>
      <c r="DG20" s="966">
        <v>0</v>
      </c>
      <c r="DH20" s="966">
        <v>0</v>
      </c>
      <c r="DI20" s="966">
        <v>0</v>
      </c>
      <c r="DJ20" s="966">
        <v>0</v>
      </c>
      <c r="DK20" s="966">
        <v>0</v>
      </c>
      <c r="DL20" s="966">
        <v>0</v>
      </c>
      <c r="DM20" s="966">
        <v>0</v>
      </c>
      <c r="DN20" s="966">
        <v>0</v>
      </c>
      <c r="DO20" s="966">
        <v>0</v>
      </c>
      <c r="DP20" s="966">
        <v>0</v>
      </c>
      <c r="DQ20" s="966">
        <v>0</v>
      </c>
      <c r="DR20" s="966">
        <v>0</v>
      </c>
      <c r="DS20" s="966">
        <v>0</v>
      </c>
      <c r="DT20" s="966">
        <v>0</v>
      </c>
      <c r="DU20" s="966">
        <v>0</v>
      </c>
      <c r="DV20" s="966">
        <v>0</v>
      </c>
      <c r="DW20" s="966">
        <v>0</v>
      </c>
      <c r="DX20" s="966">
        <v>0</v>
      </c>
      <c r="DY20" s="966">
        <v>0</v>
      </c>
      <c r="DZ20" s="966">
        <v>0</v>
      </c>
      <c r="EA20" s="966">
        <v>0</v>
      </c>
      <c r="EB20" s="966">
        <v>0</v>
      </c>
      <c r="EC20" s="966">
        <v>0</v>
      </c>
      <c r="ED20" s="966">
        <v>0</v>
      </c>
      <c r="EE20" s="966">
        <v>0</v>
      </c>
      <c r="EF20" s="966">
        <v>0</v>
      </c>
      <c r="EG20" s="966">
        <v>0</v>
      </c>
      <c r="EH20" s="966">
        <v>0</v>
      </c>
      <c r="EI20" s="966">
        <v>0</v>
      </c>
      <c r="EJ20" s="966">
        <v>0</v>
      </c>
      <c r="EK20" s="966">
        <v>0</v>
      </c>
      <c r="EL20" s="966">
        <v>0</v>
      </c>
      <c r="EM20" s="966">
        <v>0</v>
      </c>
      <c r="EN20" s="966">
        <v>0</v>
      </c>
      <c r="EO20" s="966">
        <v>0</v>
      </c>
      <c r="EP20" s="966">
        <v>0</v>
      </c>
      <c r="EQ20" s="966">
        <v>0</v>
      </c>
      <c r="ER20" s="966">
        <v>0</v>
      </c>
      <c r="ES20" s="966">
        <v>0</v>
      </c>
      <c r="ET20" s="966">
        <v>0</v>
      </c>
      <c r="EU20" s="966">
        <v>0</v>
      </c>
      <c r="EV20" s="966">
        <v>0</v>
      </c>
      <c r="EW20" s="966">
        <v>0</v>
      </c>
      <c r="EX20" s="966">
        <v>0</v>
      </c>
      <c r="EY20" s="966">
        <v>0</v>
      </c>
      <c r="EZ20" s="966">
        <v>0</v>
      </c>
      <c r="FA20" s="966">
        <v>0</v>
      </c>
      <c r="FB20" s="966">
        <v>0</v>
      </c>
      <c r="FC20" s="966">
        <v>0</v>
      </c>
      <c r="FD20" s="966">
        <v>0</v>
      </c>
      <c r="FE20" s="966">
        <v>0</v>
      </c>
      <c r="FF20" s="966">
        <v>0</v>
      </c>
      <c r="FG20" s="966">
        <v>0</v>
      </c>
      <c r="FH20" s="966">
        <v>0</v>
      </c>
      <c r="FI20" s="966">
        <v>0</v>
      </c>
      <c r="FJ20" s="966">
        <v>0</v>
      </c>
      <c r="FK20" s="966">
        <v>0</v>
      </c>
      <c r="FL20" s="966">
        <v>0</v>
      </c>
      <c r="FM20" s="966">
        <v>0</v>
      </c>
      <c r="FN20" s="966">
        <v>0</v>
      </c>
      <c r="FO20" s="966">
        <v>0</v>
      </c>
      <c r="FP20" s="966">
        <v>0</v>
      </c>
      <c r="FQ20" s="966">
        <v>0</v>
      </c>
      <c r="FR20" s="966">
        <v>0</v>
      </c>
      <c r="FS20" s="966">
        <v>0</v>
      </c>
      <c r="FT20" s="966">
        <v>0</v>
      </c>
      <c r="FU20" s="966">
        <v>0</v>
      </c>
      <c r="FV20" s="966">
        <v>0</v>
      </c>
      <c r="FW20" s="966">
        <v>0</v>
      </c>
      <c r="FX20" s="966">
        <v>0</v>
      </c>
      <c r="FY20" s="966">
        <v>0</v>
      </c>
      <c r="FZ20" s="966">
        <v>0</v>
      </c>
      <c r="GA20" s="966">
        <v>0</v>
      </c>
      <c r="GB20" s="966">
        <v>0</v>
      </c>
      <c r="GC20" s="966">
        <v>0</v>
      </c>
      <c r="GD20" s="966">
        <v>0</v>
      </c>
      <c r="GE20" s="966">
        <v>0</v>
      </c>
      <c r="GF20" s="966">
        <v>0</v>
      </c>
      <c r="GG20" s="966">
        <v>0</v>
      </c>
      <c r="GH20" s="966">
        <v>0</v>
      </c>
      <c r="GI20" s="966">
        <v>0</v>
      </c>
      <c r="GJ20" s="966">
        <v>0</v>
      </c>
      <c r="GK20" s="966">
        <v>0</v>
      </c>
      <c r="GL20" s="966">
        <v>0</v>
      </c>
      <c r="GM20" s="966">
        <v>0</v>
      </c>
    </row>
    <row r="21" spans="1:195" ht="15" customHeight="1">
      <c r="A21" s="1040" t="s">
        <v>2566</v>
      </c>
      <c r="B21" s="966">
        <v>0</v>
      </c>
      <c r="C21" s="966">
        <v>0</v>
      </c>
      <c r="D21" s="966">
        <v>0</v>
      </c>
      <c r="E21" s="966">
        <v>0</v>
      </c>
      <c r="F21" s="966">
        <v>0</v>
      </c>
      <c r="G21" s="966">
        <v>0</v>
      </c>
      <c r="H21" s="966">
        <v>0</v>
      </c>
      <c r="I21" s="966">
        <v>0</v>
      </c>
      <c r="J21" s="966">
        <v>0</v>
      </c>
      <c r="K21" s="966">
        <v>0</v>
      </c>
      <c r="L21" s="966">
        <v>0</v>
      </c>
      <c r="M21" s="966">
        <v>0</v>
      </c>
      <c r="N21" s="966">
        <v>0</v>
      </c>
      <c r="O21" s="966">
        <v>0</v>
      </c>
      <c r="P21" s="966">
        <v>0</v>
      </c>
      <c r="Q21" s="966">
        <v>0</v>
      </c>
      <c r="R21" s="966">
        <v>0</v>
      </c>
      <c r="S21" s="966">
        <v>0</v>
      </c>
      <c r="T21" s="966">
        <v>0</v>
      </c>
      <c r="U21" s="966">
        <v>0</v>
      </c>
      <c r="V21" s="966">
        <v>0</v>
      </c>
      <c r="W21" s="966">
        <v>0</v>
      </c>
      <c r="X21" s="966">
        <v>0</v>
      </c>
      <c r="Y21" s="966">
        <v>0</v>
      </c>
      <c r="Z21" s="966">
        <v>0</v>
      </c>
      <c r="AA21" s="966">
        <v>0</v>
      </c>
      <c r="AB21" s="966">
        <v>0</v>
      </c>
      <c r="AC21" s="966">
        <v>0</v>
      </c>
      <c r="AD21" s="966">
        <v>0</v>
      </c>
      <c r="AE21" s="966">
        <v>0</v>
      </c>
      <c r="AF21" s="966">
        <v>0</v>
      </c>
      <c r="AG21" s="966">
        <v>0</v>
      </c>
      <c r="AH21" s="966">
        <v>0</v>
      </c>
      <c r="AI21" s="966">
        <v>0</v>
      </c>
      <c r="AJ21" s="966">
        <v>0</v>
      </c>
      <c r="AK21" s="966">
        <v>0</v>
      </c>
      <c r="AL21" s="966">
        <v>0</v>
      </c>
      <c r="AM21" s="966">
        <v>0</v>
      </c>
      <c r="AN21" s="966">
        <v>0</v>
      </c>
      <c r="AO21" s="966">
        <v>0</v>
      </c>
      <c r="AP21" s="966">
        <v>0</v>
      </c>
      <c r="AQ21" s="966">
        <v>0</v>
      </c>
      <c r="AR21" s="966">
        <v>0</v>
      </c>
      <c r="AS21" s="966">
        <v>0</v>
      </c>
      <c r="AT21" s="966">
        <v>0</v>
      </c>
      <c r="AU21" s="966">
        <v>0</v>
      </c>
      <c r="AV21" s="966">
        <v>0</v>
      </c>
      <c r="AW21" s="966">
        <v>0</v>
      </c>
      <c r="AX21" s="966">
        <v>0</v>
      </c>
      <c r="AY21" s="966">
        <v>0</v>
      </c>
      <c r="AZ21" s="966">
        <v>0</v>
      </c>
      <c r="BA21" s="966">
        <v>0</v>
      </c>
      <c r="BB21" s="966">
        <v>0</v>
      </c>
      <c r="BC21" s="966">
        <v>0</v>
      </c>
      <c r="BD21" s="966">
        <v>0</v>
      </c>
      <c r="BE21" s="966">
        <v>0</v>
      </c>
      <c r="BF21" s="966">
        <v>0</v>
      </c>
      <c r="BG21" s="966">
        <v>0</v>
      </c>
      <c r="BH21" s="966">
        <v>0</v>
      </c>
      <c r="BI21" s="966">
        <v>0</v>
      </c>
      <c r="BJ21" s="966">
        <v>0</v>
      </c>
      <c r="BK21" s="966">
        <v>0</v>
      </c>
      <c r="BL21" s="966">
        <v>0</v>
      </c>
      <c r="BM21" s="966">
        <v>0</v>
      </c>
      <c r="BN21" s="966">
        <v>0</v>
      </c>
      <c r="BO21" s="966">
        <v>0</v>
      </c>
      <c r="BP21" s="966">
        <v>0</v>
      </c>
      <c r="BQ21" s="966">
        <v>0</v>
      </c>
      <c r="BR21" s="966">
        <v>0</v>
      </c>
      <c r="BS21" s="966">
        <v>0</v>
      </c>
      <c r="BT21" s="966">
        <v>0</v>
      </c>
      <c r="BU21" s="966">
        <v>0</v>
      </c>
      <c r="BV21" s="966">
        <v>0</v>
      </c>
      <c r="BW21" s="966">
        <v>0</v>
      </c>
      <c r="BX21" s="966">
        <v>0</v>
      </c>
      <c r="BY21" s="966">
        <v>0</v>
      </c>
      <c r="BZ21" s="966">
        <v>0</v>
      </c>
      <c r="CA21" s="966">
        <v>0</v>
      </c>
      <c r="CB21" s="966">
        <v>1</v>
      </c>
      <c r="CC21" s="966">
        <v>30</v>
      </c>
      <c r="CD21" s="966">
        <v>0</v>
      </c>
      <c r="CE21" s="966">
        <v>0</v>
      </c>
      <c r="CF21" s="966">
        <v>0</v>
      </c>
      <c r="CG21" s="966">
        <v>0</v>
      </c>
      <c r="CH21" s="966">
        <v>0</v>
      </c>
      <c r="CI21" s="966">
        <v>0</v>
      </c>
      <c r="CJ21" s="966">
        <v>0</v>
      </c>
      <c r="CK21" s="966">
        <v>0</v>
      </c>
      <c r="CL21" s="966">
        <v>0</v>
      </c>
      <c r="CM21" s="966">
        <v>0</v>
      </c>
      <c r="CN21" s="966">
        <v>0</v>
      </c>
      <c r="CO21" s="966">
        <v>0</v>
      </c>
      <c r="CP21" s="966">
        <v>0</v>
      </c>
      <c r="CQ21" s="966">
        <v>0</v>
      </c>
      <c r="CR21" s="966">
        <v>0</v>
      </c>
      <c r="CS21" s="966">
        <v>0</v>
      </c>
      <c r="CT21" s="966">
        <v>0</v>
      </c>
      <c r="CU21" s="966">
        <v>0</v>
      </c>
      <c r="CV21" s="966">
        <v>0</v>
      </c>
      <c r="CW21" s="966">
        <v>0</v>
      </c>
      <c r="CX21" s="966">
        <v>0</v>
      </c>
      <c r="CY21" s="966">
        <v>0</v>
      </c>
      <c r="CZ21" s="966">
        <v>0</v>
      </c>
      <c r="DA21" s="966">
        <v>0</v>
      </c>
      <c r="DB21" s="966">
        <v>0</v>
      </c>
      <c r="DC21" s="966">
        <v>0</v>
      </c>
      <c r="DD21" s="966">
        <v>0</v>
      </c>
      <c r="DE21" s="966">
        <v>0</v>
      </c>
      <c r="DF21" s="966">
        <v>0</v>
      </c>
      <c r="DG21" s="966">
        <v>0</v>
      </c>
      <c r="DH21" s="966">
        <v>0</v>
      </c>
      <c r="DI21" s="966">
        <v>0</v>
      </c>
      <c r="DJ21" s="966">
        <v>0</v>
      </c>
      <c r="DK21" s="966">
        <v>0</v>
      </c>
      <c r="DL21" s="966">
        <v>0</v>
      </c>
      <c r="DM21" s="966">
        <v>0</v>
      </c>
      <c r="DN21" s="966">
        <v>0</v>
      </c>
      <c r="DO21" s="966">
        <v>0</v>
      </c>
      <c r="DP21" s="966">
        <v>0</v>
      </c>
      <c r="DQ21" s="966">
        <v>0</v>
      </c>
      <c r="DR21" s="966">
        <v>0</v>
      </c>
      <c r="DS21" s="966">
        <v>0</v>
      </c>
      <c r="DT21" s="966">
        <v>0</v>
      </c>
      <c r="DU21" s="966">
        <v>0</v>
      </c>
      <c r="DV21" s="966">
        <v>0</v>
      </c>
      <c r="DW21" s="966">
        <v>0</v>
      </c>
      <c r="DX21" s="966">
        <v>0</v>
      </c>
      <c r="DY21" s="966">
        <v>0</v>
      </c>
      <c r="DZ21" s="966">
        <v>0</v>
      </c>
      <c r="EA21" s="966">
        <v>0</v>
      </c>
      <c r="EB21" s="966">
        <v>0</v>
      </c>
      <c r="EC21" s="966">
        <v>0</v>
      </c>
      <c r="ED21" s="966">
        <v>0</v>
      </c>
      <c r="EE21" s="966">
        <v>0</v>
      </c>
      <c r="EF21" s="966">
        <v>0</v>
      </c>
      <c r="EG21" s="966">
        <v>0</v>
      </c>
      <c r="EH21" s="966">
        <v>0</v>
      </c>
      <c r="EI21" s="966">
        <v>0</v>
      </c>
      <c r="EJ21" s="966">
        <v>0</v>
      </c>
      <c r="EK21" s="966">
        <v>0</v>
      </c>
      <c r="EL21" s="966">
        <v>0</v>
      </c>
      <c r="EM21" s="966">
        <v>0</v>
      </c>
      <c r="EN21" s="966">
        <v>0</v>
      </c>
      <c r="EO21" s="966">
        <v>0</v>
      </c>
      <c r="EP21" s="966">
        <v>0</v>
      </c>
      <c r="EQ21" s="966">
        <v>0</v>
      </c>
      <c r="ER21" s="966">
        <v>0</v>
      </c>
      <c r="ES21" s="966">
        <v>0</v>
      </c>
      <c r="ET21" s="966">
        <v>0</v>
      </c>
      <c r="EU21" s="966">
        <v>0</v>
      </c>
      <c r="EV21" s="966">
        <v>0</v>
      </c>
      <c r="EW21" s="966">
        <v>0</v>
      </c>
      <c r="EX21" s="966">
        <v>0</v>
      </c>
      <c r="EY21" s="966">
        <v>0</v>
      </c>
      <c r="EZ21" s="966">
        <v>0</v>
      </c>
      <c r="FA21" s="966">
        <v>0</v>
      </c>
      <c r="FB21" s="966">
        <v>0</v>
      </c>
      <c r="FC21" s="966">
        <v>0</v>
      </c>
      <c r="FD21" s="966">
        <v>0</v>
      </c>
      <c r="FE21" s="966">
        <v>0</v>
      </c>
      <c r="FF21" s="966">
        <v>0</v>
      </c>
      <c r="FG21" s="966">
        <v>0</v>
      </c>
      <c r="FH21" s="966">
        <v>0</v>
      </c>
      <c r="FI21" s="966">
        <v>0</v>
      </c>
      <c r="FJ21" s="966">
        <v>0</v>
      </c>
      <c r="FK21" s="966">
        <v>0</v>
      </c>
      <c r="FL21" s="966">
        <v>0</v>
      </c>
      <c r="FM21" s="966">
        <v>0</v>
      </c>
      <c r="FN21" s="966">
        <v>0</v>
      </c>
      <c r="FO21" s="966">
        <v>0</v>
      </c>
      <c r="FP21" s="966">
        <v>0</v>
      </c>
      <c r="FQ21" s="966">
        <v>0</v>
      </c>
      <c r="FR21" s="966">
        <v>0</v>
      </c>
      <c r="FS21" s="966">
        <v>0</v>
      </c>
      <c r="FT21" s="966">
        <v>0</v>
      </c>
      <c r="FU21" s="966">
        <v>0</v>
      </c>
      <c r="FV21" s="966">
        <v>0</v>
      </c>
      <c r="FW21" s="966">
        <v>0</v>
      </c>
      <c r="FX21" s="966">
        <v>0</v>
      </c>
      <c r="FY21" s="966">
        <v>0</v>
      </c>
      <c r="FZ21" s="966">
        <v>0</v>
      </c>
      <c r="GA21" s="966">
        <v>0</v>
      </c>
      <c r="GB21" s="966">
        <v>0</v>
      </c>
      <c r="GC21" s="966">
        <v>0</v>
      </c>
      <c r="GD21" s="966">
        <v>0</v>
      </c>
      <c r="GE21" s="966">
        <v>0</v>
      </c>
      <c r="GF21" s="966">
        <v>0</v>
      </c>
      <c r="GG21" s="966">
        <v>0</v>
      </c>
      <c r="GH21" s="966">
        <v>0</v>
      </c>
      <c r="GI21" s="966">
        <v>0</v>
      </c>
      <c r="GJ21" s="966">
        <v>0</v>
      </c>
      <c r="GK21" s="966">
        <v>0</v>
      </c>
      <c r="GL21" s="966">
        <v>0</v>
      </c>
      <c r="GM21" s="966">
        <v>0</v>
      </c>
    </row>
    <row r="22" spans="1:195" ht="15" customHeight="1">
      <c r="A22" s="1040" t="s">
        <v>2567</v>
      </c>
      <c r="B22" s="966">
        <v>0</v>
      </c>
      <c r="C22" s="966">
        <v>0</v>
      </c>
      <c r="D22" s="966">
        <v>0</v>
      </c>
      <c r="E22" s="966">
        <v>0</v>
      </c>
      <c r="F22" s="966">
        <v>0</v>
      </c>
      <c r="G22" s="966">
        <v>0</v>
      </c>
      <c r="H22" s="966">
        <v>0</v>
      </c>
      <c r="I22" s="966">
        <v>0</v>
      </c>
      <c r="J22" s="966">
        <v>0</v>
      </c>
      <c r="K22" s="966">
        <v>0</v>
      </c>
      <c r="L22" s="966">
        <v>0</v>
      </c>
      <c r="M22" s="966">
        <v>0</v>
      </c>
      <c r="N22" s="966">
        <v>0</v>
      </c>
      <c r="O22" s="966">
        <v>0</v>
      </c>
      <c r="P22" s="966">
        <v>0</v>
      </c>
      <c r="Q22" s="966">
        <v>0</v>
      </c>
      <c r="R22" s="966">
        <v>0</v>
      </c>
      <c r="S22" s="966">
        <v>0</v>
      </c>
      <c r="T22" s="966">
        <v>0</v>
      </c>
      <c r="U22" s="966">
        <v>0</v>
      </c>
      <c r="V22" s="966">
        <v>0</v>
      </c>
      <c r="W22" s="966">
        <v>0</v>
      </c>
      <c r="X22" s="966">
        <v>0</v>
      </c>
      <c r="Y22" s="966">
        <v>0</v>
      </c>
      <c r="Z22" s="966">
        <v>0</v>
      </c>
      <c r="AA22" s="966">
        <v>0</v>
      </c>
      <c r="AB22" s="966">
        <v>0</v>
      </c>
      <c r="AC22" s="966">
        <v>0</v>
      </c>
      <c r="AD22" s="966">
        <v>0</v>
      </c>
      <c r="AE22" s="966">
        <v>0</v>
      </c>
      <c r="AF22" s="966">
        <v>0</v>
      </c>
      <c r="AG22" s="966">
        <v>0</v>
      </c>
      <c r="AH22" s="966">
        <v>0</v>
      </c>
      <c r="AI22" s="966">
        <v>0</v>
      </c>
      <c r="AJ22" s="966">
        <v>0</v>
      </c>
      <c r="AK22" s="966">
        <v>0</v>
      </c>
      <c r="AL22" s="966">
        <v>0</v>
      </c>
      <c r="AM22" s="966">
        <v>0</v>
      </c>
      <c r="AN22" s="966">
        <v>0</v>
      </c>
      <c r="AO22" s="966">
        <v>0</v>
      </c>
      <c r="AP22" s="966">
        <v>0</v>
      </c>
      <c r="AQ22" s="966">
        <v>0</v>
      </c>
      <c r="AR22" s="966">
        <v>0</v>
      </c>
      <c r="AS22" s="966">
        <v>0</v>
      </c>
      <c r="AT22" s="966">
        <v>0</v>
      </c>
      <c r="AU22" s="966">
        <v>0</v>
      </c>
      <c r="AV22" s="966">
        <v>0</v>
      </c>
      <c r="AW22" s="966">
        <v>0</v>
      </c>
      <c r="AX22" s="966">
        <v>0</v>
      </c>
      <c r="AY22" s="966">
        <v>0</v>
      </c>
      <c r="AZ22" s="966">
        <v>0</v>
      </c>
      <c r="BA22" s="966">
        <v>0</v>
      </c>
      <c r="BB22" s="966">
        <v>0</v>
      </c>
      <c r="BC22" s="966">
        <v>0</v>
      </c>
      <c r="BD22" s="966">
        <v>0</v>
      </c>
      <c r="BE22" s="966">
        <v>0</v>
      </c>
      <c r="BF22" s="966">
        <v>0</v>
      </c>
      <c r="BG22" s="966">
        <v>0</v>
      </c>
      <c r="BH22" s="966">
        <v>0</v>
      </c>
      <c r="BI22" s="966">
        <v>0</v>
      </c>
      <c r="BJ22" s="966">
        <v>0</v>
      </c>
      <c r="BK22" s="966">
        <v>0</v>
      </c>
      <c r="BL22" s="966">
        <v>0</v>
      </c>
      <c r="BM22" s="966">
        <v>0</v>
      </c>
      <c r="BN22" s="966">
        <v>0</v>
      </c>
      <c r="BO22" s="966">
        <v>0</v>
      </c>
      <c r="BP22" s="966">
        <v>0</v>
      </c>
      <c r="BQ22" s="966">
        <v>0</v>
      </c>
      <c r="BR22" s="966">
        <v>0</v>
      </c>
      <c r="BS22" s="966">
        <v>0</v>
      </c>
      <c r="BT22" s="966">
        <v>0</v>
      </c>
      <c r="BU22" s="966">
        <v>0</v>
      </c>
      <c r="BV22" s="966">
        <v>0</v>
      </c>
      <c r="BW22" s="966">
        <v>0</v>
      </c>
      <c r="BX22" s="966">
        <v>0</v>
      </c>
      <c r="BY22" s="966">
        <v>0</v>
      </c>
      <c r="BZ22" s="966">
        <v>0</v>
      </c>
      <c r="CA22" s="966">
        <v>0</v>
      </c>
      <c r="CB22" s="966">
        <v>1</v>
      </c>
      <c r="CC22" s="966">
        <v>15</v>
      </c>
      <c r="CD22" s="966">
        <v>0</v>
      </c>
      <c r="CE22" s="966">
        <v>0</v>
      </c>
      <c r="CF22" s="966">
        <v>0</v>
      </c>
      <c r="CG22" s="966">
        <v>0</v>
      </c>
      <c r="CH22" s="966">
        <v>0</v>
      </c>
      <c r="CI22" s="966">
        <v>0</v>
      </c>
      <c r="CJ22" s="966">
        <v>0</v>
      </c>
      <c r="CK22" s="966">
        <v>0</v>
      </c>
      <c r="CL22" s="966">
        <v>0</v>
      </c>
      <c r="CM22" s="966">
        <v>0</v>
      </c>
      <c r="CN22" s="966">
        <v>0</v>
      </c>
      <c r="CO22" s="966">
        <v>0</v>
      </c>
      <c r="CP22" s="966">
        <v>0</v>
      </c>
      <c r="CQ22" s="966">
        <v>0</v>
      </c>
      <c r="CR22" s="966">
        <v>0</v>
      </c>
      <c r="CS22" s="966">
        <v>0</v>
      </c>
      <c r="CT22" s="966">
        <v>0</v>
      </c>
      <c r="CU22" s="966">
        <v>0</v>
      </c>
      <c r="CV22" s="966">
        <v>0</v>
      </c>
      <c r="CW22" s="966">
        <v>0</v>
      </c>
      <c r="CX22" s="966">
        <v>0</v>
      </c>
      <c r="CY22" s="966">
        <v>0</v>
      </c>
      <c r="CZ22" s="966">
        <v>0</v>
      </c>
      <c r="DA22" s="966">
        <v>0</v>
      </c>
      <c r="DB22" s="966">
        <v>0</v>
      </c>
      <c r="DC22" s="966">
        <v>0</v>
      </c>
      <c r="DD22" s="966">
        <v>0</v>
      </c>
      <c r="DE22" s="966">
        <v>0</v>
      </c>
      <c r="DF22" s="966">
        <v>0</v>
      </c>
      <c r="DG22" s="966">
        <v>0</v>
      </c>
      <c r="DH22" s="966">
        <v>0</v>
      </c>
      <c r="DI22" s="966">
        <v>0</v>
      </c>
      <c r="DJ22" s="966">
        <v>0</v>
      </c>
      <c r="DK22" s="966">
        <v>0</v>
      </c>
      <c r="DL22" s="966">
        <v>0</v>
      </c>
      <c r="DM22" s="966">
        <v>0</v>
      </c>
      <c r="DN22" s="966">
        <v>0</v>
      </c>
      <c r="DO22" s="966">
        <v>0</v>
      </c>
      <c r="DP22" s="966">
        <v>0</v>
      </c>
      <c r="DQ22" s="966">
        <v>0</v>
      </c>
      <c r="DR22" s="966">
        <v>0</v>
      </c>
      <c r="DS22" s="966">
        <v>0</v>
      </c>
      <c r="DT22" s="966">
        <v>0</v>
      </c>
      <c r="DU22" s="966">
        <v>0</v>
      </c>
      <c r="DV22" s="966">
        <v>0</v>
      </c>
      <c r="DW22" s="966">
        <v>0</v>
      </c>
      <c r="DX22" s="966">
        <v>0</v>
      </c>
      <c r="DY22" s="966">
        <v>0</v>
      </c>
      <c r="DZ22" s="966">
        <v>0</v>
      </c>
      <c r="EA22" s="966">
        <v>0</v>
      </c>
      <c r="EB22" s="966">
        <v>0</v>
      </c>
      <c r="EC22" s="966">
        <v>0</v>
      </c>
      <c r="ED22" s="966">
        <v>0</v>
      </c>
      <c r="EE22" s="966">
        <v>0</v>
      </c>
      <c r="EF22" s="966">
        <v>0</v>
      </c>
      <c r="EG22" s="966">
        <v>0</v>
      </c>
      <c r="EH22" s="966">
        <v>0</v>
      </c>
      <c r="EI22" s="966">
        <v>0</v>
      </c>
      <c r="EJ22" s="966">
        <v>0</v>
      </c>
      <c r="EK22" s="966">
        <v>0</v>
      </c>
      <c r="EL22" s="966">
        <v>0</v>
      </c>
      <c r="EM22" s="966">
        <v>0</v>
      </c>
      <c r="EN22" s="966">
        <v>0</v>
      </c>
      <c r="EO22" s="966">
        <v>0</v>
      </c>
      <c r="EP22" s="966">
        <v>0</v>
      </c>
      <c r="EQ22" s="966">
        <v>0</v>
      </c>
      <c r="ER22" s="966">
        <v>0</v>
      </c>
      <c r="ES22" s="966">
        <v>0</v>
      </c>
      <c r="ET22" s="966">
        <v>0</v>
      </c>
      <c r="EU22" s="966">
        <v>0</v>
      </c>
      <c r="EV22" s="966">
        <v>0</v>
      </c>
      <c r="EW22" s="966">
        <v>0</v>
      </c>
      <c r="EX22" s="966">
        <v>0</v>
      </c>
      <c r="EY22" s="966">
        <v>0</v>
      </c>
      <c r="EZ22" s="966">
        <v>0</v>
      </c>
      <c r="FA22" s="966">
        <v>0</v>
      </c>
      <c r="FB22" s="966">
        <v>0</v>
      </c>
      <c r="FC22" s="966">
        <v>0</v>
      </c>
      <c r="FD22" s="966">
        <v>0</v>
      </c>
      <c r="FE22" s="966">
        <v>0</v>
      </c>
      <c r="FF22" s="966">
        <v>0</v>
      </c>
      <c r="FG22" s="966">
        <v>0</v>
      </c>
      <c r="FH22" s="966">
        <v>0</v>
      </c>
      <c r="FI22" s="966">
        <v>0</v>
      </c>
      <c r="FJ22" s="966">
        <v>0</v>
      </c>
      <c r="FK22" s="966">
        <v>0</v>
      </c>
      <c r="FL22" s="966">
        <v>0</v>
      </c>
      <c r="FM22" s="966">
        <v>0</v>
      </c>
      <c r="FN22" s="966">
        <v>0</v>
      </c>
      <c r="FO22" s="966">
        <v>0</v>
      </c>
      <c r="FP22" s="966">
        <v>0</v>
      </c>
      <c r="FQ22" s="966">
        <v>0</v>
      </c>
      <c r="FR22" s="966">
        <v>0</v>
      </c>
      <c r="FS22" s="966">
        <v>0</v>
      </c>
      <c r="FT22" s="966">
        <v>0</v>
      </c>
      <c r="FU22" s="966">
        <v>0</v>
      </c>
      <c r="FV22" s="966">
        <v>0</v>
      </c>
      <c r="FW22" s="966">
        <v>0</v>
      </c>
      <c r="FX22" s="966">
        <v>0</v>
      </c>
      <c r="FY22" s="966">
        <v>0</v>
      </c>
      <c r="FZ22" s="966">
        <v>0</v>
      </c>
      <c r="GA22" s="966">
        <v>0</v>
      </c>
      <c r="GB22" s="966">
        <v>0</v>
      </c>
      <c r="GC22" s="966">
        <v>0</v>
      </c>
      <c r="GD22" s="966">
        <v>0</v>
      </c>
      <c r="GE22" s="966">
        <v>0</v>
      </c>
      <c r="GF22" s="966">
        <v>0</v>
      </c>
      <c r="GG22" s="966">
        <v>0</v>
      </c>
      <c r="GH22" s="966">
        <v>0</v>
      </c>
      <c r="GI22" s="966">
        <v>0</v>
      </c>
      <c r="GJ22" s="966">
        <v>0</v>
      </c>
      <c r="GK22" s="966">
        <v>0</v>
      </c>
      <c r="GL22" s="966">
        <v>0</v>
      </c>
      <c r="GM22" s="966">
        <v>0</v>
      </c>
    </row>
    <row r="23" spans="1:195" ht="15" customHeight="1">
      <c r="A23" s="1040" t="s">
        <v>2568</v>
      </c>
      <c r="B23" s="966">
        <v>0</v>
      </c>
      <c r="C23" s="966">
        <v>0</v>
      </c>
      <c r="D23" s="966">
        <v>0</v>
      </c>
      <c r="E23" s="966">
        <v>0</v>
      </c>
      <c r="F23" s="966">
        <v>0</v>
      </c>
      <c r="G23" s="966">
        <v>0</v>
      </c>
      <c r="H23" s="966">
        <v>0</v>
      </c>
      <c r="I23" s="966">
        <v>0</v>
      </c>
      <c r="J23" s="966">
        <v>0</v>
      </c>
      <c r="K23" s="966">
        <v>0</v>
      </c>
      <c r="L23" s="966">
        <v>0</v>
      </c>
      <c r="M23" s="966">
        <v>0</v>
      </c>
      <c r="N23" s="966">
        <v>0</v>
      </c>
      <c r="O23" s="966">
        <v>0</v>
      </c>
      <c r="P23" s="966">
        <v>0</v>
      </c>
      <c r="Q23" s="966">
        <v>0</v>
      </c>
      <c r="R23" s="966">
        <v>0</v>
      </c>
      <c r="S23" s="966">
        <v>0</v>
      </c>
      <c r="T23" s="966">
        <v>0</v>
      </c>
      <c r="U23" s="966">
        <v>0</v>
      </c>
      <c r="V23" s="966">
        <v>0</v>
      </c>
      <c r="W23" s="966">
        <v>0</v>
      </c>
      <c r="X23" s="966">
        <v>0</v>
      </c>
      <c r="Y23" s="966">
        <v>0</v>
      </c>
      <c r="Z23" s="966">
        <v>0</v>
      </c>
      <c r="AA23" s="966">
        <v>0</v>
      </c>
      <c r="AB23" s="966">
        <v>0</v>
      </c>
      <c r="AC23" s="966">
        <v>0</v>
      </c>
      <c r="AD23" s="966">
        <v>0</v>
      </c>
      <c r="AE23" s="966">
        <v>0</v>
      </c>
      <c r="AF23" s="966">
        <v>0</v>
      </c>
      <c r="AG23" s="966">
        <v>0</v>
      </c>
      <c r="AH23" s="966">
        <v>0</v>
      </c>
      <c r="AI23" s="966">
        <v>0</v>
      </c>
      <c r="AJ23" s="966">
        <v>0</v>
      </c>
      <c r="AK23" s="966">
        <v>0</v>
      </c>
      <c r="AL23" s="966">
        <v>0</v>
      </c>
      <c r="AM23" s="966">
        <v>0</v>
      </c>
      <c r="AN23" s="966">
        <v>0</v>
      </c>
      <c r="AO23" s="966">
        <v>0</v>
      </c>
      <c r="AP23" s="966">
        <v>0</v>
      </c>
      <c r="AQ23" s="966">
        <v>0</v>
      </c>
      <c r="AR23" s="966">
        <v>0</v>
      </c>
      <c r="AS23" s="966">
        <v>0</v>
      </c>
      <c r="AT23" s="966">
        <v>0</v>
      </c>
      <c r="AU23" s="966">
        <v>0</v>
      </c>
      <c r="AV23" s="966">
        <v>0</v>
      </c>
      <c r="AW23" s="966">
        <v>0</v>
      </c>
      <c r="AX23" s="966">
        <v>0</v>
      </c>
      <c r="AY23" s="966">
        <v>0</v>
      </c>
      <c r="AZ23" s="966">
        <v>0</v>
      </c>
      <c r="BA23" s="966">
        <v>0</v>
      </c>
      <c r="BB23" s="966">
        <v>0</v>
      </c>
      <c r="BC23" s="966">
        <v>0</v>
      </c>
      <c r="BD23" s="966">
        <v>0</v>
      </c>
      <c r="BE23" s="966">
        <v>0</v>
      </c>
      <c r="BF23" s="966">
        <v>0</v>
      </c>
      <c r="BG23" s="966">
        <v>0</v>
      </c>
      <c r="BH23" s="966">
        <v>0</v>
      </c>
      <c r="BI23" s="966">
        <v>0</v>
      </c>
      <c r="BJ23" s="966">
        <v>0</v>
      </c>
      <c r="BK23" s="966">
        <v>0</v>
      </c>
      <c r="BL23" s="966">
        <v>0</v>
      </c>
      <c r="BM23" s="966">
        <v>0</v>
      </c>
      <c r="BN23" s="966">
        <v>0</v>
      </c>
      <c r="BO23" s="966">
        <v>0</v>
      </c>
      <c r="BP23" s="966">
        <v>0</v>
      </c>
      <c r="BQ23" s="966">
        <v>0</v>
      </c>
      <c r="BR23" s="966">
        <v>0</v>
      </c>
      <c r="BS23" s="966">
        <v>0</v>
      </c>
      <c r="BT23" s="966">
        <v>0</v>
      </c>
      <c r="BU23" s="966">
        <v>0</v>
      </c>
      <c r="BV23" s="966">
        <v>0</v>
      </c>
      <c r="BW23" s="966">
        <v>0</v>
      </c>
      <c r="BX23" s="966">
        <v>0</v>
      </c>
      <c r="BY23" s="966">
        <v>0</v>
      </c>
      <c r="BZ23" s="966">
        <v>0</v>
      </c>
      <c r="CA23" s="966">
        <v>0</v>
      </c>
      <c r="CB23" s="966">
        <v>1</v>
      </c>
      <c r="CC23" s="966">
        <v>19</v>
      </c>
      <c r="CD23" s="966">
        <v>0</v>
      </c>
      <c r="CE23" s="966">
        <v>0</v>
      </c>
      <c r="CF23" s="966">
        <v>0</v>
      </c>
      <c r="CG23" s="966">
        <v>0</v>
      </c>
      <c r="CH23" s="966">
        <v>0</v>
      </c>
      <c r="CI23" s="966">
        <v>0</v>
      </c>
      <c r="CJ23" s="966">
        <v>0</v>
      </c>
      <c r="CK23" s="966">
        <v>0</v>
      </c>
      <c r="CL23" s="966">
        <v>0</v>
      </c>
      <c r="CM23" s="966">
        <v>0</v>
      </c>
      <c r="CN23" s="966">
        <v>0</v>
      </c>
      <c r="CO23" s="966">
        <v>0</v>
      </c>
      <c r="CP23" s="966">
        <v>0</v>
      </c>
      <c r="CQ23" s="966">
        <v>0</v>
      </c>
      <c r="CR23" s="966">
        <v>0</v>
      </c>
      <c r="CS23" s="966">
        <v>0</v>
      </c>
      <c r="CT23" s="966">
        <v>0</v>
      </c>
      <c r="CU23" s="966">
        <v>0</v>
      </c>
      <c r="CV23" s="966">
        <v>0</v>
      </c>
      <c r="CW23" s="966">
        <v>0</v>
      </c>
      <c r="CX23" s="966">
        <v>0</v>
      </c>
      <c r="CY23" s="966">
        <v>0</v>
      </c>
      <c r="CZ23" s="966">
        <v>0</v>
      </c>
      <c r="DA23" s="966">
        <v>0</v>
      </c>
      <c r="DB23" s="966">
        <v>0</v>
      </c>
      <c r="DC23" s="966">
        <v>0</v>
      </c>
      <c r="DD23" s="966">
        <v>0</v>
      </c>
      <c r="DE23" s="966">
        <v>0</v>
      </c>
      <c r="DF23" s="966">
        <v>0</v>
      </c>
      <c r="DG23" s="966">
        <v>0</v>
      </c>
      <c r="DH23" s="966">
        <v>0</v>
      </c>
      <c r="DI23" s="966">
        <v>0</v>
      </c>
      <c r="DJ23" s="966">
        <v>0</v>
      </c>
      <c r="DK23" s="966">
        <v>0</v>
      </c>
      <c r="DL23" s="966">
        <v>0</v>
      </c>
      <c r="DM23" s="966">
        <v>0</v>
      </c>
      <c r="DN23" s="966">
        <v>0</v>
      </c>
      <c r="DO23" s="966">
        <v>0</v>
      </c>
      <c r="DP23" s="966">
        <v>0</v>
      </c>
      <c r="DQ23" s="966">
        <v>0</v>
      </c>
      <c r="DR23" s="966">
        <v>0</v>
      </c>
      <c r="DS23" s="966">
        <v>0</v>
      </c>
      <c r="DT23" s="966">
        <v>0</v>
      </c>
      <c r="DU23" s="966">
        <v>0</v>
      </c>
      <c r="DV23" s="966">
        <v>0</v>
      </c>
      <c r="DW23" s="966">
        <v>0</v>
      </c>
      <c r="DX23" s="966">
        <v>0</v>
      </c>
      <c r="DY23" s="966">
        <v>0</v>
      </c>
      <c r="DZ23" s="966">
        <v>0</v>
      </c>
      <c r="EA23" s="966">
        <v>0</v>
      </c>
      <c r="EB23" s="966">
        <v>0</v>
      </c>
      <c r="EC23" s="966">
        <v>0</v>
      </c>
      <c r="ED23" s="966">
        <v>0</v>
      </c>
      <c r="EE23" s="966">
        <v>0</v>
      </c>
      <c r="EF23" s="966">
        <v>0</v>
      </c>
      <c r="EG23" s="966">
        <v>0</v>
      </c>
      <c r="EH23" s="966">
        <v>0</v>
      </c>
      <c r="EI23" s="966">
        <v>0</v>
      </c>
      <c r="EJ23" s="966">
        <v>0</v>
      </c>
      <c r="EK23" s="966">
        <v>0</v>
      </c>
      <c r="EL23" s="966">
        <v>0</v>
      </c>
      <c r="EM23" s="966">
        <v>0</v>
      </c>
      <c r="EN23" s="966">
        <v>0</v>
      </c>
      <c r="EO23" s="966">
        <v>0</v>
      </c>
      <c r="EP23" s="966">
        <v>0</v>
      </c>
      <c r="EQ23" s="966">
        <v>0</v>
      </c>
      <c r="ER23" s="966">
        <v>0</v>
      </c>
      <c r="ES23" s="966">
        <v>0</v>
      </c>
      <c r="ET23" s="966">
        <v>0</v>
      </c>
      <c r="EU23" s="966">
        <v>0</v>
      </c>
      <c r="EV23" s="966">
        <v>0</v>
      </c>
      <c r="EW23" s="966">
        <v>0</v>
      </c>
      <c r="EX23" s="966">
        <v>0</v>
      </c>
      <c r="EY23" s="966">
        <v>0</v>
      </c>
      <c r="EZ23" s="966">
        <v>0</v>
      </c>
      <c r="FA23" s="966">
        <v>0</v>
      </c>
      <c r="FB23" s="966">
        <v>0</v>
      </c>
      <c r="FC23" s="966">
        <v>0</v>
      </c>
      <c r="FD23" s="966">
        <v>0</v>
      </c>
      <c r="FE23" s="966">
        <v>0</v>
      </c>
      <c r="FF23" s="966">
        <v>0</v>
      </c>
      <c r="FG23" s="966">
        <v>0</v>
      </c>
      <c r="FH23" s="966">
        <v>0</v>
      </c>
      <c r="FI23" s="966">
        <v>0</v>
      </c>
      <c r="FJ23" s="966">
        <v>0</v>
      </c>
      <c r="FK23" s="966">
        <v>0</v>
      </c>
      <c r="FL23" s="966">
        <v>0</v>
      </c>
      <c r="FM23" s="966">
        <v>0</v>
      </c>
      <c r="FN23" s="966">
        <v>0</v>
      </c>
      <c r="FO23" s="966">
        <v>0</v>
      </c>
      <c r="FP23" s="966">
        <v>0</v>
      </c>
      <c r="FQ23" s="966">
        <v>0</v>
      </c>
      <c r="FR23" s="966">
        <v>0</v>
      </c>
      <c r="FS23" s="966">
        <v>0</v>
      </c>
      <c r="FT23" s="966">
        <v>0</v>
      </c>
      <c r="FU23" s="966">
        <v>0</v>
      </c>
      <c r="FV23" s="966">
        <v>0</v>
      </c>
      <c r="FW23" s="966">
        <v>0</v>
      </c>
      <c r="FX23" s="966">
        <v>0</v>
      </c>
      <c r="FY23" s="966">
        <v>0</v>
      </c>
      <c r="FZ23" s="966">
        <v>0</v>
      </c>
      <c r="GA23" s="966">
        <v>0</v>
      </c>
      <c r="GB23" s="966">
        <v>0</v>
      </c>
      <c r="GC23" s="966">
        <v>0</v>
      </c>
      <c r="GD23" s="966">
        <v>0</v>
      </c>
      <c r="GE23" s="966">
        <v>0</v>
      </c>
      <c r="GF23" s="966">
        <v>0</v>
      </c>
      <c r="GG23" s="966">
        <v>0</v>
      </c>
      <c r="GH23" s="966">
        <v>0</v>
      </c>
      <c r="GI23" s="966">
        <v>0</v>
      </c>
      <c r="GJ23" s="966">
        <v>0</v>
      </c>
      <c r="GK23" s="966">
        <v>0</v>
      </c>
      <c r="GL23" s="966">
        <v>0</v>
      </c>
      <c r="GM23" s="966">
        <v>0</v>
      </c>
    </row>
    <row r="24" spans="1:195" ht="15" customHeight="1">
      <c r="A24" s="1040" t="s">
        <v>2569</v>
      </c>
      <c r="B24" s="966">
        <v>0</v>
      </c>
      <c r="C24" s="966">
        <v>0</v>
      </c>
      <c r="D24" s="966">
        <v>0</v>
      </c>
      <c r="E24" s="966">
        <v>0</v>
      </c>
      <c r="F24" s="966">
        <v>0</v>
      </c>
      <c r="G24" s="966">
        <v>0</v>
      </c>
      <c r="H24" s="966">
        <v>0</v>
      </c>
      <c r="I24" s="966">
        <v>0</v>
      </c>
      <c r="J24" s="966">
        <v>0</v>
      </c>
      <c r="K24" s="966">
        <v>0</v>
      </c>
      <c r="L24" s="966">
        <v>0</v>
      </c>
      <c r="M24" s="966">
        <v>0</v>
      </c>
      <c r="N24" s="966">
        <v>0</v>
      </c>
      <c r="O24" s="966">
        <v>0</v>
      </c>
      <c r="P24" s="966">
        <v>0</v>
      </c>
      <c r="Q24" s="966">
        <v>0</v>
      </c>
      <c r="R24" s="966">
        <v>0</v>
      </c>
      <c r="S24" s="966">
        <v>0</v>
      </c>
      <c r="T24" s="966">
        <v>0</v>
      </c>
      <c r="U24" s="966">
        <v>0</v>
      </c>
      <c r="V24" s="966">
        <v>0</v>
      </c>
      <c r="W24" s="966">
        <v>0</v>
      </c>
      <c r="X24" s="966">
        <v>0</v>
      </c>
      <c r="Y24" s="966">
        <v>0</v>
      </c>
      <c r="Z24" s="966">
        <v>0</v>
      </c>
      <c r="AA24" s="966">
        <v>0</v>
      </c>
      <c r="AB24" s="966">
        <v>0</v>
      </c>
      <c r="AC24" s="966">
        <v>0</v>
      </c>
      <c r="AD24" s="966">
        <v>0</v>
      </c>
      <c r="AE24" s="966">
        <v>0</v>
      </c>
      <c r="AF24" s="966">
        <v>0</v>
      </c>
      <c r="AG24" s="966">
        <v>0</v>
      </c>
      <c r="AH24" s="966">
        <v>0</v>
      </c>
      <c r="AI24" s="966">
        <v>0</v>
      </c>
      <c r="AJ24" s="966">
        <v>0</v>
      </c>
      <c r="AK24" s="966">
        <v>0</v>
      </c>
      <c r="AL24" s="966">
        <v>0</v>
      </c>
      <c r="AM24" s="966">
        <v>0</v>
      </c>
      <c r="AN24" s="966">
        <v>0</v>
      </c>
      <c r="AO24" s="966">
        <v>0</v>
      </c>
      <c r="AP24" s="966">
        <v>0</v>
      </c>
      <c r="AQ24" s="966">
        <v>0</v>
      </c>
      <c r="AR24" s="966">
        <v>0</v>
      </c>
      <c r="AS24" s="966">
        <v>0</v>
      </c>
      <c r="AT24" s="966">
        <v>0</v>
      </c>
      <c r="AU24" s="966">
        <v>0</v>
      </c>
      <c r="AV24" s="966">
        <v>0</v>
      </c>
      <c r="AW24" s="966">
        <v>0</v>
      </c>
      <c r="AX24" s="966">
        <v>0</v>
      </c>
      <c r="AY24" s="966">
        <v>0</v>
      </c>
      <c r="AZ24" s="966">
        <v>0</v>
      </c>
      <c r="BA24" s="966">
        <v>0</v>
      </c>
      <c r="BB24" s="966">
        <v>0</v>
      </c>
      <c r="BC24" s="966">
        <v>0</v>
      </c>
      <c r="BD24" s="966">
        <v>1</v>
      </c>
      <c r="BE24" s="966">
        <v>2</v>
      </c>
      <c r="BF24" s="966">
        <v>1</v>
      </c>
      <c r="BG24" s="966">
        <v>2</v>
      </c>
      <c r="BH24" s="966">
        <v>1</v>
      </c>
      <c r="BI24" s="966">
        <v>2</v>
      </c>
      <c r="BJ24" s="966">
        <v>0</v>
      </c>
      <c r="BK24" s="966">
        <v>0</v>
      </c>
      <c r="BL24" s="966">
        <v>0</v>
      </c>
      <c r="BM24" s="966">
        <v>0</v>
      </c>
      <c r="BN24" s="966">
        <v>0</v>
      </c>
      <c r="BO24" s="966">
        <v>0</v>
      </c>
      <c r="BP24" s="966">
        <v>1</v>
      </c>
      <c r="BQ24" s="966">
        <v>2</v>
      </c>
      <c r="BR24" s="966">
        <v>0</v>
      </c>
      <c r="BS24" s="966">
        <v>0</v>
      </c>
      <c r="BT24" s="966">
        <v>0</v>
      </c>
      <c r="BU24" s="966">
        <v>0</v>
      </c>
      <c r="BV24" s="966">
        <v>0</v>
      </c>
      <c r="BW24" s="966">
        <v>0</v>
      </c>
      <c r="BX24" s="966">
        <v>0</v>
      </c>
      <c r="BY24" s="966">
        <v>0</v>
      </c>
      <c r="BZ24" s="966">
        <v>0</v>
      </c>
      <c r="CA24" s="966">
        <v>0</v>
      </c>
      <c r="CB24" s="966">
        <v>1</v>
      </c>
      <c r="CC24" s="966">
        <v>17</v>
      </c>
      <c r="CD24" s="966">
        <v>0</v>
      </c>
      <c r="CE24" s="966">
        <v>0</v>
      </c>
      <c r="CF24" s="966">
        <v>0</v>
      </c>
      <c r="CG24" s="966">
        <v>0</v>
      </c>
      <c r="CH24" s="966">
        <v>0</v>
      </c>
      <c r="CI24" s="966">
        <v>0</v>
      </c>
      <c r="CJ24" s="966">
        <v>1</v>
      </c>
      <c r="CK24" s="966">
        <v>2</v>
      </c>
      <c r="CL24" s="966">
        <v>0</v>
      </c>
      <c r="CM24" s="966">
        <v>0</v>
      </c>
      <c r="CN24" s="966">
        <v>0</v>
      </c>
      <c r="CO24" s="966">
        <v>0</v>
      </c>
      <c r="CP24" s="966">
        <v>0</v>
      </c>
      <c r="CQ24" s="966">
        <v>0</v>
      </c>
      <c r="CR24" s="966">
        <v>1</v>
      </c>
      <c r="CS24" s="966">
        <v>2</v>
      </c>
      <c r="CT24" s="966">
        <v>1</v>
      </c>
      <c r="CU24" s="966">
        <v>2</v>
      </c>
      <c r="CV24" s="966">
        <v>1</v>
      </c>
      <c r="CW24" s="966">
        <v>2</v>
      </c>
      <c r="CX24" s="966">
        <v>0</v>
      </c>
      <c r="CY24" s="966">
        <v>0</v>
      </c>
      <c r="CZ24" s="966">
        <v>0</v>
      </c>
      <c r="DA24" s="966">
        <v>0</v>
      </c>
      <c r="DB24" s="966">
        <v>0</v>
      </c>
      <c r="DC24" s="966">
        <v>0</v>
      </c>
      <c r="DD24" s="966">
        <v>0</v>
      </c>
      <c r="DE24" s="966">
        <v>0</v>
      </c>
      <c r="DF24" s="966">
        <v>0</v>
      </c>
      <c r="DG24" s="966">
        <v>0</v>
      </c>
      <c r="DH24" s="966">
        <v>0</v>
      </c>
      <c r="DI24" s="966">
        <v>0</v>
      </c>
      <c r="DJ24" s="966">
        <v>0</v>
      </c>
      <c r="DK24" s="966">
        <v>0</v>
      </c>
      <c r="DL24" s="966">
        <v>0</v>
      </c>
      <c r="DM24" s="966">
        <v>0</v>
      </c>
      <c r="DN24" s="966">
        <v>0</v>
      </c>
      <c r="DO24" s="966">
        <v>0</v>
      </c>
      <c r="DP24" s="966">
        <v>0</v>
      </c>
      <c r="DQ24" s="966">
        <v>0</v>
      </c>
      <c r="DR24" s="966">
        <v>0</v>
      </c>
      <c r="DS24" s="966">
        <v>0</v>
      </c>
      <c r="DT24" s="966">
        <v>0</v>
      </c>
      <c r="DU24" s="966">
        <v>0</v>
      </c>
      <c r="DV24" s="966">
        <v>0</v>
      </c>
      <c r="DW24" s="966">
        <v>0</v>
      </c>
      <c r="DX24" s="966">
        <v>0</v>
      </c>
      <c r="DY24" s="966">
        <v>0</v>
      </c>
      <c r="DZ24" s="966">
        <v>0</v>
      </c>
      <c r="EA24" s="966">
        <v>0</v>
      </c>
      <c r="EB24" s="966">
        <v>0</v>
      </c>
      <c r="EC24" s="966">
        <v>0</v>
      </c>
      <c r="ED24" s="966">
        <v>0</v>
      </c>
      <c r="EE24" s="966">
        <v>0</v>
      </c>
      <c r="EF24" s="966">
        <v>0</v>
      </c>
      <c r="EG24" s="966">
        <v>0</v>
      </c>
      <c r="EH24" s="966">
        <v>0</v>
      </c>
      <c r="EI24" s="966">
        <v>0</v>
      </c>
      <c r="EJ24" s="966">
        <v>0</v>
      </c>
      <c r="EK24" s="966">
        <v>0</v>
      </c>
      <c r="EL24" s="966">
        <v>0</v>
      </c>
      <c r="EM24" s="966">
        <v>0</v>
      </c>
      <c r="EN24" s="966">
        <v>0</v>
      </c>
      <c r="EO24" s="966">
        <v>0</v>
      </c>
      <c r="EP24" s="966">
        <v>0</v>
      </c>
      <c r="EQ24" s="966">
        <v>0</v>
      </c>
      <c r="ER24" s="966">
        <v>0</v>
      </c>
      <c r="ES24" s="966">
        <v>0</v>
      </c>
      <c r="ET24" s="966">
        <v>0</v>
      </c>
      <c r="EU24" s="966">
        <v>0</v>
      </c>
      <c r="EV24" s="966">
        <v>0</v>
      </c>
      <c r="EW24" s="966">
        <v>0</v>
      </c>
      <c r="EX24" s="966">
        <v>0</v>
      </c>
      <c r="EY24" s="966">
        <v>0</v>
      </c>
      <c r="EZ24" s="966">
        <v>0</v>
      </c>
      <c r="FA24" s="966">
        <v>0</v>
      </c>
      <c r="FB24" s="966">
        <v>0</v>
      </c>
      <c r="FC24" s="966">
        <v>0</v>
      </c>
      <c r="FD24" s="966">
        <v>0</v>
      </c>
      <c r="FE24" s="966">
        <v>0</v>
      </c>
      <c r="FF24" s="966">
        <v>0</v>
      </c>
      <c r="FG24" s="966">
        <v>0</v>
      </c>
      <c r="FH24" s="966">
        <v>0</v>
      </c>
      <c r="FI24" s="966">
        <v>0</v>
      </c>
      <c r="FJ24" s="966">
        <v>0</v>
      </c>
      <c r="FK24" s="966">
        <v>0</v>
      </c>
      <c r="FL24" s="966">
        <v>0</v>
      </c>
      <c r="FM24" s="966">
        <v>0</v>
      </c>
      <c r="FN24" s="966">
        <v>0</v>
      </c>
      <c r="FO24" s="966">
        <v>0</v>
      </c>
      <c r="FP24" s="966">
        <v>0</v>
      </c>
      <c r="FQ24" s="966">
        <v>0</v>
      </c>
      <c r="FR24" s="966">
        <v>0</v>
      </c>
      <c r="FS24" s="966">
        <v>0</v>
      </c>
      <c r="FT24" s="966">
        <v>0</v>
      </c>
      <c r="FU24" s="966">
        <v>0</v>
      </c>
      <c r="FV24" s="966">
        <v>0</v>
      </c>
      <c r="FW24" s="966">
        <v>0</v>
      </c>
      <c r="FX24" s="966">
        <v>0</v>
      </c>
      <c r="FY24" s="966">
        <v>0</v>
      </c>
      <c r="FZ24" s="966">
        <v>0</v>
      </c>
      <c r="GA24" s="966">
        <v>0</v>
      </c>
      <c r="GB24" s="966">
        <v>0</v>
      </c>
      <c r="GC24" s="966">
        <v>0</v>
      </c>
      <c r="GD24" s="966">
        <v>0</v>
      </c>
      <c r="GE24" s="966">
        <v>0</v>
      </c>
      <c r="GF24" s="966">
        <v>0</v>
      </c>
      <c r="GG24" s="966">
        <v>0</v>
      </c>
      <c r="GH24" s="966">
        <v>0</v>
      </c>
      <c r="GI24" s="966">
        <v>0</v>
      </c>
      <c r="GJ24" s="966">
        <v>0</v>
      </c>
      <c r="GK24" s="966">
        <v>0</v>
      </c>
      <c r="GL24" s="966">
        <v>0</v>
      </c>
      <c r="GM24" s="966">
        <v>0</v>
      </c>
    </row>
    <row r="25" spans="1:195" ht="15" customHeight="1">
      <c r="A25" s="1040" t="s">
        <v>2570</v>
      </c>
      <c r="B25" s="966">
        <v>1</v>
      </c>
      <c r="C25" s="966">
        <v>6</v>
      </c>
      <c r="D25" s="966">
        <v>0</v>
      </c>
      <c r="E25" s="966">
        <v>0</v>
      </c>
      <c r="F25" s="966">
        <v>0</v>
      </c>
      <c r="G25" s="966">
        <v>0</v>
      </c>
      <c r="H25" s="966">
        <v>0</v>
      </c>
      <c r="I25" s="966">
        <v>0</v>
      </c>
      <c r="J25" s="966">
        <v>0</v>
      </c>
      <c r="K25" s="966">
        <v>0</v>
      </c>
      <c r="L25" s="966">
        <v>0</v>
      </c>
      <c r="M25" s="966">
        <v>0</v>
      </c>
      <c r="N25" s="966">
        <v>0</v>
      </c>
      <c r="O25" s="966">
        <v>0</v>
      </c>
      <c r="P25" s="966">
        <v>0</v>
      </c>
      <c r="Q25" s="966">
        <v>0</v>
      </c>
      <c r="R25" s="966">
        <v>0</v>
      </c>
      <c r="S25" s="966">
        <v>0</v>
      </c>
      <c r="T25" s="966">
        <v>0</v>
      </c>
      <c r="U25" s="966">
        <v>0</v>
      </c>
      <c r="V25" s="966">
        <v>0</v>
      </c>
      <c r="W25" s="966">
        <v>0</v>
      </c>
      <c r="X25" s="966">
        <v>0</v>
      </c>
      <c r="Y25" s="966">
        <v>0</v>
      </c>
      <c r="Z25" s="966">
        <v>0</v>
      </c>
      <c r="AA25" s="966">
        <v>0</v>
      </c>
      <c r="AB25" s="966">
        <v>0</v>
      </c>
      <c r="AC25" s="966">
        <v>0</v>
      </c>
      <c r="AD25" s="966">
        <v>0</v>
      </c>
      <c r="AE25" s="966">
        <v>0</v>
      </c>
      <c r="AF25" s="966">
        <v>0</v>
      </c>
      <c r="AG25" s="966">
        <v>0</v>
      </c>
      <c r="AH25" s="966">
        <v>0</v>
      </c>
      <c r="AI25" s="966">
        <v>0</v>
      </c>
      <c r="AJ25" s="966">
        <v>0</v>
      </c>
      <c r="AK25" s="966">
        <v>0</v>
      </c>
      <c r="AL25" s="966">
        <v>0</v>
      </c>
      <c r="AM25" s="966">
        <v>0</v>
      </c>
      <c r="AN25" s="966">
        <v>0</v>
      </c>
      <c r="AO25" s="966">
        <v>0</v>
      </c>
      <c r="AP25" s="966">
        <v>0</v>
      </c>
      <c r="AQ25" s="966">
        <v>0</v>
      </c>
      <c r="AR25" s="966">
        <v>0</v>
      </c>
      <c r="AS25" s="966">
        <v>0</v>
      </c>
      <c r="AT25" s="966">
        <v>0</v>
      </c>
      <c r="AU25" s="966">
        <v>0</v>
      </c>
      <c r="AV25" s="966">
        <v>0</v>
      </c>
      <c r="AW25" s="966">
        <v>0</v>
      </c>
      <c r="AX25" s="966">
        <v>0</v>
      </c>
      <c r="AY25" s="966">
        <v>0</v>
      </c>
      <c r="AZ25" s="966">
        <v>0</v>
      </c>
      <c r="BA25" s="966">
        <v>0</v>
      </c>
      <c r="BB25" s="966">
        <v>0</v>
      </c>
      <c r="BC25" s="966">
        <v>0</v>
      </c>
      <c r="BD25" s="966">
        <v>1</v>
      </c>
      <c r="BE25" s="966">
        <v>6</v>
      </c>
      <c r="BF25" s="966">
        <v>0</v>
      </c>
      <c r="BG25" s="966">
        <v>0</v>
      </c>
      <c r="BH25" s="966">
        <v>0</v>
      </c>
      <c r="BI25" s="966">
        <v>0</v>
      </c>
      <c r="BJ25" s="966">
        <v>0</v>
      </c>
      <c r="BK25" s="966">
        <v>0</v>
      </c>
      <c r="BL25" s="966">
        <v>1</v>
      </c>
      <c r="BM25" s="966">
        <v>6</v>
      </c>
      <c r="BN25" s="966">
        <v>0</v>
      </c>
      <c r="BO25" s="966">
        <v>0</v>
      </c>
      <c r="BP25" s="966">
        <v>1</v>
      </c>
      <c r="BQ25" s="966">
        <v>6</v>
      </c>
      <c r="BR25" s="966">
        <v>0</v>
      </c>
      <c r="BS25" s="966">
        <v>0</v>
      </c>
      <c r="BT25" s="966">
        <v>0</v>
      </c>
      <c r="BU25" s="966">
        <v>0</v>
      </c>
      <c r="BV25" s="966">
        <v>0</v>
      </c>
      <c r="BW25" s="966">
        <v>0</v>
      </c>
      <c r="BX25" s="966">
        <v>0</v>
      </c>
      <c r="BY25" s="966">
        <v>0</v>
      </c>
      <c r="BZ25" s="966">
        <v>0</v>
      </c>
      <c r="CA25" s="966">
        <v>0</v>
      </c>
      <c r="CB25" s="966">
        <v>1</v>
      </c>
      <c r="CC25" s="966">
        <v>27</v>
      </c>
      <c r="CD25" s="966">
        <v>0</v>
      </c>
      <c r="CE25" s="966">
        <v>0</v>
      </c>
      <c r="CF25" s="966">
        <v>0</v>
      </c>
      <c r="CG25" s="966">
        <v>0</v>
      </c>
      <c r="CH25" s="966">
        <v>0</v>
      </c>
      <c r="CI25" s="966">
        <v>0</v>
      </c>
      <c r="CJ25" s="966">
        <v>0</v>
      </c>
      <c r="CK25" s="966">
        <v>0</v>
      </c>
      <c r="CL25" s="966">
        <v>0</v>
      </c>
      <c r="CM25" s="966">
        <v>0</v>
      </c>
      <c r="CN25" s="966">
        <v>0</v>
      </c>
      <c r="CO25" s="966">
        <v>0</v>
      </c>
      <c r="CP25" s="966">
        <v>0</v>
      </c>
      <c r="CQ25" s="966">
        <v>0</v>
      </c>
      <c r="CR25" s="966">
        <v>0</v>
      </c>
      <c r="CS25" s="966">
        <v>0</v>
      </c>
      <c r="CT25" s="966">
        <v>0</v>
      </c>
      <c r="CU25" s="966">
        <v>0</v>
      </c>
      <c r="CV25" s="966">
        <v>0</v>
      </c>
      <c r="CW25" s="966">
        <v>0</v>
      </c>
      <c r="CX25" s="966">
        <v>0</v>
      </c>
      <c r="CY25" s="966">
        <v>0</v>
      </c>
      <c r="CZ25" s="966">
        <v>0</v>
      </c>
      <c r="DA25" s="966">
        <v>0</v>
      </c>
      <c r="DB25" s="966">
        <v>0</v>
      </c>
      <c r="DC25" s="966">
        <v>0</v>
      </c>
      <c r="DD25" s="966">
        <v>0</v>
      </c>
      <c r="DE25" s="966">
        <v>0</v>
      </c>
      <c r="DF25" s="966">
        <v>0</v>
      </c>
      <c r="DG25" s="966">
        <v>0</v>
      </c>
      <c r="DH25" s="966">
        <v>0</v>
      </c>
      <c r="DI25" s="966">
        <v>0</v>
      </c>
      <c r="DJ25" s="966">
        <v>0</v>
      </c>
      <c r="DK25" s="966">
        <v>0</v>
      </c>
      <c r="DL25" s="966">
        <v>0</v>
      </c>
      <c r="DM25" s="966">
        <v>0</v>
      </c>
      <c r="DN25" s="966">
        <v>0</v>
      </c>
      <c r="DO25" s="966">
        <v>0</v>
      </c>
      <c r="DP25" s="966">
        <v>0</v>
      </c>
      <c r="DQ25" s="966">
        <v>0</v>
      </c>
      <c r="DR25" s="966">
        <v>0</v>
      </c>
      <c r="DS25" s="966">
        <v>0</v>
      </c>
      <c r="DT25" s="966">
        <v>0</v>
      </c>
      <c r="DU25" s="966">
        <v>0</v>
      </c>
      <c r="DV25" s="966">
        <v>0</v>
      </c>
      <c r="DW25" s="966">
        <v>0</v>
      </c>
      <c r="DX25" s="966">
        <v>0</v>
      </c>
      <c r="DY25" s="966">
        <v>0</v>
      </c>
      <c r="DZ25" s="966">
        <v>0</v>
      </c>
      <c r="EA25" s="966">
        <v>0</v>
      </c>
      <c r="EB25" s="966">
        <v>0</v>
      </c>
      <c r="EC25" s="966">
        <v>0</v>
      </c>
      <c r="ED25" s="966">
        <v>0</v>
      </c>
      <c r="EE25" s="966">
        <v>0</v>
      </c>
      <c r="EF25" s="966">
        <v>0</v>
      </c>
      <c r="EG25" s="966">
        <v>0</v>
      </c>
      <c r="EH25" s="966">
        <v>0</v>
      </c>
      <c r="EI25" s="966">
        <v>0</v>
      </c>
      <c r="EJ25" s="966">
        <v>0</v>
      </c>
      <c r="EK25" s="966">
        <v>0</v>
      </c>
      <c r="EL25" s="966">
        <v>0</v>
      </c>
      <c r="EM25" s="966">
        <v>0</v>
      </c>
      <c r="EN25" s="966">
        <v>0</v>
      </c>
      <c r="EO25" s="966">
        <v>0</v>
      </c>
      <c r="EP25" s="966">
        <v>0</v>
      </c>
      <c r="EQ25" s="966">
        <v>0</v>
      </c>
      <c r="ER25" s="966">
        <v>0</v>
      </c>
      <c r="ES25" s="966">
        <v>0</v>
      </c>
      <c r="ET25" s="966">
        <v>0</v>
      </c>
      <c r="EU25" s="966">
        <v>0</v>
      </c>
      <c r="EV25" s="966">
        <v>0</v>
      </c>
      <c r="EW25" s="966">
        <v>0</v>
      </c>
      <c r="EX25" s="966">
        <v>0</v>
      </c>
      <c r="EY25" s="966">
        <v>0</v>
      </c>
      <c r="EZ25" s="966">
        <v>0</v>
      </c>
      <c r="FA25" s="966">
        <v>0</v>
      </c>
      <c r="FB25" s="966">
        <v>0</v>
      </c>
      <c r="FC25" s="966">
        <v>0</v>
      </c>
      <c r="FD25" s="966">
        <v>0</v>
      </c>
      <c r="FE25" s="966">
        <v>0</v>
      </c>
      <c r="FF25" s="966">
        <v>0</v>
      </c>
      <c r="FG25" s="966">
        <v>0</v>
      </c>
      <c r="FH25" s="966">
        <v>0</v>
      </c>
      <c r="FI25" s="966">
        <v>0</v>
      </c>
      <c r="FJ25" s="966">
        <v>0</v>
      </c>
      <c r="FK25" s="966">
        <v>0</v>
      </c>
      <c r="FL25" s="966">
        <v>0</v>
      </c>
      <c r="FM25" s="966">
        <v>0</v>
      </c>
      <c r="FN25" s="966">
        <v>0</v>
      </c>
      <c r="FO25" s="966">
        <v>0</v>
      </c>
      <c r="FP25" s="966">
        <v>0</v>
      </c>
      <c r="FQ25" s="966">
        <v>0</v>
      </c>
      <c r="FR25" s="966">
        <v>0</v>
      </c>
      <c r="FS25" s="966">
        <v>0</v>
      </c>
      <c r="FT25" s="966">
        <v>0</v>
      </c>
      <c r="FU25" s="966">
        <v>0</v>
      </c>
      <c r="FV25" s="966">
        <v>0</v>
      </c>
      <c r="FW25" s="966">
        <v>0</v>
      </c>
      <c r="FX25" s="966">
        <v>0</v>
      </c>
      <c r="FY25" s="966">
        <v>0</v>
      </c>
      <c r="FZ25" s="966">
        <v>0</v>
      </c>
      <c r="GA25" s="966">
        <v>0</v>
      </c>
      <c r="GB25" s="966">
        <v>1</v>
      </c>
      <c r="GC25" s="966">
        <v>6</v>
      </c>
      <c r="GD25" s="966">
        <v>0</v>
      </c>
      <c r="GE25" s="966">
        <v>0</v>
      </c>
      <c r="GF25" s="966">
        <v>0</v>
      </c>
      <c r="GG25" s="966">
        <v>0</v>
      </c>
      <c r="GH25" s="966">
        <v>0</v>
      </c>
      <c r="GI25" s="966">
        <v>0</v>
      </c>
      <c r="GJ25" s="966">
        <v>1</v>
      </c>
      <c r="GK25" s="966">
        <v>6</v>
      </c>
      <c r="GL25" s="966">
        <v>0</v>
      </c>
      <c r="GM25" s="966">
        <v>0</v>
      </c>
    </row>
    <row r="26" spans="1:195" ht="15" customHeight="1">
      <c r="A26" s="1040" t="s">
        <v>2571</v>
      </c>
      <c r="B26" s="966">
        <v>3</v>
      </c>
      <c r="C26" s="966">
        <v>20</v>
      </c>
      <c r="D26" s="966">
        <v>5</v>
      </c>
      <c r="E26" s="966">
        <v>42</v>
      </c>
      <c r="F26" s="966">
        <v>0</v>
      </c>
      <c r="G26" s="966">
        <v>0</v>
      </c>
      <c r="H26" s="966">
        <v>0</v>
      </c>
      <c r="I26" s="966">
        <v>0</v>
      </c>
      <c r="J26" s="966">
        <v>0</v>
      </c>
      <c r="K26" s="966">
        <v>0</v>
      </c>
      <c r="L26" s="966">
        <v>1</v>
      </c>
      <c r="M26" s="966">
        <v>6</v>
      </c>
      <c r="N26" s="966">
        <v>0</v>
      </c>
      <c r="O26" s="966">
        <v>0</v>
      </c>
      <c r="P26" s="966">
        <v>0</v>
      </c>
      <c r="Q26" s="966">
        <v>0</v>
      </c>
      <c r="R26" s="966">
        <v>0</v>
      </c>
      <c r="S26" s="966">
        <v>0</v>
      </c>
      <c r="T26" s="966">
        <v>0</v>
      </c>
      <c r="U26" s="966">
        <v>0</v>
      </c>
      <c r="V26" s="966">
        <v>0</v>
      </c>
      <c r="W26" s="966">
        <v>0</v>
      </c>
      <c r="X26" s="966">
        <v>6</v>
      </c>
      <c r="Y26" s="966">
        <v>48</v>
      </c>
      <c r="Z26" s="966">
        <v>0</v>
      </c>
      <c r="AA26" s="966">
        <v>0</v>
      </c>
      <c r="AB26" s="966">
        <v>5</v>
      </c>
      <c r="AC26" s="966">
        <v>38</v>
      </c>
      <c r="AD26" s="966">
        <v>0</v>
      </c>
      <c r="AE26" s="966">
        <v>0</v>
      </c>
      <c r="AF26" s="966">
        <v>0</v>
      </c>
      <c r="AG26" s="966">
        <v>0</v>
      </c>
      <c r="AH26" s="966">
        <v>0</v>
      </c>
      <c r="AI26" s="966">
        <v>0</v>
      </c>
      <c r="AJ26" s="966">
        <v>0</v>
      </c>
      <c r="AK26" s="966">
        <v>0</v>
      </c>
      <c r="AL26" s="966">
        <v>2</v>
      </c>
      <c r="AM26" s="966">
        <v>13</v>
      </c>
      <c r="AN26" s="966">
        <v>0</v>
      </c>
      <c r="AO26" s="966">
        <v>0</v>
      </c>
      <c r="AP26" s="966">
        <v>1</v>
      </c>
      <c r="AQ26" s="966">
        <v>6</v>
      </c>
      <c r="AR26" s="966">
        <v>0</v>
      </c>
      <c r="AS26" s="966">
        <v>0</v>
      </c>
      <c r="AT26" s="966">
        <v>2</v>
      </c>
      <c r="AU26" s="966">
        <v>11</v>
      </c>
      <c r="AV26" s="966">
        <v>0</v>
      </c>
      <c r="AW26" s="966">
        <v>0</v>
      </c>
      <c r="AX26" s="966">
        <v>2</v>
      </c>
      <c r="AY26" s="966">
        <v>17</v>
      </c>
      <c r="AZ26" s="966">
        <v>0</v>
      </c>
      <c r="BA26" s="966">
        <v>0</v>
      </c>
      <c r="BB26" s="966">
        <v>0</v>
      </c>
      <c r="BC26" s="966">
        <v>0</v>
      </c>
      <c r="BD26" s="966">
        <v>10</v>
      </c>
      <c r="BE26" s="966">
        <v>77</v>
      </c>
      <c r="BF26" s="966">
        <v>4</v>
      </c>
      <c r="BG26" s="966">
        <v>31</v>
      </c>
      <c r="BH26" s="966">
        <v>3</v>
      </c>
      <c r="BI26" s="966">
        <v>15</v>
      </c>
      <c r="BJ26" s="966">
        <v>1</v>
      </c>
      <c r="BK26" s="966">
        <v>6</v>
      </c>
      <c r="BL26" s="966">
        <v>5</v>
      </c>
      <c r="BM26" s="966">
        <v>37</v>
      </c>
      <c r="BN26" s="966">
        <v>5</v>
      </c>
      <c r="BO26" s="966">
        <v>40</v>
      </c>
      <c r="BP26" s="966">
        <v>10</v>
      </c>
      <c r="BQ26" s="966">
        <v>77</v>
      </c>
      <c r="BR26" s="966">
        <v>1</v>
      </c>
      <c r="BS26" s="966">
        <v>14</v>
      </c>
      <c r="BT26" s="966">
        <v>1</v>
      </c>
      <c r="BU26" s="966">
        <v>14</v>
      </c>
      <c r="BV26" s="966">
        <v>2</v>
      </c>
      <c r="BW26" s="966">
        <v>25</v>
      </c>
      <c r="BX26" s="966">
        <v>0</v>
      </c>
      <c r="BY26" s="966">
        <v>0</v>
      </c>
      <c r="BZ26" s="966">
        <v>0</v>
      </c>
      <c r="CA26" s="966">
        <v>0</v>
      </c>
      <c r="CB26" s="966">
        <v>1</v>
      </c>
      <c r="CC26" s="966">
        <v>77</v>
      </c>
      <c r="CD26" s="966">
        <v>7</v>
      </c>
      <c r="CE26" s="966">
        <v>46</v>
      </c>
      <c r="CF26" s="966">
        <v>0</v>
      </c>
      <c r="CG26" s="966">
        <v>0</v>
      </c>
      <c r="CH26" s="966">
        <v>2</v>
      </c>
      <c r="CI26" s="966">
        <v>20</v>
      </c>
      <c r="CJ26" s="966">
        <v>0</v>
      </c>
      <c r="CK26" s="966">
        <v>0</v>
      </c>
      <c r="CL26" s="966">
        <v>1</v>
      </c>
      <c r="CM26" s="966">
        <v>6</v>
      </c>
      <c r="CN26" s="966">
        <v>8</v>
      </c>
      <c r="CO26" s="966">
        <v>58</v>
      </c>
      <c r="CP26" s="966">
        <v>2</v>
      </c>
      <c r="CQ26" s="966">
        <v>19</v>
      </c>
      <c r="CR26" s="966">
        <v>3</v>
      </c>
      <c r="CS26" s="966">
        <v>16</v>
      </c>
      <c r="CT26" s="966">
        <v>4</v>
      </c>
      <c r="CU26" s="966">
        <v>26</v>
      </c>
      <c r="CV26" s="966">
        <v>0</v>
      </c>
      <c r="CW26" s="966">
        <v>0</v>
      </c>
      <c r="CX26" s="966">
        <v>1</v>
      </c>
      <c r="CY26" s="966">
        <v>11</v>
      </c>
      <c r="CZ26" s="966">
        <v>0</v>
      </c>
      <c r="DA26" s="966">
        <v>0</v>
      </c>
      <c r="DB26" s="966">
        <v>0</v>
      </c>
      <c r="DC26" s="966">
        <v>0</v>
      </c>
      <c r="DD26" s="966">
        <v>0</v>
      </c>
      <c r="DE26" s="966">
        <v>0</v>
      </c>
      <c r="DF26" s="966">
        <v>0</v>
      </c>
      <c r="DG26" s="966">
        <v>0</v>
      </c>
      <c r="DH26" s="966">
        <v>0</v>
      </c>
      <c r="DI26" s="966">
        <v>0</v>
      </c>
      <c r="DJ26" s="966">
        <v>0</v>
      </c>
      <c r="DK26" s="966">
        <v>0</v>
      </c>
      <c r="DL26" s="966">
        <v>2</v>
      </c>
      <c r="DM26" s="966">
        <v>11</v>
      </c>
      <c r="DN26" s="966">
        <v>2</v>
      </c>
      <c r="DO26" s="966">
        <v>16</v>
      </c>
      <c r="DP26" s="966">
        <v>0</v>
      </c>
      <c r="DQ26" s="966">
        <v>0</v>
      </c>
      <c r="DR26" s="966">
        <v>0</v>
      </c>
      <c r="DS26" s="966">
        <v>0</v>
      </c>
      <c r="DT26" s="966">
        <v>1</v>
      </c>
      <c r="DU26" s="966">
        <v>6</v>
      </c>
      <c r="DV26" s="966">
        <v>0</v>
      </c>
      <c r="DW26" s="966">
        <v>0</v>
      </c>
      <c r="DX26" s="966">
        <v>0</v>
      </c>
      <c r="DY26" s="966">
        <v>0</v>
      </c>
      <c r="DZ26" s="966">
        <v>0</v>
      </c>
      <c r="EA26" s="966">
        <v>0</v>
      </c>
      <c r="EB26" s="966">
        <v>0</v>
      </c>
      <c r="EC26" s="966">
        <v>0</v>
      </c>
      <c r="ED26" s="966">
        <v>0</v>
      </c>
      <c r="EE26" s="966">
        <v>0</v>
      </c>
      <c r="EF26" s="966">
        <v>0</v>
      </c>
      <c r="EG26" s="966">
        <v>0</v>
      </c>
      <c r="EH26" s="966">
        <v>0</v>
      </c>
      <c r="EI26" s="966">
        <v>0</v>
      </c>
      <c r="EJ26" s="966">
        <v>8</v>
      </c>
      <c r="EK26" s="966">
        <v>62</v>
      </c>
      <c r="EL26" s="966">
        <v>8</v>
      </c>
      <c r="EM26" s="966">
        <v>62</v>
      </c>
      <c r="EN26" s="966">
        <v>1</v>
      </c>
      <c r="EO26" s="966">
        <v>6</v>
      </c>
      <c r="EP26" s="966">
        <v>0</v>
      </c>
      <c r="EQ26" s="966">
        <v>0</v>
      </c>
      <c r="ER26" s="966">
        <v>0</v>
      </c>
      <c r="ES26" s="966">
        <v>0</v>
      </c>
      <c r="ET26" s="966">
        <v>8</v>
      </c>
      <c r="EU26" s="966">
        <v>62</v>
      </c>
      <c r="EV26" s="966">
        <v>0</v>
      </c>
      <c r="EW26" s="966">
        <v>0</v>
      </c>
      <c r="EX26" s="966">
        <v>0</v>
      </c>
      <c r="EY26" s="966">
        <v>0</v>
      </c>
      <c r="EZ26" s="966">
        <v>6</v>
      </c>
      <c r="FA26" s="966">
        <v>48</v>
      </c>
      <c r="FB26" s="966">
        <v>0</v>
      </c>
      <c r="FC26" s="966">
        <v>0</v>
      </c>
      <c r="FD26" s="966">
        <v>0</v>
      </c>
      <c r="FE26" s="966">
        <v>0</v>
      </c>
      <c r="FF26" s="966">
        <v>0</v>
      </c>
      <c r="FG26" s="966">
        <v>0</v>
      </c>
      <c r="FH26" s="966">
        <v>1</v>
      </c>
      <c r="FI26" s="966">
        <v>9</v>
      </c>
      <c r="FJ26" s="966">
        <v>1</v>
      </c>
      <c r="FK26" s="966">
        <v>78</v>
      </c>
      <c r="FL26" s="966">
        <v>0</v>
      </c>
      <c r="FM26" s="966">
        <v>0</v>
      </c>
      <c r="FN26" s="966">
        <v>0</v>
      </c>
      <c r="FO26" s="966">
        <v>0</v>
      </c>
      <c r="FP26" s="966">
        <v>0</v>
      </c>
      <c r="FQ26" s="966">
        <v>0</v>
      </c>
      <c r="FR26" s="966">
        <v>0</v>
      </c>
      <c r="FS26" s="966">
        <v>0</v>
      </c>
      <c r="FT26" s="966">
        <v>4</v>
      </c>
      <c r="FU26" s="966">
        <v>23</v>
      </c>
      <c r="FV26" s="966">
        <v>0</v>
      </c>
      <c r="FW26" s="966">
        <v>0</v>
      </c>
      <c r="FX26" s="966">
        <v>0</v>
      </c>
      <c r="FY26" s="966">
        <v>0</v>
      </c>
      <c r="FZ26" s="966">
        <v>4</v>
      </c>
      <c r="GA26" s="966">
        <v>24</v>
      </c>
      <c r="GB26" s="966">
        <v>2</v>
      </c>
      <c r="GC26" s="966">
        <v>11</v>
      </c>
      <c r="GD26" s="966">
        <v>10</v>
      </c>
      <c r="GE26" s="966">
        <v>81</v>
      </c>
      <c r="GF26" s="966">
        <v>0</v>
      </c>
      <c r="GG26" s="966">
        <v>0</v>
      </c>
      <c r="GH26" s="966">
        <v>0</v>
      </c>
      <c r="GI26" s="966">
        <v>0</v>
      </c>
      <c r="GJ26" s="966">
        <v>2</v>
      </c>
      <c r="GK26" s="966">
        <v>12</v>
      </c>
      <c r="GL26" s="966">
        <v>2</v>
      </c>
      <c r="GM26" s="966">
        <v>20</v>
      </c>
    </row>
    <row r="27" spans="1:195" ht="15" customHeight="1">
      <c r="A27" s="1040" t="s">
        <v>2572</v>
      </c>
      <c r="B27" s="966">
        <v>1</v>
      </c>
      <c r="C27" s="966">
        <v>3</v>
      </c>
      <c r="D27" s="966">
        <v>0</v>
      </c>
      <c r="E27" s="966">
        <v>0</v>
      </c>
      <c r="F27" s="966">
        <v>0</v>
      </c>
      <c r="G27" s="966">
        <v>0</v>
      </c>
      <c r="H27" s="966">
        <v>0</v>
      </c>
      <c r="I27" s="966">
        <v>0</v>
      </c>
      <c r="J27" s="966">
        <v>0</v>
      </c>
      <c r="K27" s="966">
        <v>0</v>
      </c>
      <c r="L27" s="966">
        <v>2</v>
      </c>
      <c r="M27" s="966">
        <v>6</v>
      </c>
      <c r="N27" s="966">
        <v>0</v>
      </c>
      <c r="O27" s="966">
        <v>0</v>
      </c>
      <c r="P27" s="966">
        <v>0</v>
      </c>
      <c r="Q27" s="966">
        <v>0</v>
      </c>
      <c r="R27" s="966">
        <v>0</v>
      </c>
      <c r="S27" s="966">
        <v>0</v>
      </c>
      <c r="T27" s="966">
        <v>0</v>
      </c>
      <c r="U27" s="966">
        <v>0</v>
      </c>
      <c r="V27" s="966">
        <v>0</v>
      </c>
      <c r="W27" s="966">
        <v>0</v>
      </c>
      <c r="X27" s="966">
        <v>0</v>
      </c>
      <c r="Y27" s="966">
        <v>0</v>
      </c>
      <c r="Z27" s="966">
        <v>0</v>
      </c>
      <c r="AA27" s="966">
        <v>0</v>
      </c>
      <c r="AB27" s="966">
        <v>0</v>
      </c>
      <c r="AC27" s="966">
        <v>0</v>
      </c>
      <c r="AD27" s="966">
        <v>0</v>
      </c>
      <c r="AE27" s="966">
        <v>0</v>
      </c>
      <c r="AF27" s="966">
        <v>0</v>
      </c>
      <c r="AG27" s="966">
        <v>0</v>
      </c>
      <c r="AH27" s="966">
        <v>0</v>
      </c>
      <c r="AI27" s="966">
        <v>0</v>
      </c>
      <c r="AJ27" s="966">
        <v>0</v>
      </c>
      <c r="AK27" s="966">
        <v>0</v>
      </c>
      <c r="AL27" s="966">
        <v>0</v>
      </c>
      <c r="AM27" s="966">
        <v>0</v>
      </c>
      <c r="AN27" s="966">
        <v>0</v>
      </c>
      <c r="AO27" s="966">
        <v>0</v>
      </c>
      <c r="AP27" s="966">
        <v>0</v>
      </c>
      <c r="AQ27" s="966">
        <v>0</v>
      </c>
      <c r="AR27" s="966">
        <v>0</v>
      </c>
      <c r="AS27" s="966">
        <v>0</v>
      </c>
      <c r="AT27" s="966">
        <v>0</v>
      </c>
      <c r="AU27" s="966">
        <v>0</v>
      </c>
      <c r="AV27" s="966">
        <v>0</v>
      </c>
      <c r="AW27" s="966">
        <v>0</v>
      </c>
      <c r="AX27" s="966">
        <v>0</v>
      </c>
      <c r="AY27" s="966">
        <v>0</v>
      </c>
      <c r="AZ27" s="966">
        <v>0</v>
      </c>
      <c r="BA27" s="966">
        <v>0</v>
      </c>
      <c r="BB27" s="966">
        <v>1</v>
      </c>
      <c r="BC27" s="966">
        <v>3</v>
      </c>
      <c r="BD27" s="966">
        <v>3</v>
      </c>
      <c r="BE27" s="966">
        <v>9</v>
      </c>
      <c r="BF27" s="966">
        <v>2</v>
      </c>
      <c r="BG27" s="966">
        <v>6</v>
      </c>
      <c r="BH27" s="966">
        <v>3</v>
      </c>
      <c r="BI27" s="966">
        <v>9</v>
      </c>
      <c r="BJ27" s="966">
        <v>3</v>
      </c>
      <c r="BK27" s="966">
        <v>9</v>
      </c>
      <c r="BL27" s="966">
        <v>2</v>
      </c>
      <c r="BM27" s="966">
        <v>6</v>
      </c>
      <c r="BN27" s="966">
        <v>2</v>
      </c>
      <c r="BO27" s="966">
        <v>6</v>
      </c>
      <c r="BP27" s="966">
        <v>3</v>
      </c>
      <c r="BQ27" s="966">
        <v>9</v>
      </c>
      <c r="BR27" s="966">
        <v>0</v>
      </c>
      <c r="BS27" s="966">
        <v>0</v>
      </c>
      <c r="BT27" s="966">
        <v>0</v>
      </c>
      <c r="BU27" s="966">
        <v>0</v>
      </c>
      <c r="BV27" s="966">
        <v>0</v>
      </c>
      <c r="BW27" s="966">
        <v>0</v>
      </c>
      <c r="BX27" s="966">
        <v>0</v>
      </c>
      <c r="BY27" s="966">
        <v>0</v>
      </c>
      <c r="BZ27" s="966">
        <v>3</v>
      </c>
      <c r="CA27" s="966">
        <v>9</v>
      </c>
      <c r="CB27" s="966">
        <v>4</v>
      </c>
      <c r="CC27" s="966">
        <v>51</v>
      </c>
      <c r="CD27" s="966">
        <v>1</v>
      </c>
      <c r="CE27" s="966">
        <v>3</v>
      </c>
      <c r="CF27" s="966">
        <v>0</v>
      </c>
      <c r="CG27" s="966">
        <v>0</v>
      </c>
      <c r="CH27" s="966">
        <v>0</v>
      </c>
      <c r="CI27" s="966">
        <v>0</v>
      </c>
      <c r="CJ27" s="966">
        <v>0</v>
      </c>
      <c r="CK27" s="966">
        <v>0</v>
      </c>
      <c r="CL27" s="966">
        <v>0</v>
      </c>
      <c r="CM27" s="966">
        <v>0</v>
      </c>
      <c r="CN27" s="966">
        <v>0</v>
      </c>
      <c r="CO27" s="966">
        <v>0</v>
      </c>
      <c r="CP27" s="966">
        <v>0</v>
      </c>
      <c r="CQ27" s="966">
        <v>0</v>
      </c>
      <c r="CR27" s="966">
        <v>1</v>
      </c>
      <c r="CS27" s="966">
        <v>3</v>
      </c>
      <c r="CT27" s="966">
        <v>1</v>
      </c>
      <c r="CU27" s="966">
        <v>3</v>
      </c>
      <c r="CV27" s="966">
        <v>0</v>
      </c>
      <c r="CW27" s="966">
        <v>0</v>
      </c>
      <c r="CX27" s="966">
        <v>0</v>
      </c>
      <c r="CY27" s="966">
        <v>0</v>
      </c>
      <c r="CZ27" s="966">
        <v>0</v>
      </c>
      <c r="DA27" s="966">
        <v>0</v>
      </c>
      <c r="DB27" s="966">
        <v>0</v>
      </c>
      <c r="DC27" s="966">
        <v>0</v>
      </c>
      <c r="DD27" s="966">
        <v>0</v>
      </c>
      <c r="DE27" s="966">
        <v>0</v>
      </c>
      <c r="DF27" s="966">
        <v>0</v>
      </c>
      <c r="DG27" s="966">
        <v>0</v>
      </c>
      <c r="DH27" s="966">
        <v>0</v>
      </c>
      <c r="DI27" s="966">
        <v>0</v>
      </c>
      <c r="DJ27" s="966">
        <v>0</v>
      </c>
      <c r="DK27" s="966">
        <v>0</v>
      </c>
      <c r="DL27" s="966">
        <v>0</v>
      </c>
      <c r="DM27" s="966">
        <v>0</v>
      </c>
      <c r="DN27" s="966">
        <v>0</v>
      </c>
      <c r="DO27" s="966">
        <v>0</v>
      </c>
      <c r="DP27" s="966">
        <v>0</v>
      </c>
      <c r="DQ27" s="966">
        <v>0</v>
      </c>
      <c r="DR27" s="966">
        <v>0</v>
      </c>
      <c r="DS27" s="966">
        <v>0</v>
      </c>
      <c r="DT27" s="966">
        <v>0</v>
      </c>
      <c r="DU27" s="966">
        <v>0</v>
      </c>
      <c r="DV27" s="966">
        <v>0</v>
      </c>
      <c r="DW27" s="966">
        <v>0</v>
      </c>
      <c r="DX27" s="966">
        <v>0</v>
      </c>
      <c r="DY27" s="966">
        <v>0</v>
      </c>
      <c r="DZ27" s="966">
        <v>0</v>
      </c>
      <c r="EA27" s="966">
        <v>0</v>
      </c>
      <c r="EB27" s="966">
        <v>0</v>
      </c>
      <c r="EC27" s="966">
        <v>0</v>
      </c>
      <c r="ED27" s="966">
        <v>0</v>
      </c>
      <c r="EE27" s="966">
        <v>0</v>
      </c>
      <c r="EF27" s="966">
        <v>0</v>
      </c>
      <c r="EG27" s="966">
        <v>0</v>
      </c>
      <c r="EH27" s="966">
        <v>0</v>
      </c>
      <c r="EI27" s="966">
        <v>0</v>
      </c>
      <c r="EJ27" s="966">
        <v>1</v>
      </c>
      <c r="EK27" s="966">
        <v>2</v>
      </c>
      <c r="EL27" s="966">
        <v>1</v>
      </c>
      <c r="EM27" s="966">
        <v>2</v>
      </c>
      <c r="EN27" s="966">
        <v>0</v>
      </c>
      <c r="EO27" s="966">
        <v>0</v>
      </c>
      <c r="EP27" s="966">
        <v>0</v>
      </c>
      <c r="EQ27" s="966">
        <v>0</v>
      </c>
      <c r="ER27" s="966">
        <v>0</v>
      </c>
      <c r="ES27" s="966">
        <v>0</v>
      </c>
      <c r="ET27" s="966">
        <v>1</v>
      </c>
      <c r="EU27" s="966">
        <v>2</v>
      </c>
      <c r="EV27" s="966">
        <v>0</v>
      </c>
      <c r="EW27" s="966">
        <v>0</v>
      </c>
      <c r="EX27" s="966">
        <v>0</v>
      </c>
      <c r="EY27" s="966">
        <v>0</v>
      </c>
      <c r="EZ27" s="966">
        <v>0</v>
      </c>
      <c r="FA27" s="966">
        <v>0</v>
      </c>
      <c r="FB27" s="966">
        <v>0</v>
      </c>
      <c r="FC27" s="966">
        <v>0</v>
      </c>
      <c r="FD27" s="966">
        <v>0</v>
      </c>
      <c r="FE27" s="966">
        <v>0</v>
      </c>
      <c r="FF27" s="966">
        <v>0</v>
      </c>
      <c r="FG27" s="966">
        <v>0</v>
      </c>
      <c r="FH27" s="966">
        <v>3</v>
      </c>
      <c r="FI27" s="966">
        <v>8</v>
      </c>
      <c r="FJ27" s="966">
        <v>0</v>
      </c>
      <c r="FK27" s="966">
        <v>0</v>
      </c>
      <c r="FL27" s="966">
        <v>0</v>
      </c>
      <c r="FM27" s="966">
        <v>0</v>
      </c>
      <c r="FN27" s="966">
        <v>0</v>
      </c>
      <c r="FO27" s="966">
        <v>0</v>
      </c>
      <c r="FP27" s="966">
        <v>0</v>
      </c>
      <c r="FQ27" s="966">
        <v>0</v>
      </c>
      <c r="FR27" s="966">
        <v>0</v>
      </c>
      <c r="FS27" s="966">
        <v>0</v>
      </c>
      <c r="FT27" s="966">
        <v>0</v>
      </c>
      <c r="FU27" s="966">
        <v>0</v>
      </c>
      <c r="FV27" s="966">
        <v>0</v>
      </c>
      <c r="FW27" s="966">
        <v>0</v>
      </c>
      <c r="FX27" s="966">
        <v>0</v>
      </c>
      <c r="FY27" s="966">
        <v>0</v>
      </c>
      <c r="FZ27" s="966">
        <v>0</v>
      </c>
      <c r="GA27" s="966">
        <v>0</v>
      </c>
      <c r="GB27" s="966">
        <v>0</v>
      </c>
      <c r="GC27" s="966">
        <v>0</v>
      </c>
      <c r="GD27" s="966">
        <v>0</v>
      </c>
      <c r="GE27" s="966">
        <v>0</v>
      </c>
      <c r="GF27" s="966">
        <v>0</v>
      </c>
      <c r="GG27" s="966">
        <v>0</v>
      </c>
      <c r="GH27" s="966">
        <v>0</v>
      </c>
      <c r="GI27" s="966">
        <v>0</v>
      </c>
      <c r="GJ27" s="966">
        <v>0</v>
      </c>
      <c r="GK27" s="966">
        <v>0</v>
      </c>
      <c r="GL27" s="966">
        <v>1</v>
      </c>
      <c r="GM27" s="966">
        <v>3</v>
      </c>
    </row>
    <row r="28" spans="1:195" ht="15" customHeight="1">
      <c r="A28" s="1040" t="s">
        <v>2573</v>
      </c>
      <c r="B28" s="966">
        <v>0</v>
      </c>
      <c r="C28" s="966">
        <v>0</v>
      </c>
      <c r="D28" s="966">
        <v>0</v>
      </c>
      <c r="E28" s="966">
        <v>0</v>
      </c>
      <c r="F28" s="966">
        <v>0</v>
      </c>
      <c r="G28" s="966">
        <v>0</v>
      </c>
      <c r="H28" s="966">
        <v>0</v>
      </c>
      <c r="I28" s="966">
        <v>0</v>
      </c>
      <c r="J28" s="966">
        <v>0</v>
      </c>
      <c r="K28" s="966">
        <v>0</v>
      </c>
      <c r="L28" s="966">
        <v>0</v>
      </c>
      <c r="M28" s="966">
        <v>0</v>
      </c>
      <c r="N28" s="966">
        <v>0</v>
      </c>
      <c r="O28" s="966">
        <v>0</v>
      </c>
      <c r="P28" s="966">
        <v>0</v>
      </c>
      <c r="Q28" s="966">
        <v>0</v>
      </c>
      <c r="R28" s="966">
        <v>0</v>
      </c>
      <c r="S28" s="966">
        <v>0</v>
      </c>
      <c r="T28" s="966">
        <v>0</v>
      </c>
      <c r="U28" s="966">
        <v>0</v>
      </c>
      <c r="V28" s="966">
        <v>0</v>
      </c>
      <c r="W28" s="966">
        <v>0</v>
      </c>
      <c r="X28" s="966">
        <v>0</v>
      </c>
      <c r="Y28" s="966">
        <v>0</v>
      </c>
      <c r="Z28" s="966">
        <v>0</v>
      </c>
      <c r="AA28" s="966">
        <v>0</v>
      </c>
      <c r="AB28" s="966">
        <v>0</v>
      </c>
      <c r="AC28" s="966">
        <v>0</v>
      </c>
      <c r="AD28" s="966">
        <v>0</v>
      </c>
      <c r="AE28" s="966">
        <v>0</v>
      </c>
      <c r="AF28" s="966">
        <v>0</v>
      </c>
      <c r="AG28" s="966">
        <v>0</v>
      </c>
      <c r="AH28" s="966">
        <v>0</v>
      </c>
      <c r="AI28" s="966">
        <v>0</v>
      </c>
      <c r="AJ28" s="966">
        <v>0</v>
      </c>
      <c r="AK28" s="966">
        <v>0</v>
      </c>
      <c r="AL28" s="966">
        <v>0</v>
      </c>
      <c r="AM28" s="966">
        <v>0</v>
      </c>
      <c r="AN28" s="966">
        <v>0</v>
      </c>
      <c r="AO28" s="966">
        <v>0</v>
      </c>
      <c r="AP28" s="966">
        <v>0</v>
      </c>
      <c r="AQ28" s="966">
        <v>0</v>
      </c>
      <c r="AR28" s="966">
        <v>0</v>
      </c>
      <c r="AS28" s="966">
        <v>0</v>
      </c>
      <c r="AT28" s="966">
        <v>0</v>
      </c>
      <c r="AU28" s="966">
        <v>0</v>
      </c>
      <c r="AV28" s="966">
        <v>0</v>
      </c>
      <c r="AW28" s="966">
        <v>0</v>
      </c>
      <c r="AX28" s="966">
        <v>0</v>
      </c>
      <c r="AY28" s="966">
        <v>0</v>
      </c>
      <c r="AZ28" s="966">
        <v>0</v>
      </c>
      <c r="BA28" s="966">
        <v>0</v>
      </c>
      <c r="BB28" s="966">
        <v>0</v>
      </c>
      <c r="BC28" s="966">
        <v>0</v>
      </c>
      <c r="BD28" s="966">
        <v>0</v>
      </c>
      <c r="BE28" s="966">
        <v>0</v>
      </c>
      <c r="BF28" s="966">
        <v>0</v>
      </c>
      <c r="BG28" s="966">
        <v>0</v>
      </c>
      <c r="BH28" s="966">
        <v>0</v>
      </c>
      <c r="BI28" s="966">
        <v>0</v>
      </c>
      <c r="BJ28" s="966">
        <v>0</v>
      </c>
      <c r="BK28" s="966">
        <v>0</v>
      </c>
      <c r="BL28" s="966">
        <v>0</v>
      </c>
      <c r="BM28" s="966">
        <v>0</v>
      </c>
      <c r="BN28" s="966">
        <v>0</v>
      </c>
      <c r="BO28" s="966">
        <v>0</v>
      </c>
      <c r="BP28" s="966">
        <v>0</v>
      </c>
      <c r="BQ28" s="966">
        <v>0</v>
      </c>
      <c r="BR28" s="966">
        <v>0</v>
      </c>
      <c r="BS28" s="966">
        <v>0</v>
      </c>
      <c r="BT28" s="966">
        <v>0</v>
      </c>
      <c r="BU28" s="966">
        <v>0</v>
      </c>
      <c r="BV28" s="966">
        <v>0</v>
      </c>
      <c r="BW28" s="966">
        <v>0</v>
      </c>
      <c r="BX28" s="966">
        <v>0</v>
      </c>
      <c r="BY28" s="966">
        <v>0</v>
      </c>
      <c r="BZ28" s="966">
        <v>0</v>
      </c>
      <c r="CA28" s="966">
        <v>0</v>
      </c>
      <c r="CB28" s="966">
        <v>1</v>
      </c>
      <c r="CC28" s="966">
        <v>35</v>
      </c>
      <c r="CD28" s="966">
        <v>0</v>
      </c>
      <c r="CE28" s="966">
        <v>0</v>
      </c>
      <c r="CF28" s="966">
        <v>0</v>
      </c>
      <c r="CG28" s="966">
        <v>0</v>
      </c>
      <c r="CH28" s="966">
        <v>0</v>
      </c>
      <c r="CI28" s="966">
        <v>0</v>
      </c>
      <c r="CJ28" s="966">
        <v>0</v>
      </c>
      <c r="CK28" s="966">
        <v>0</v>
      </c>
      <c r="CL28" s="966">
        <v>0</v>
      </c>
      <c r="CM28" s="966">
        <v>0</v>
      </c>
      <c r="CN28" s="966">
        <v>0</v>
      </c>
      <c r="CO28" s="966">
        <v>0</v>
      </c>
      <c r="CP28" s="966">
        <v>0</v>
      </c>
      <c r="CQ28" s="966">
        <v>0</v>
      </c>
      <c r="CR28" s="966">
        <v>0</v>
      </c>
      <c r="CS28" s="966">
        <v>0</v>
      </c>
      <c r="CT28" s="966">
        <v>0</v>
      </c>
      <c r="CU28" s="966">
        <v>0</v>
      </c>
      <c r="CV28" s="966">
        <v>0</v>
      </c>
      <c r="CW28" s="966">
        <v>0</v>
      </c>
      <c r="CX28" s="966">
        <v>0</v>
      </c>
      <c r="CY28" s="966">
        <v>0</v>
      </c>
      <c r="CZ28" s="966">
        <v>0</v>
      </c>
      <c r="DA28" s="966">
        <v>0</v>
      </c>
      <c r="DB28" s="966">
        <v>0</v>
      </c>
      <c r="DC28" s="966">
        <v>0</v>
      </c>
      <c r="DD28" s="966">
        <v>0</v>
      </c>
      <c r="DE28" s="966">
        <v>0</v>
      </c>
      <c r="DF28" s="966">
        <v>0</v>
      </c>
      <c r="DG28" s="966">
        <v>0</v>
      </c>
      <c r="DH28" s="966">
        <v>0</v>
      </c>
      <c r="DI28" s="966">
        <v>0</v>
      </c>
      <c r="DJ28" s="966">
        <v>0</v>
      </c>
      <c r="DK28" s="966">
        <v>0</v>
      </c>
      <c r="DL28" s="966">
        <v>0</v>
      </c>
      <c r="DM28" s="966">
        <v>0</v>
      </c>
      <c r="DN28" s="966">
        <v>0</v>
      </c>
      <c r="DO28" s="966">
        <v>0</v>
      </c>
      <c r="DP28" s="966">
        <v>0</v>
      </c>
      <c r="DQ28" s="966">
        <v>0</v>
      </c>
      <c r="DR28" s="966">
        <v>0</v>
      </c>
      <c r="DS28" s="966">
        <v>0</v>
      </c>
      <c r="DT28" s="966">
        <v>0</v>
      </c>
      <c r="DU28" s="966">
        <v>0</v>
      </c>
      <c r="DV28" s="966">
        <v>0</v>
      </c>
      <c r="DW28" s="966">
        <v>0</v>
      </c>
      <c r="DX28" s="966">
        <v>0</v>
      </c>
      <c r="DY28" s="966">
        <v>0</v>
      </c>
      <c r="DZ28" s="966">
        <v>0</v>
      </c>
      <c r="EA28" s="966">
        <v>0</v>
      </c>
      <c r="EB28" s="966">
        <v>0</v>
      </c>
      <c r="EC28" s="966">
        <v>0</v>
      </c>
      <c r="ED28" s="966">
        <v>0</v>
      </c>
      <c r="EE28" s="966">
        <v>0</v>
      </c>
      <c r="EF28" s="966">
        <v>0</v>
      </c>
      <c r="EG28" s="966">
        <v>0</v>
      </c>
      <c r="EH28" s="966">
        <v>0</v>
      </c>
      <c r="EI28" s="966">
        <v>0</v>
      </c>
      <c r="EJ28" s="966">
        <v>0</v>
      </c>
      <c r="EK28" s="966">
        <v>0</v>
      </c>
      <c r="EL28" s="966">
        <v>0</v>
      </c>
      <c r="EM28" s="966">
        <v>0</v>
      </c>
      <c r="EN28" s="966">
        <v>0</v>
      </c>
      <c r="EO28" s="966">
        <v>0</v>
      </c>
      <c r="EP28" s="966">
        <v>0</v>
      </c>
      <c r="EQ28" s="966">
        <v>0</v>
      </c>
      <c r="ER28" s="966">
        <v>0</v>
      </c>
      <c r="ES28" s="966">
        <v>0</v>
      </c>
      <c r="ET28" s="966">
        <v>0</v>
      </c>
      <c r="EU28" s="966">
        <v>0</v>
      </c>
      <c r="EV28" s="966">
        <v>0</v>
      </c>
      <c r="EW28" s="966">
        <v>0</v>
      </c>
      <c r="EX28" s="966">
        <v>0</v>
      </c>
      <c r="EY28" s="966">
        <v>0</v>
      </c>
      <c r="EZ28" s="966">
        <v>1</v>
      </c>
      <c r="FA28" s="966">
        <v>36</v>
      </c>
      <c r="FB28" s="966">
        <v>0</v>
      </c>
      <c r="FC28" s="966">
        <v>0</v>
      </c>
      <c r="FD28" s="966">
        <v>0</v>
      </c>
      <c r="FE28" s="966">
        <v>0</v>
      </c>
      <c r="FF28" s="966">
        <v>0</v>
      </c>
      <c r="FG28" s="966">
        <v>0</v>
      </c>
      <c r="FH28" s="966">
        <v>0</v>
      </c>
      <c r="FI28" s="966">
        <v>0</v>
      </c>
      <c r="FJ28" s="966">
        <v>1</v>
      </c>
      <c r="FK28" s="966">
        <v>36</v>
      </c>
      <c r="FL28" s="966">
        <v>0</v>
      </c>
      <c r="FM28" s="966">
        <v>0</v>
      </c>
      <c r="FN28" s="966">
        <v>0</v>
      </c>
      <c r="FO28" s="966">
        <v>0</v>
      </c>
      <c r="FP28" s="966">
        <v>0</v>
      </c>
      <c r="FQ28" s="966">
        <v>0</v>
      </c>
      <c r="FR28" s="966">
        <v>0</v>
      </c>
      <c r="FS28" s="966">
        <v>0</v>
      </c>
      <c r="FT28" s="966">
        <v>0</v>
      </c>
      <c r="FU28" s="966">
        <v>0</v>
      </c>
      <c r="FV28" s="966">
        <v>0</v>
      </c>
      <c r="FW28" s="966">
        <v>0</v>
      </c>
      <c r="FX28" s="966">
        <v>0</v>
      </c>
      <c r="FY28" s="966">
        <v>0</v>
      </c>
      <c r="FZ28" s="966">
        <v>0</v>
      </c>
      <c r="GA28" s="966">
        <v>0</v>
      </c>
      <c r="GB28" s="966">
        <v>0</v>
      </c>
      <c r="GC28" s="966">
        <v>0</v>
      </c>
      <c r="GD28" s="966">
        <v>0</v>
      </c>
      <c r="GE28" s="966">
        <v>0</v>
      </c>
      <c r="GF28" s="966">
        <v>0</v>
      </c>
      <c r="GG28" s="966">
        <v>0</v>
      </c>
      <c r="GH28" s="966">
        <v>0</v>
      </c>
      <c r="GI28" s="966">
        <v>0</v>
      </c>
      <c r="GJ28" s="966">
        <v>0</v>
      </c>
      <c r="GK28" s="966">
        <v>0</v>
      </c>
      <c r="GL28" s="966">
        <v>1</v>
      </c>
      <c r="GM28" s="966">
        <v>36</v>
      </c>
    </row>
    <row r="29" spans="1:195" ht="15" customHeight="1">
      <c r="A29" s="1040" t="s">
        <v>2574</v>
      </c>
      <c r="B29" s="966">
        <v>0</v>
      </c>
      <c r="C29" s="966">
        <v>0</v>
      </c>
      <c r="D29" s="966">
        <v>0</v>
      </c>
      <c r="E29" s="966">
        <v>0</v>
      </c>
      <c r="F29" s="966">
        <v>0</v>
      </c>
      <c r="G29" s="966">
        <v>0</v>
      </c>
      <c r="H29" s="966">
        <v>0</v>
      </c>
      <c r="I29" s="966">
        <v>0</v>
      </c>
      <c r="J29" s="966">
        <v>0</v>
      </c>
      <c r="K29" s="966">
        <v>0</v>
      </c>
      <c r="L29" s="966">
        <v>0</v>
      </c>
      <c r="M29" s="966">
        <v>0</v>
      </c>
      <c r="N29" s="966">
        <v>0</v>
      </c>
      <c r="O29" s="966">
        <v>0</v>
      </c>
      <c r="P29" s="966">
        <v>0</v>
      </c>
      <c r="Q29" s="966">
        <v>0</v>
      </c>
      <c r="R29" s="966">
        <v>0</v>
      </c>
      <c r="S29" s="966">
        <v>0</v>
      </c>
      <c r="T29" s="966">
        <v>0</v>
      </c>
      <c r="U29" s="966">
        <v>0</v>
      </c>
      <c r="V29" s="966">
        <v>0</v>
      </c>
      <c r="W29" s="966">
        <v>0</v>
      </c>
      <c r="X29" s="966">
        <v>0</v>
      </c>
      <c r="Y29" s="966">
        <v>0</v>
      </c>
      <c r="Z29" s="966">
        <v>0</v>
      </c>
      <c r="AA29" s="966">
        <v>0</v>
      </c>
      <c r="AB29" s="966">
        <v>0</v>
      </c>
      <c r="AC29" s="966">
        <v>0</v>
      </c>
      <c r="AD29" s="966">
        <v>0</v>
      </c>
      <c r="AE29" s="966">
        <v>0</v>
      </c>
      <c r="AF29" s="966">
        <v>0</v>
      </c>
      <c r="AG29" s="966">
        <v>0</v>
      </c>
      <c r="AH29" s="966">
        <v>0</v>
      </c>
      <c r="AI29" s="966">
        <v>0</v>
      </c>
      <c r="AJ29" s="966">
        <v>0</v>
      </c>
      <c r="AK29" s="966">
        <v>0</v>
      </c>
      <c r="AL29" s="966">
        <v>0</v>
      </c>
      <c r="AM29" s="966">
        <v>0</v>
      </c>
      <c r="AN29" s="966">
        <v>0</v>
      </c>
      <c r="AO29" s="966">
        <v>0</v>
      </c>
      <c r="AP29" s="966">
        <v>0</v>
      </c>
      <c r="AQ29" s="966">
        <v>0</v>
      </c>
      <c r="AR29" s="966">
        <v>0</v>
      </c>
      <c r="AS29" s="966">
        <v>0</v>
      </c>
      <c r="AT29" s="966">
        <v>0</v>
      </c>
      <c r="AU29" s="966">
        <v>0</v>
      </c>
      <c r="AV29" s="966">
        <v>0</v>
      </c>
      <c r="AW29" s="966">
        <v>0</v>
      </c>
      <c r="AX29" s="966">
        <v>0</v>
      </c>
      <c r="AY29" s="966">
        <v>0</v>
      </c>
      <c r="AZ29" s="966">
        <v>0</v>
      </c>
      <c r="BA29" s="966">
        <v>0</v>
      </c>
      <c r="BB29" s="966">
        <v>0</v>
      </c>
      <c r="BC29" s="966">
        <v>0</v>
      </c>
      <c r="BD29" s="966">
        <v>1</v>
      </c>
      <c r="BE29" s="966">
        <v>4</v>
      </c>
      <c r="BF29" s="966">
        <v>0</v>
      </c>
      <c r="BG29" s="966">
        <v>0</v>
      </c>
      <c r="BH29" s="966">
        <v>2</v>
      </c>
      <c r="BI29" s="966">
        <v>12</v>
      </c>
      <c r="BJ29" s="966">
        <v>1</v>
      </c>
      <c r="BK29" s="966">
        <v>4</v>
      </c>
      <c r="BL29" s="966">
        <v>0</v>
      </c>
      <c r="BM29" s="966">
        <v>0</v>
      </c>
      <c r="BN29" s="966">
        <v>0</v>
      </c>
      <c r="BO29" s="966">
        <v>0</v>
      </c>
      <c r="BP29" s="966">
        <v>1</v>
      </c>
      <c r="BQ29" s="966">
        <v>8</v>
      </c>
      <c r="BR29" s="966">
        <v>0</v>
      </c>
      <c r="BS29" s="966">
        <v>0</v>
      </c>
      <c r="BT29" s="966">
        <v>0</v>
      </c>
      <c r="BU29" s="966">
        <v>0</v>
      </c>
      <c r="BV29" s="966">
        <v>0</v>
      </c>
      <c r="BW29" s="966">
        <v>0</v>
      </c>
      <c r="BX29" s="966">
        <v>0</v>
      </c>
      <c r="BY29" s="966">
        <v>0</v>
      </c>
      <c r="BZ29" s="966">
        <v>0</v>
      </c>
      <c r="CA29" s="966">
        <v>0</v>
      </c>
      <c r="CB29" s="966">
        <v>1</v>
      </c>
      <c r="CC29" s="966">
        <v>54</v>
      </c>
      <c r="CD29" s="966">
        <v>0</v>
      </c>
      <c r="CE29" s="966">
        <v>0</v>
      </c>
      <c r="CF29" s="966">
        <v>0</v>
      </c>
      <c r="CG29" s="966">
        <v>0</v>
      </c>
      <c r="CH29" s="966">
        <v>1</v>
      </c>
      <c r="CI29" s="966">
        <v>8</v>
      </c>
      <c r="CJ29" s="966">
        <v>0</v>
      </c>
      <c r="CK29" s="966">
        <v>0</v>
      </c>
      <c r="CL29" s="966">
        <v>0</v>
      </c>
      <c r="CM29" s="966">
        <v>0</v>
      </c>
      <c r="CN29" s="966">
        <v>0</v>
      </c>
      <c r="CO29" s="966">
        <v>0</v>
      </c>
      <c r="CP29" s="966">
        <v>0</v>
      </c>
      <c r="CQ29" s="966">
        <v>0</v>
      </c>
      <c r="CR29" s="966">
        <v>0</v>
      </c>
      <c r="CS29" s="966">
        <v>0</v>
      </c>
      <c r="CT29" s="966">
        <v>0</v>
      </c>
      <c r="CU29" s="966">
        <v>0</v>
      </c>
      <c r="CV29" s="966">
        <v>0</v>
      </c>
      <c r="CW29" s="966">
        <v>0</v>
      </c>
      <c r="CX29" s="966">
        <v>0</v>
      </c>
      <c r="CY29" s="966">
        <v>0</v>
      </c>
      <c r="CZ29" s="966">
        <v>0</v>
      </c>
      <c r="DA29" s="966">
        <v>0</v>
      </c>
      <c r="DB29" s="966">
        <v>0</v>
      </c>
      <c r="DC29" s="966">
        <v>0</v>
      </c>
      <c r="DD29" s="966">
        <v>0</v>
      </c>
      <c r="DE29" s="966">
        <v>0</v>
      </c>
      <c r="DF29" s="966">
        <v>0</v>
      </c>
      <c r="DG29" s="966">
        <v>0</v>
      </c>
      <c r="DH29" s="966">
        <v>0</v>
      </c>
      <c r="DI29" s="966">
        <v>0</v>
      </c>
      <c r="DJ29" s="966">
        <v>0</v>
      </c>
      <c r="DK29" s="966">
        <v>0</v>
      </c>
      <c r="DL29" s="966">
        <v>0</v>
      </c>
      <c r="DM29" s="966">
        <v>0</v>
      </c>
      <c r="DN29" s="966">
        <v>0</v>
      </c>
      <c r="DO29" s="966">
        <v>0</v>
      </c>
      <c r="DP29" s="966">
        <v>0</v>
      </c>
      <c r="DQ29" s="966">
        <v>0</v>
      </c>
      <c r="DR29" s="966">
        <v>0</v>
      </c>
      <c r="DS29" s="966">
        <v>0</v>
      </c>
      <c r="DT29" s="966">
        <v>0</v>
      </c>
      <c r="DU29" s="966">
        <v>0</v>
      </c>
      <c r="DV29" s="966">
        <v>0</v>
      </c>
      <c r="DW29" s="966">
        <v>0</v>
      </c>
      <c r="DX29" s="966">
        <v>0</v>
      </c>
      <c r="DY29" s="966">
        <v>0</v>
      </c>
      <c r="DZ29" s="966">
        <v>0</v>
      </c>
      <c r="EA29" s="966">
        <v>0</v>
      </c>
      <c r="EB29" s="966">
        <v>0</v>
      </c>
      <c r="EC29" s="966">
        <v>0</v>
      </c>
      <c r="ED29" s="966">
        <v>0</v>
      </c>
      <c r="EE29" s="966">
        <v>0</v>
      </c>
      <c r="EF29" s="966">
        <v>0</v>
      </c>
      <c r="EG29" s="966">
        <v>0</v>
      </c>
      <c r="EH29" s="966">
        <v>1</v>
      </c>
      <c r="EI29" s="966">
        <v>8</v>
      </c>
      <c r="EJ29" s="966">
        <v>1</v>
      </c>
      <c r="EK29" s="966">
        <v>5</v>
      </c>
      <c r="EL29" s="966">
        <v>1</v>
      </c>
      <c r="EM29" s="966">
        <v>5</v>
      </c>
      <c r="EN29" s="966">
        <v>0</v>
      </c>
      <c r="EO29" s="966">
        <v>0</v>
      </c>
      <c r="EP29" s="966">
        <v>0</v>
      </c>
      <c r="EQ29" s="966">
        <v>0</v>
      </c>
      <c r="ER29" s="966">
        <v>1</v>
      </c>
      <c r="ES29" s="966">
        <v>5</v>
      </c>
      <c r="ET29" s="966">
        <v>0</v>
      </c>
      <c r="EU29" s="966">
        <v>0</v>
      </c>
      <c r="EV29" s="966">
        <v>0</v>
      </c>
      <c r="EW29" s="966">
        <v>0</v>
      </c>
      <c r="EX29" s="966">
        <v>0</v>
      </c>
      <c r="EY29" s="966">
        <v>0</v>
      </c>
      <c r="EZ29" s="966">
        <v>0</v>
      </c>
      <c r="FA29" s="966">
        <v>0</v>
      </c>
      <c r="FB29" s="966">
        <v>0</v>
      </c>
      <c r="FC29" s="966">
        <v>0</v>
      </c>
      <c r="FD29" s="966">
        <v>0</v>
      </c>
      <c r="FE29" s="966">
        <v>0</v>
      </c>
      <c r="FF29" s="966">
        <v>0</v>
      </c>
      <c r="FG29" s="966">
        <v>0</v>
      </c>
      <c r="FH29" s="966">
        <v>0</v>
      </c>
      <c r="FI29" s="966">
        <v>0</v>
      </c>
      <c r="FJ29" s="966">
        <v>1</v>
      </c>
      <c r="FK29" s="966">
        <v>8</v>
      </c>
      <c r="FL29" s="966">
        <v>0</v>
      </c>
      <c r="FM29" s="966">
        <v>0</v>
      </c>
      <c r="FN29" s="966">
        <v>0</v>
      </c>
      <c r="FO29" s="966">
        <v>0</v>
      </c>
      <c r="FP29" s="966">
        <v>0</v>
      </c>
      <c r="FQ29" s="966">
        <v>0</v>
      </c>
      <c r="FR29" s="966">
        <v>0</v>
      </c>
      <c r="FS29" s="966">
        <v>0</v>
      </c>
      <c r="FT29" s="966">
        <v>0</v>
      </c>
      <c r="FU29" s="966">
        <v>0</v>
      </c>
      <c r="FV29" s="966">
        <v>0</v>
      </c>
      <c r="FW29" s="966">
        <v>0</v>
      </c>
      <c r="FX29" s="966">
        <v>0</v>
      </c>
      <c r="FY29" s="966">
        <v>0</v>
      </c>
      <c r="FZ29" s="966">
        <v>0</v>
      </c>
      <c r="GA29" s="966">
        <v>0</v>
      </c>
      <c r="GB29" s="966">
        <v>0</v>
      </c>
      <c r="GC29" s="966">
        <v>0</v>
      </c>
      <c r="GD29" s="966">
        <v>0</v>
      </c>
      <c r="GE29" s="966">
        <v>0</v>
      </c>
      <c r="GF29" s="966">
        <v>1</v>
      </c>
      <c r="GG29" s="966">
        <v>8</v>
      </c>
      <c r="GH29" s="966">
        <v>0</v>
      </c>
      <c r="GI29" s="966">
        <v>0</v>
      </c>
      <c r="GJ29" s="966">
        <v>0</v>
      </c>
      <c r="GK29" s="966">
        <v>0</v>
      </c>
      <c r="GL29" s="966">
        <v>0</v>
      </c>
      <c r="GM29" s="966">
        <v>0</v>
      </c>
    </row>
    <row r="30" spans="1:195" ht="15" customHeight="1">
      <c r="A30" s="1040" t="s">
        <v>2575</v>
      </c>
      <c r="B30" s="966">
        <v>0</v>
      </c>
      <c r="C30" s="966">
        <v>0</v>
      </c>
      <c r="D30" s="966">
        <v>0</v>
      </c>
      <c r="E30" s="966">
        <v>0</v>
      </c>
      <c r="F30" s="966">
        <v>0</v>
      </c>
      <c r="G30" s="966">
        <v>0</v>
      </c>
      <c r="H30" s="966">
        <v>0</v>
      </c>
      <c r="I30" s="966">
        <v>0</v>
      </c>
      <c r="J30" s="966">
        <v>0</v>
      </c>
      <c r="K30" s="966">
        <v>0</v>
      </c>
      <c r="L30" s="966">
        <v>0</v>
      </c>
      <c r="M30" s="966">
        <v>0</v>
      </c>
      <c r="N30" s="966">
        <v>0</v>
      </c>
      <c r="O30" s="966">
        <v>0</v>
      </c>
      <c r="P30" s="966">
        <v>0</v>
      </c>
      <c r="Q30" s="966">
        <v>0</v>
      </c>
      <c r="R30" s="966">
        <v>0</v>
      </c>
      <c r="S30" s="966">
        <v>0</v>
      </c>
      <c r="T30" s="966">
        <v>0</v>
      </c>
      <c r="U30" s="966">
        <v>0</v>
      </c>
      <c r="V30" s="966">
        <v>0</v>
      </c>
      <c r="W30" s="966">
        <v>0</v>
      </c>
      <c r="X30" s="966">
        <v>0</v>
      </c>
      <c r="Y30" s="966">
        <v>0</v>
      </c>
      <c r="Z30" s="966">
        <v>0</v>
      </c>
      <c r="AA30" s="966">
        <v>0</v>
      </c>
      <c r="AB30" s="966">
        <v>0</v>
      </c>
      <c r="AC30" s="966">
        <v>0</v>
      </c>
      <c r="AD30" s="966">
        <v>0</v>
      </c>
      <c r="AE30" s="966">
        <v>0</v>
      </c>
      <c r="AF30" s="966">
        <v>0</v>
      </c>
      <c r="AG30" s="966">
        <v>0</v>
      </c>
      <c r="AH30" s="966">
        <v>0</v>
      </c>
      <c r="AI30" s="966">
        <v>0</v>
      </c>
      <c r="AJ30" s="966">
        <v>0</v>
      </c>
      <c r="AK30" s="966">
        <v>0</v>
      </c>
      <c r="AL30" s="966">
        <v>0</v>
      </c>
      <c r="AM30" s="966">
        <v>0</v>
      </c>
      <c r="AN30" s="966">
        <v>0</v>
      </c>
      <c r="AO30" s="966">
        <v>0</v>
      </c>
      <c r="AP30" s="966">
        <v>0</v>
      </c>
      <c r="AQ30" s="966">
        <v>0</v>
      </c>
      <c r="AR30" s="966">
        <v>0</v>
      </c>
      <c r="AS30" s="966">
        <v>0</v>
      </c>
      <c r="AT30" s="966">
        <v>0</v>
      </c>
      <c r="AU30" s="966">
        <v>0</v>
      </c>
      <c r="AV30" s="966">
        <v>0</v>
      </c>
      <c r="AW30" s="966">
        <v>0</v>
      </c>
      <c r="AX30" s="966">
        <v>0</v>
      </c>
      <c r="AY30" s="966">
        <v>0</v>
      </c>
      <c r="AZ30" s="966">
        <v>0</v>
      </c>
      <c r="BA30" s="966">
        <v>0</v>
      </c>
      <c r="BB30" s="966">
        <v>0</v>
      </c>
      <c r="BC30" s="966">
        <v>0</v>
      </c>
      <c r="BD30" s="966">
        <v>5</v>
      </c>
      <c r="BE30" s="966">
        <v>12</v>
      </c>
      <c r="BF30" s="966">
        <v>0</v>
      </c>
      <c r="BG30" s="966">
        <v>0</v>
      </c>
      <c r="BH30" s="966">
        <v>4</v>
      </c>
      <c r="BI30" s="966">
        <v>10</v>
      </c>
      <c r="BJ30" s="966">
        <v>1</v>
      </c>
      <c r="BK30" s="966">
        <v>2</v>
      </c>
      <c r="BL30" s="966">
        <v>0</v>
      </c>
      <c r="BM30" s="966">
        <v>0</v>
      </c>
      <c r="BN30" s="966">
        <v>0</v>
      </c>
      <c r="BO30" s="966">
        <v>0</v>
      </c>
      <c r="BP30" s="966">
        <v>1</v>
      </c>
      <c r="BQ30" s="966">
        <v>3</v>
      </c>
      <c r="BR30" s="966">
        <v>1</v>
      </c>
      <c r="BS30" s="966">
        <v>2</v>
      </c>
      <c r="BT30" s="966">
        <v>1</v>
      </c>
      <c r="BU30" s="966">
        <v>2</v>
      </c>
      <c r="BV30" s="966">
        <v>2</v>
      </c>
      <c r="BW30" s="966">
        <v>5</v>
      </c>
      <c r="BX30" s="966">
        <v>0</v>
      </c>
      <c r="BY30" s="966">
        <v>0</v>
      </c>
      <c r="BZ30" s="966">
        <v>0</v>
      </c>
      <c r="CA30" s="966">
        <v>0</v>
      </c>
      <c r="CB30" s="966">
        <v>1</v>
      </c>
      <c r="CC30" s="966">
        <v>29</v>
      </c>
      <c r="CD30" s="966">
        <v>0</v>
      </c>
      <c r="CE30" s="966">
        <v>0</v>
      </c>
      <c r="CF30" s="966">
        <v>0</v>
      </c>
      <c r="CG30" s="966">
        <v>0</v>
      </c>
      <c r="CH30" s="966">
        <v>0</v>
      </c>
      <c r="CI30" s="966">
        <v>0</v>
      </c>
      <c r="CJ30" s="966">
        <v>0</v>
      </c>
      <c r="CK30" s="966">
        <v>0</v>
      </c>
      <c r="CL30" s="966">
        <v>0</v>
      </c>
      <c r="CM30" s="966">
        <v>0</v>
      </c>
      <c r="CN30" s="966">
        <v>2</v>
      </c>
      <c r="CO30" s="966">
        <v>5</v>
      </c>
      <c r="CP30" s="966">
        <v>2</v>
      </c>
      <c r="CQ30" s="966">
        <v>5</v>
      </c>
      <c r="CR30" s="966">
        <v>2</v>
      </c>
      <c r="CS30" s="966">
        <v>7</v>
      </c>
      <c r="CT30" s="966">
        <v>0</v>
      </c>
      <c r="CU30" s="966">
        <v>0</v>
      </c>
      <c r="CV30" s="966">
        <v>0</v>
      </c>
      <c r="CW30" s="966">
        <v>0</v>
      </c>
      <c r="CX30" s="966">
        <v>0</v>
      </c>
      <c r="CY30" s="966">
        <v>0</v>
      </c>
      <c r="CZ30" s="966">
        <v>0</v>
      </c>
      <c r="DA30" s="966">
        <v>0</v>
      </c>
      <c r="DB30" s="966">
        <v>0</v>
      </c>
      <c r="DC30" s="966">
        <v>0</v>
      </c>
      <c r="DD30" s="966">
        <v>0</v>
      </c>
      <c r="DE30" s="966">
        <v>0</v>
      </c>
      <c r="DF30" s="966">
        <v>0</v>
      </c>
      <c r="DG30" s="966">
        <v>0</v>
      </c>
      <c r="DH30" s="966">
        <v>0</v>
      </c>
      <c r="DI30" s="966">
        <v>0</v>
      </c>
      <c r="DJ30" s="966">
        <v>0</v>
      </c>
      <c r="DK30" s="966">
        <v>0</v>
      </c>
      <c r="DL30" s="966">
        <v>0</v>
      </c>
      <c r="DM30" s="966">
        <v>0</v>
      </c>
      <c r="DN30" s="966">
        <v>1</v>
      </c>
      <c r="DO30" s="966">
        <v>2</v>
      </c>
      <c r="DP30" s="966">
        <v>0</v>
      </c>
      <c r="DQ30" s="966">
        <v>0</v>
      </c>
      <c r="DR30" s="966">
        <v>0</v>
      </c>
      <c r="DS30" s="966">
        <v>0</v>
      </c>
      <c r="DT30" s="966">
        <v>0</v>
      </c>
      <c r="DU30" s="966">
        <v>0</v>
      </c>
      <c r="DV30" s="966">
        <v>0</v>
      </c>
      <c r="DW30" s="966">
        <v>0</v>
      </c>
      <c r="DX30" s="966">
        <v>0</v>
      </c>
      <c r="DY30" s="966">
        <v>0</v>
      </c>
      <c r="DZ30" s="966">
        <v>0</v>
      </c>
      <c r="EA30" s="966">
        <v>0</v>
      </c>
      <c r="EB30" s="966">
        <v>0</v>
      </c>
      <c r="EC30" s="966">
        <v>0</v>
      </c>
      <c r="ED30" s="966">
        <v>0</v>
      </c>
      <c r="EE30" s="966">
        <v>0</v>
      </c>
      <c r="EF30" s="966">
        <v>0</v>
      </c>
      <c r="EG30" s="966">
        <v>0</v>
      </c>
      <c r="EH30" s="966">
        <v>0</v>
      </c>
      <c r="EI30" s="966">
        <v>0</v>
      </c>
      <c r="EJ30" s="966">
        <v>0</v>
      </c>
      <c r="EK30" s="966">
        <v>0</v>
      </c>
      <c r="EL30" s="966">
        <v>0</v>
      </c>
      <c r="EM30" s="966">
        <v>0</v>
      </c>
      <c r="EN30" s="966">
        <v>0</v>
      </c>
      <c r="EO30" s="966">
        <v>0</v>
      </c>
      <c r="EP30" s="966">
        <v>0</v>
      </c>
      <c r="EQ30" s="966">
        <v>0</v>
      </c>
      <c r="ER30" s="966">
        <v>0</v>
      </c>
      <c r="ES30" s="966">
        <v>0</v>
      </c>
      <c r="ET30" s="966">
        <v>0</v>
      </c>
      <c r="EU30" s="966">
        <v>0</v>
      </c>
      <c r="EV30" s="966">
        <v>0</v>
      </c>
      <c r="EW30" s="966">
        <v>0</v>
      </c>
      <c r="EX30" s="966">
        <v>0</v>
      </c>
      <c r="EY30" s="966">
        <v>0</v>
      </c>
      <c r="EZ30" s="966">
        <v>0</v>
      </c>
      <c r="FA30" s="966">
        <v>0</v>
      </c>
      <c r="FB30" s="966">
        <v>0</v>
      </c>
      <c r="FC30" s="966">
        <v>0</v>
      </c>
      <c r="FD30" s="966">
        <v>0</v>
      </c>
      <c r="FE30" s="966">
        <v>0</v>
      </c>
      <c r="FF30" s="966">
        <v>0</v>
      </c>
      <c r="FG30" s="966">
        <v>0</v>
      </c>
      <c r="FH30" s="966">
        <v>0</v>
      </c>
      <c r="FI30" s="966">
        <v>0</v>
      </c>
      <c r="FJ30" s="966">
        <v>0</v>
      </c>
      <c r="FK30" s="966">
        <v>0</v>
      </c>
      <c r="FL30" s="966">
        <v>0</v>
      </c>
      <c r="FM30" s="966">
        <v>0</v>
      </c>
      <c r="FN30" s="966">
        <v>0</v>
      </c>
      <c r="FO30" s="966">
        <v>0</v>
      </c>
      <c r="FP30" s="966">
        <v>0</v>
      </c>
      <c r="FQ30" s="966">
        <v>0</v>
      </c>
      <c r="FR30" s="966">
        <v>0</v>
      </c>
      <c r="FS30" s="966">
        <v>0</v>
      </c>
      <c r="FT30" s="966">
        <v>0</v>
      </c>
      <c r="FU30" s="966">
        <v>0</v>
      </c>
      <c r="FV30" s="966">
        <v>0</v>
      </c>
      <c r="FW30" s="966">
        <v>0</v>
      </c>
      <c r="FX30" s="966">
        <v>0</v>
      </c>
      <c r="FY30" s="966">
        <v>0</v>
      </c>
      <c r="FZ30" s="966">
        <v>0</v>
      </c>
      <c r="GA30" s="966">
        <v>0</v>
      </c>
      <c r="GB30" s="966">
        <v>0</v>
      </c>
      <c r="GC30" s="966">
        <v>0</v>
      </c>
      <c r="GD30" s="966">
        <v>0</v>
      </c>
      <c r="GE30" s="966">
        <v>0</v>
      </c>
      <c r="GF30" s="966">
        <v>1</v>
      </c>
      <c r="GG30" s="966">
        <v>2</v>
      </c>
      <c r="GH30" s="966">
        <v>0</v>
      </c>
      <c r="GI30" s="966">
        <v>0</v>
      </c>
      <c r="GJ30" s="966">
        <v>0</v>
      </c>
      <c r="GK30" s="966">
        <v>0</v>
      </c>
      <c r="GL30" s="966">
        <v>0</v>
      </c>
      <c r="GM30" s="966">
        <v>0</v>
      </c>
    </row>
    <row r="31" spans="1:195" ht="15" customHeight="1">
      <c r="A31" s="1040" t="s">
        <v>2576</v>
      </c>
      <c r="B31" s="966">
        <v>0</v>
      </c>
      <c r="C31" s="966">
        <v>0</v>
      </c>
      <c r="D31" s="966">
        <v>0</v>
      </c>
      <c r="E31" s="966">
        <v>0</v>
      </c>
      <c r="F31" s="966">
        <v>0</v>
      </c>
      <c r="G31" s="966">
        <v>0</v>
      </c>
      <c r="H31" s="966">
        <v>0</v>
      </c>
      <c r="I31" s="966">
        <v>0</v>
      </c>
      <c r="J31" s="966">
        <v>0</v>
      </c>
      <c r="K31" s="966">
        <v>0</v>
      </c>
      <c r="L31" s="966">
        <v>0</v>
      </c>
      <c r="M31" s="966">
        <v>0</v>
      </c>
      <c r="N31" s="966">
        <v>0</v>
      </c>
      <c r="O31" s="966">
        <v>0</v>
      </c>
      <c r="P31" s="966">
        <v>0</v>
      </c>
      <c r="Q31" s="966">
        <v>0</v>
      </c>
      <c r="R31" s="966">
        <v>0</v>
      </c>
      <c r="S31" s="966">
        <v>0</v>
      </c>
      <c r="T31" s="966">
        <v>0</v>
      </c>
      <c r="U31" s="966">
        <v>0</v>
      </c>
      <c r="V31" s="966">
        <v>0</v>
      </c>
      <c r="W31" s="966">
        <v>0</v>
      </c>
      <c r="X31" s="966">
        <v>0</v>
      </c>
      <c r="Y31" s="966">
        <v>0</v>
      </c>
      <c r="Z31" s="966">
        <v>0</v>
      </c>
      <c r="AA31" s="966">
        <v>0</v>
      </c>
      <c r="AB31" s="966">
        <v>0</v>
      </c>
      <c r="AC31" s="966">
        <v>0</v>
      </c>
      <c r="AD31" s="966">
        <v>0</v>
      </c>
      <c r="AE31" s="966">
        <v>0</v>
      </c>
      <c r="AF31" s="966">
        <v>0</v>
      </c>
      <c r="AG31" s="966">
        <v>0</v>
      </c>
      <c r="AH31" s="966">
        <v>0</v>
      </c>
      <c r="AI31" s="966">
        <v>0</v>
      </c>
      <c r="AJ31" s="966">
        <v>0</v>
      </c>
      <c r="AK31" s="966">
        <v>0</v>
      </c>
      <c r="AL31" s="966">
        <v>0</v>
      </c>
      <c r="AM31" s="966">
        <v>0</v>
      </c>
      <c r="AN31" s="966">
        <v>0</v>
      </c>
      <c r="AO31" s="966">
        <v>0</v>
      </c>
      <c r="AP31" s="966">
        <v>0</v>
      </c>
      <c r="AQ31" s="966">
        <v>0</v>
      </c>
      <c r="AR31" s="966">
        <v>0</v>
      </c>
      <c r="AS31" s="966">
        <v>0</v>
      </c>
      <c r="AT31" s="966">
        <v>0</v>
      </c>
      <c r="AU31" s="966">
        <v>0</v>
      </c>
      <c r="AV31" s="966">
        <v>0</v>
      </c>
      <c r="AW31" s="966">
        <v>0</v>
      </c>
      <c r="AX31" s="966">
        <v>0</v>
      </c>
      <c r="AY31" s="966">
        <v>0</v>
      </c>
      <c r="AZ31" s="966">
        <v>0</v>
      </c>
      <c r="BA31" s="966">
        <v>0</v>
      </c>
      <c r="BB31" s="966">
        <v>0</v>
      </c>
      <c r="BC31" s="966">
        <v>0</v>
      </c>
      <c r="BD31" s="966">
        <v>0</v>
      </c>
      <c r="BE31" s="966">
        <v>0</v>
      </c>
      <c r="BF31" s="966">
        <v>0</v>
      </c>
      <c r="BG31" s="966">
        <v>0</v>
      </c>
      <c r="BH31" s="966">
        <v>0</v>
      </c>
      <c r="BI31" s="966">
        <v>0</v>
      </c>
      <c r="BJ31" s="966">
        <v>0</v>
      </c>
      <c r="BK31" s="966">
        <v>0</v>
      </c>
      <c r="BL31" s="966">
        <v>0</v>
      </c>
      <c r="BM31" s="966">
        <v>0</v>
      </c>
      <c r="BN31" s="966">
        <v>0</v>
      </c>
      <c r="BO31" s="966">
        <v>0</v>
      </c>
      <c r="BP31" s="966">
        <v>0</v>
      </c>
      <c r="BQ31" s="966">
        <v>0</v>
      </c>
      <c r="BR31" s="966">
        <v>0</v>
      </c>
      <c r="BS31" s="966">
        <v>0</v>
      </c>
      <c r="BT31" s="966">
        <v>0</v>
      </c>
      <c r="BU31" s="966">
        <v>0</v>
      </c>
      <c r="BV31" s="966">
        <v>0</v>
      </c>
      <c r="BW31" s="966">
        <v>0</v>
      </c>
      <c r="BX31" s="966">
        <v>0</v>
      </c>
      <c r="BY31" s="966">
        <v>0</v>
      </c>
      <c r="BZ31" s="966">
        <v>0</v>
      </c>
      <c r="CA31" s="966">
        <v>0</v>
      </c>
      <c r="CB31" s="966">
        <v>1</v>
      </c>
      <c r="CC31" s="966">
        <v>19</v>
      </c>
      <c r="CD31" s="966">
        <v>0</v>
      </c>
      <c r="CE31" s="966">
        <v>0</v>
      </c>
      <c r="CF31" s="966">
        <v>0</v>
      </c>
      <c r="CG31" s="966">
        <v>0</v>
      </c>
      <c r="CH31" s="966">
        <v>0</v>
      </c>
      <c r="CI31" s="966">
        <v>0</v>
      </c>
      <c r="CJ31" s="966">
        <v>0</v>
      </c>
      <c r="CK31" s="966">
        <v>0</v>
      </c>
      <c r="CL31" s="966">
        <v>0</v>
      </c>
      <c r="CM31" s="966">
        <v>0</v>
      </c>
      <c r="CN31" s="966">
        <v>0</v>
      </c>
      <c r="CO31" s="966">
        <v>0</v>
      </c>
      <c r="CP31" s="966">
        <v>0</v>
      </c>
      <c r="CQ31" s="966">
        <v>0</v>
      </c>
      <c r="CR31" s="966">
        <v>0</v>
      </c>
      <c r="CS31" s="966">
        <v>0</v>
      </c>
      <c r="CT31" s="966">
        <v>0</v>
      </c>
      <c r="CU31" s="966">
        <v>0</v>
      </c>
      <c r="CV31" s="966">
        <v>0</v>
      </c>
      <c r="CW31" s="966">
        <v>0</v>
      </c>
      <c r="CX31" s="966">
        <v>0</v>
      </c>
      <c r="CY31" s="966">
        <v>0</v>
      </c>
      <c r="CZ31" s="966">
        <v>0</v>
      </c>
      <c r="DA31" s="966">
        <v>0</v>
      </c>
      <c r="DB31" s="966">
        <v>0</v>
      </c>
      <c r="DC31" s="966">
        <v>0</v>
      </c>
      <c r="DD31" s="966">
        <v>0</v>
      </c>
      <c r="DE31" s="966">
        <v>0</v>
      </c>
      <c r="DF31" s="966">
        <v>0</v>
      </c>
      <c r="DG31" s="966">
        <v>0</v>
      </c>
      <c r="DH31" s="966">
        <v>0</v>
      </c>
      <c r="DI31" s="966">
        <v>0</v>
      </c>
      <c r="DJ31" s="966">
        <v>0</v>
      </c>
      <c r="DK31" s="966">
        <v>0</v>
      </c>
      <c r="DL31" s="966">
        <v>0</v>
      </c>
      <c r="DM31" s="966">
        <v>0</v>
      </c>
      <c r="DN31" s="966">
        <v>0</v>
      </c>
      <c r="DO31" s="966">
        <v>0</v>
      </c>
      <c r="DP31" s="966">
        <v>0</v>
      </c>
      <c r="DQ31" s="966">
        <v>0</v>
      </c>
      <c r="DR31" s="966">
        <v>0</v>
      </c>
      <c r="DS31" s="966">
        <v>0</v>
      </c>
      <c r="DT31" s="966">
        <v>0</v>
      </c>
      <c r="DU31" s="966">
        <v>0</v>
      </c>
      <c r="DV31" s="966">
        <v>0</v>
      </c>
      <c r="DW31" s="966">
        <v>0</v>
      </c>
      <c r="DX31" s="966">
        <v>0</v>
      </c>
      <c r="DY31" s="966">
        <v>0</v>
      </c>
      <c r="DZ31" s="966">
        <v>0</v>
      </c>
      <c r="EA31" s="966">
        <v>0</v>
      </c>
      <c r="EB31" s="966">
        <v>0</v>
      </c>
      <c r="EC31" s="966">
        <v>0</v>
      </c>
      <c r="ED31" s="966">
        <v>0</v>
      </c>
      <c r="EE31" s="966">
        <v>0</v>
      </c>
      <c r="EF31" s="966">
        <v>0</v>
      </c>
      <c r="EG31" s="966">
        <v>0</v>
      </c>
      <c r="EH31" s="966">
        <v>0</v>
      </c>
      <c r="EI31" s="966">
        <v>0</v>
      </c>
      <c r="EJ31" s="966">
        <v>0</v>
      </c>
      <c r="EK31" s="966">
        <v>0</v>
      </c>
      <c r="EL31" s="966">
        <v>0</v>
      </c>
      <c r="EM31" s="966">
        <v>0</v>
      </c>
      <c r="EN31" s="966">
        <v>0</v>
      </c>
      <c r="EO31" s="966">
        <v>0</v>
      </c>
      <c r="EP31" s="966">
        <v>0</v>
      </c>
      <c r="EQ31" s="966">
        <v>0</v>
      </c>
      <c r="ER31" s="966">
        <v>0</v>
      </c>
      <c r="ES31" s="966">
        <v>0</v>
      </c>
      <c r="ET31" s="966">
        <v>0</v>
      </c>
      <c r="EU31" s="966">
        <v>0</v>
      </c>
      <c r="EV31" s="966">
        <v>0</v>
      </c>
      <c r="EW31" s="966">
        <v>0</v>
      </c>
      <c r="EX31" s="966">
        <v>0</v>
      </c>
      <c r="EY31" s="966">
        <v>0</v>
      </c>
      <c r="EZ31" s="966">
        <v>0</v>
      </c>
      <c r="FA31" s="966">
        <v>0</v>
      </c>
      <c r="FB31" s="966">
        <v>0</v>
      </c>
      <c r="FC31" s="966">
        <v>0</v>
      </c>
      <c r="FD31" s="966">
        <v>0</v>
      </c>
      <c r="FE31" s="966">
        <v>0</v>
      </c>
      <c r="FF31" s="966">
        <v>0</v>
      </c>
      <c r="FG31" s="966">
        <v>0</v>
      </c>
      <c r="FH31" s="966">
        <v>0</v>
      </c>
      <c r="FI31" s="966">
        <v>0</v>
      </c>
      <c r="FJ31" s="966">
        <v>0</v>
      </c>
      <c r="FK31" s="966">
        <v>0</v>
      </c>
      <c r="FL31" s="966">
        <v>0</v>
      </c>
      <c r="FM31" s="966">
        <v>0</v>
      </c>
      <c r="FN31" s="966">
        <v>0</v>
      </c>
      <c r="FO31" s="966">
        <v>0</v>
      </c>
      <c r="FP31" s="966">
        <v>0</v>
      </c>
      <c r="FQ31" s="966">
        <v>0</v>
      </c>
      <c r="FR31" s="966">
        <v>0</v>
      </c>
      <c r="FS31" s="966">
        <v>0</v>
      </c>
      <c r="FT31" s="966">
        <v>0</v>
      </c>
      <c r="FU31" s="966">
        <v>0</v>
      </c>
      <c r="FV31" s="966">
        <v>0</v>
      </c>
      <c r="FW31" s="966">
        <v>0</v>
      </c>
      <c r="FX31" s="966">
        <v>0</v>
      </c>
      <c r="FY31" s="966">
        <v>0</v>
      </c>
      <c r="FZ31" s="966">
        <v>0</v>
      </c>
      <c r="GA31" s="966">
        <v>0</v>
      </c>
      <c r="GB31" s="966">
        <v>0</v>
      </c>
      <c r="GC31" s="966">
        <v>0</v>
      </c>
      <c r="GD31" s="966">
        <v>0</v>
      </c>
      <c r="GE31" s="966">
        <v>0</v>
      </c>
      <c r="GF31" s="966">
        <v>0</v>
      </c>
      <c r="GG31" s="966">
        <v>0</v>
      </c>
      <c r="GH31" s="966">
        <v>0</v>
      </c>
      <c r="GI31" s="966">
        <v>0</v>
      </c>
      <c r="GJ31" s="966">
        <v>0</v>
      </c>
      <c r="GK31" s="966">
        <v>0</v>
      </c>
      <c r="GL31" s="966">
        <v>0</v>
      </c>
      <c r="GM31" s="966">
        <v>0</v>
      </c>
    </row>
    <row r="32" spans="1:195" ht="15" customHeight="1">
      <c r="A32" s="1040" t="s">
        <v>2577</v>
      </c>
      <c r="B32" s="966">
        <v>0</v>
      </c>
      <c r="C32" s="966">
        <v>0</v>
      </c>
      <c r="D32" s="966">
        <v>0</v>
      </c>
      <c r="E32" s="966">
        <v>0</v>
      </c>
      <c r="F32" s="966">
        <v>0</v>
      </c>
      <c r="G32" s="966">
        <v>0</v>
      </c>
      <c r="H32" s="966">
        <v>0</v>
      </c>
      <c r="I32" s="966">
        <v>0</v>
      </c>
      <c r="J32" s="966">
        <v>0</v>
      </c>
      <c r="K32" s="966">
        <v>0</v>
      </c>
      <c r="L32" s="966">
        <v>0</v>
      </c>
      <c r="M32" s="966">
        <v>0</v>
      </c>
      <c r="N32" s="966">
        <v>0</v>
      </c>
      <c r="O32" s="966">
        <v>0</v>
      </c>
      <c r="P32" s="966">
        <v>0</v>
      </c>
      <c r="Q32" s="966">
        <v>0</v>
      </c>
      <c r="R32" s="966">
        <v>0</v>
      </c>
      <c r="S32" s="966">
        <v>0</v>
      </c>
      <c r="T32" s="966">
        <v>0</v>
      </c>
      <c r="U32" s="966">
        <v>0</v>
      </c>
      <c r="V32" s="966">
        <v>0</v>
      </c>
      <c r="W32" s="966">
        <v>0</v>
      </c>
      <c r="X32" s="966">
        <v>0</v>
      </c>
      <c r="Y32" s="966">
        <v>0</v>
      </c>
      <c r="Z32" s="966">
        <v>0</v>
      </c>
      <c r="AA32" s="966">
        <v>0</v>
      </c>
      <c r="AB32" s="966">
        <v>0</v>
      </c>
      <c r="AC32" s="966">
        <v>0</v>
      </c>
      <c r="AD32" s="966">
        <v>0</v>
      </c>
      <c r="AE32" s="966">
        <v>0</v>
      </c>
      <c r="AF32" s="966">
        <v>0</v>
      </c>
      <c r="AG32" s="966">
        <v>0</v>
      </c>
      <c r="AH32" s="966">
        <v>0</v>
      </c>
      <c r="AI32" s="966">
        <v>0</v>
      </c>
      <c r="AJ32" s="966">
        <v>0</v>
      </c>
      <c r="AK32" s="966">
        <v>0</v>
      </c>
      <c r="AL32" s="966">
        <v>0</v>
      </c>
      <c r="AM32" s="966">
        <v>0</v>
      </c>
      <c r="AN32" s="966">
        <v>0</v>
      </c>
      <c r="AO32" s="966">
        <v>0</v>
      </c>
      <c r="AP32" s="966">
        <v>0</v>
      </c>
      <c r="AQ32" s="966">
        <v>0</v>
      </c>
      <c r="AR32" s="966">
        <v>0</v>
      </c>
      <c r="AS32" s="966">
        <v>0</v>
      </c>
      <c r="AT32" s="966">
        <v>0</v>
      </c>
      <c r="AU32" s="966">
        <v>0</v>
      </c>
      <c r="AV32" s="966">
        <v>0</v>
      </c>
      <c r="AW32" s="966">
        <v>0</v>
      </c>
      <c r="AX32" s="966">
        <v>0</v>
      </c>
      <c r="AY32" s="966">
        <v>0</v>
      </c>
      <c r="AZ32" s="966">
        <v>0</v>
      </c>
      <c r="BA32" s="966">
        <v>0</v>
      </c>
      <c r="BB32" s="966">
        <v>1</v>
      </c>
      <c r="BC32" s="966">
        <v>3</v>
      </c>
      <c r="BD32" s="966">
        <v>0</v>
      </c>
      <c r="BE32" s="966">
        <v>0</v>
      </c>
      <c r="BF32" s="966">
        <v>0</v>
      </c>
      <c r="BG32" s="966">
        <v>0</v>
      </c>
      <c r="BH32" s="966">
        <v>0</v>
      </c>
      <c r="BI32" s="966">
        <v>0</v>
      </c>
      <c r="BJ32" s="966">
        <v>0</v>
      </c>
      <c r="BK32" s="966">
        <v>0</v>
      </c>
      <c r="BL32" s="966">
        <v>0</v>
      </c>
      <c r="BM32" s="966">
        <v>0</v>
      </c>
      <c r="BN32" s="966">
        <v>0</v>
      </c>
      <c r="BO32" s="966">
        <v>0</v>
      </c>
      <c r="BP32" s="966">
        <v>1</v>
      </c>
      <c r="BQ32" s="966">
        <v>3</v>
      </c>
      <c r="BR32" s="966">
        <v>0</v>
      </c>
      <c r="BS32" s="966">
        <v>0</v>
      </c>
      <c r="BT32" s="966">
        <v>0</v>
      </c>
      <c r="BU32" s="966">
        <v>0</v>
      </c>
      <c r="BV32" s="966">
        <v>1</v>
      </c>
      <c r="BW32" s="966">
        <v>3</v>
      </c>
      <c r="BX32" s="966">
        <v>0</v>
      </c>
      <c r="BY32" s="966">
        <v>0</v>
      </c>
      <c r="BZ32" s="966">
        <v>0</v>
      </c>
      <c r="CA32" s="966">
        <v>0</v>
      </c>
      <c r="CB32" s="966">
        <v>1</v>
      </c>
      <c r="CC32" s="966">
        <v>26</v>
      </c>
      <c r="CD32" s="966">
        <v>0</v>
      </c>
      <c r="CE32" s="966">
        <v>0</v>
      </c>
      <c r="CF32" s="966">
        <v>0</v>
      </c>
      <c r="CG32" s="966">
        <v>0</v>
      </c>
      <c r="CH32" s="966">
        <v>0</v>
      </c>
      <c r="CI32" s="966">
        <v>0</v>
      </c>
      <c r="CJ32" s="966">
        <v>0</v>
      </c>
      <c r="CK32" s="966">
        <v>0</v>
      </c>
      <c r="CL32" s="966">
        <v>0</v>
      </c>
      <c r="CM32" s="966">
        <v>0</v>
      </c>
      <c r="CN32" s="966">
        <v>1</v>
      </c>
      <c r="CO32" s="966">
        <v>3</v>
      </c>
      <c r="CP32" s="966">
        <v>0</v>
      </c>
      <c r="CQ32" s="966">
        <v>0</v>
      </c>
      <c r="CR32" s="966">
        <v>0</v>
      </c>
      <c r="CS32" s="966">
        <v>0</v>
      </c>
      <c r="CT32" s="966">
        <v>0</v>
      </c>
      <c r="CU32" s="966">
        <v>0</v>
      </c>
      <c r="CV32" s="966">
        <v>0</v>
      </c>
      <c r="CW32" s="966">
        <v>0</v>
      </c>
      <c r="CX32" s="966">
        <v>0</v>
      </c>
      <c r="CY32" s="966">
        <v>0</v>
      </c>
      <c r="CZ32" s="966">
        <v>0</v>
      </c>
      <c r="DA32" s="966">
        <v>0</v>
      </c>
      <c r="DB32" s="966">
        <v>0</v>
      </c>
      <c r="DC32" s="966">
        <v>0</v>
      </c>
      <c r="DD32" s="966">
        <v>1</v>
      </c>
      <c r="DE32" s="966">
        <v>3</v>
      </c>
      <c r="DF32" s="966">
        <v>1</v>
      </c>
      <c r="DG32" s="966">
        <v>3</v>
      </c>
      <c r="DH32" s="966">
        <v>0</v>
      </c>
      <c r="DI32" s="966">
        <v>0</v>
      </c>
      <c r="DJ32" s="966">
        <v>0</v>
      </c>
      <c r="DK32" s="966">
        <v>0</v>
      </c>
      <c r="DL32" s="966">
        <v>1</v>
      </c>
      <c r="DM32" s="966">
        <v>3</v>
      </c>
      <c r="DN32" s="966">
        <v>0</v>
      </c>
      <c r="DO32" s="966">
        <v>0</v>
      </c>
      <c r="DP32" s="966">
        <v>0</v>
      </c>
      <c r="DQ32" s="966">
        <v>0</v>
      </c>
      <c r="DR32" s="966">
        <v>1</v>
      </c>
      <c r="DS32" s="966">
        <v>3</v>
      </c>
      <c r="DT32" s="966">
        <v>0</v>
      </c>
      <c r="DU32" s="966">
        <v>0</v>
      </c>
      <c r="DV32" s="966">
        <v>0</v>
      </c>
      <c r="DW32" s="966">
        <v>0</v>
      </c>
      <c r="DX32" s="966">
        <v>0</v>
      </c>
      <c r="DY32" s="966">
        <v>0</v>
      </c>
      <c r="DZ32" s="966">
        <v>0</v>
      </c>
      <c r="EA32" s="966">
        <v>0</v>
      </c>
      <c r="EB32" s="966">
        <v>0</v>
      </c>
      <c r="EC32" s="966">
        <v>0</v>
      </c>
      <c r="ED32" s="966">
        <v>0</v>
      </c>
      <c r="EE32" s="966">
        <v>0</v>
      </c>
      <c r="EF32" s="966">
        <v>0</v>
      </c>
      <c r="EG32" s="966">
        <v>0</v>
      </c>
      <c r="EH32" s="966">
        <v>0</v>
      </c>
      <c r="EI32" s="966">
        <v>0</v>
      </c>
      <c r="EJ32" s="966">
        <v>0</v>
      </c>
      <c r="EK32" s="966">
        <v>0</v>
      </c>
      <c r="EL32" s="966">
        <v>0</v>
      </c>
      <c r="EM32" s="966">
        <v>0</v>
      </c>
      <c r="EN32" s="966">
        <v>0</v>
      </c>
      <c r="EO32" s="966">
        <v>0</v>
      </c>
      <c r="EP32" s="966">
        <v>0</v>
      </c>
      <c r="EQ32" s="966">
        <v>0</v>
      </c>
      <c r="ER32" s="966">
        <v>0</v>
      </c>
      <c r="ES32" s="966">
        <v>0</v>
      </c>
      <c r="ET32" s="966">
        <v>0</v>
      </c>
      <c r="EU32" s="966">
        <v>0</v>
      </c>
      <c r="EV32" s="966">
        <v>0</v>
      </c>
      <c r="EW32" s="966">
        <v>0</v>
      </c>
      <c r="EX32" s="966">
        <v>0</v>
      </c>
      <c r="EY32" s="966">
        <v>0</v>
      </c>
      <c r="EZ32" s="966">
        <v>1</v>
      </c>
      <c r="FA32" s="966">
        <v>26</v>
      </c>
      <c r="FB32" s="966">
        <v>1</v>
      </c>
      <c r="FC32" s="966">
        <v>26</v>
      </c>
      <c r="FD32" s="966">
        <v>0</v>
      </c>
      <c r="FE32" s="966">
        <v>0</v>
      </c>
      <c r="FF32" s="966">
        <v>0</v>
      </c>
      <c r="FG32" s="966">
        <v>0</v>
      </c>
      <c r="FH32" s="966">
        <v>0</v>
      </c>
      <c r="FI32" s="966">
        <v>0</v>
      </c>
      <c r="FJ32" s="966">
        <v>1</v>
      </c>
      <c r="FK32" s="966">
        <v>26</v>
      </c>
      <c r="FL32" s="966">
        <v>0</v>
      </c>
      <c r="FM32" s="966">
        <v>0</v>
      </c>
      <c r="FN32" s="966">
        <v>0</v>
      </c>
      <c r="FO32" s="966">
        <v>0</v>
      </c>
      <c r="FP32" s="966">
        <v>0</v>
      </c>
      <c r="FQ32" s="966">
        <v>0</v>
      </c>
      <c r="FR32" s="966">
        <v>0</v>
      </c>
      <c r="FS32" s="966">
        <v>0</v>
      </c>
      <c r="FT32" s="966">
        <v>0</v>
      </c>
      <c r="FU32" s="966">
        <v>0</v>
      </c>
      <c r="FV32" s="966">
        <v>0</v>
      </c>
      <c r="FW32" s="966">
        <v>0</v>
      </c>
      <c r="FX32" s="966">
        <v>0</v>
      </c>
      <c r="FY32" s="966">
        <v>0</v>
      </c>
      <c r="FZ32" s="966">
        <v>1</v>
      </c>
      <c r="GA32" s="966">
        <v>26</v>
      </c>
      <c r="GB32" s="966">
        <v>0</v>
      </c>
      <c r="GC32" s="966">
        <v>0</v>
      </c>
      <c r="GD32" s="966">
        <v>0</v>
      </c>
      <c r="GE32" s="966">
        <v>0</v>
      </c>
      <c r="GF32" s="966">
        <v>0</v>
      </c>
      <c r="GG32" s="966">
        <v>0</v>
      </c>
      <c r="GH32" s="966">
        <v>0</v>
      </c>
      <c r="GI32" s="966">
        <v>0</v>
      </c>
      <c r="GJ32" s="966">
        <v>0</v>
      </c>
      <c r="GK32" s="966">
        <v>0</v>
      </c>
      <c r="GL32" s="966">
        <v>2</v>
      </c>
      <c r="GM32" s="966">
        <v>29</v>
      </c>
    </row>
    <row r="33" spans="1:195" ht="15" customHeight="1">
      <c r="A33" s="1040" t="s">
        <v>2578</v>
      </c>
      <c r="B33" s="966">
        <v>0</v>
      </c>
      <c r="C33" s="966">
        <v>0</v>
      </c>
      <c r="D33" s="966">
        <v>0</v>
      </c>
      <c r="E33" s="966">
        <v>0</v>
      </c>
      <c r="F33" s="966">
        <v>0</v>
      </c>
      <c r="G33" s="966">
        <v>0</v>
      </c>
      <c r="H33" s="966">
        <v>0</v>
      </c>
      <c r="I33" s="966">
        <v>0</v>
      </c>
      <c r="J33" s="966">
        <v>0</v>
      </c>
      <c r="K33" s="966">
        <v>0</v>
      </c>
      <c r="L33" s="966">
        <v>0</v>
      </c>
      <c r="M33" s="966">
        <v>0</v>
      </c>
      <c r="N33" s="966">
        <v>0</v>
      </c>
      <c r="O33" s="966">
        <v>0</v>
      </c>
      <c r="P33" s="966">
        <v>1</v>
      </c>
      <c r="Q33" s="966">
        <v>11</v>
      </c>
      <c r="R33" s="966">
        <v>0</v>
      </c>
      <c r="S33" s="966">
        <v>0</v>
      </c>
      <c r="T33" s="966">
        <v>0</v>
      </c>
      <c r="U33" s="966">
        <v>0</v>
      </c>
      <c r="V33" s="966">
        <v>1</v>
      </c>
      <c r="W33" s="966">
        <v>11</v>
      </c>
      <c r="X33" s="966">
        <v>1</v>
      </c>
      <c r="Y33" s="966">
        <v>11</v>
      </c>
      <c r="Z33" s="966">
        <v>1</v>
      </c>
      <c r="AA33" s="966">
        <v>11</v>
      </c>
      <c r="AB33" s="966">
        <v>0</v>
      </c>
      <c r="AC33" s="966">
        <v>0</v>
      </c>
      <c r="AD33" s="966">
        <v>0</v>
      </c>
      <c r="AE33" s="966">
        <v>0</v>
      </c>
      <c r="AF33" s="966">
        <v>0</v>
      </c>
      <c r="AG33" s="966">
        <v>0</v>
      </c>
      <c r="AH33" s="966">
        <v>0</v>
      </c>
      <c r="AI33" s="966">
        <v>0</v>
      </c>
      <c r="AJ33" s="966">
        <v>0</v>
      </c>
      <c r="AK33" s="966">
        <v>0</v>
      </c>
      <c r="AL33" s="966">
        <v>0</v>
      </c>
      <c r="AM33" s="966">
        <v>0</v>
      </c>
      <c r="AN33" s="966">
        <v>0</v>
      </c>
      <c r="AO33" s="966">
        <v>0</v>
      </c>
      <c r="AP33" s="966">
        <v>0</v>
      </c>
      <c r="AQ33" s="966">
        <v>0</v>
      </c>
      <c r="AR33" s="966">
        <v>0</v>
      </c>
      <c r="AS33" s="966">
        <v>0</v>
      </c>
      <c r="AT33" s="966">
        <v>0</v>
      </c>
      <c r="AU33" s="966">
        <v>0</v>
      </c>
      <c r="AV33" s="966">
        <v>0</v>
      </c>
      <c r="AW33" s="966">
        <v>0</v>
      </c>
      <c r="AX33" s="966">
        <v>0</v>
      </c>
      <c r="AY33" s="966">
        <v>0</v>
      </c>
      <c r="AZ33" s="966">
        <v>0</v>
      </c>
      <c r="BA33" s="966">
        <v>0</v>
      </c>
      <c r="BB33" s="966">
        <v>0</v>
      </c>
      <c r="BC33" s="966">
        <v>0</v>
      </c>
      <c r="BD33" s="966">
        <v>1</v>
      </c>
      <c r="BE33" s="966">
        <v>3</v>
      </c>
      <c r="BF33" s="966">
        <v>0</v>
      </c>
      <c r="BG33" s="966">
        <v>0</v>
      </c>
      <c r="BH33" s="966">
        <v>1</v>
      </c>
      <c r="BI33" s="966">
        <v>3</v>
      </c>
      <c r="BJ33" s="966">
        <v>1</v>
      </c>
      <c r="BK33" s="966">
        <v>3</v>
      </c>
      <c r="BL33" s="966">
        <v>0</v>
      </c>
      <c r="BM33" s="966">
        <v>0</v>
      </c>
      <c r="BN33" s="966">
        <v>0</v>
      </c>
      <c r="BO33" s="966">
        <v>0</v>
      </c>
      <c r="BP33" s="966">
        <v>0</v>
      </c>
      <c r="BQ33" s="966">
        <v>0</v>
      </c>
      <c r="BR33" s="966">
        <v>0</v>
      </c>
      <c r="BS33" s="966">
        <v>0</v>
      </c>
      <c r="BT33" s="966">
        <v>0</v>
      </c>
      <c r="BU33" s="966">
        <v>0</v>
      </c>
      <c r="BV33" s="966">
        <v>0</v>
      </c>
      <c r="BW33" s="966">
        <v>0</v>
      </c>
      <c r="BX33" s="966">
        <v>0</v>
      </c>
      <c r="BY33" s="966">
        <v>0</v>
      </c>
      <c r="BZ33" s="966">
        <v>0</v>
      </c>
      <c r="CA33" s="966">
        <v>0</v>
      </c>
      <c r="CB33" s="966">
        <v>1</v>
      </c>
      <c r="CC33" s="966">
        <v>43</v>
      </c>
      <c r="CD33" s="966">
        <v>0</v>
      </c>
      <c r="CE33" s="966">
        <v>0</v>
      </c>
      <c r="CF33" s="966">
        <v>0</v>
      </c>
      <c r="CG33" s="966">
        <v>0</v>
      </c>
      <c r="CH33" s="966">
        <v>1</v>
      </c>
      <c r="CI33" s="966">
        <v>11</v>
      </c>
      <c r="CJ33" s="966">
        <v>0</v>
      </c>
      <c r="CK33" s="966">
        <v>0</v>
      </c>
      <c r="CL33" s="966">
        <v>0</v>
      </c>
      <c r="CM33" s="966">
        <v>0</v>
      </c>
      <c r="CN33" s="966">
        <v>0</v>
      </c>
      <c r="CO33" s="966">
        <v>0</v>
      </c>
      <c r="CP33" s="966">
        <v>0</v>
      </c>
      <c r="CQ33" s="966">
        <v>0</v>
      </c>
      <c r="CR33" s="966">
        <v>0</v>
      </c>
      <c r="CS33" s="966">
        <v>0</v>
      </c>
      <c r="CT33" s="966">
        <v>0</v>
      </c>
      <c r="CU33" s="966">
        <v>0</v>
      </c>
      <c r="CV33" s="966">
        <v>0</v>
      </c>
      <c r="CW33" s="966">
        <v>0</v>
      </c>
      <c r="CX33" s="966">
        <v>0</v>
      </c>
      <c r="CY33" s="966">
        <v>0</v>
      </c>
      <c r="CZ33" s="966">
        <v>0</v>
      </c>
      <c r="DA33" s="966">
        <v>0</v>
      </c>
      <c r="DB33" s="966">
        <v>1</v>
      </c>
      <c r="DC33" s="966">
        <v>10</v>
      </c>
      <c r="DD33" s="966">
        <v>0</v>
      </c>
      <c r="DE33" s="966">
        <v>0</v>
      </c>
      <c r="DF33" s="966">
        <v>0</v>
      </c>
      <c r="DG33" s="966">
        <v>0</v>
      </c>
      <c r="DH33" s="966">
        <v>0</v>
      </c>
      <c r="DI33" s="966">
        <v>0</v>
      </c>
      <c r="DJ33" s="966">
        <v>0</v>
      </c>
      <c r="DK33" s="966">
        <v>0</v>
      </c>
      <c r="DL33" s="966">
        <v>0</v>
      </c>
      <c r="DM33" s="966">
        <v>0</v>
      </c>
      <c r="DN33" s="966">
        <v>0</v>
      </c>
      <c r="DO33" s="966">
        <v>0</v>
      </c>
      <c r="DP33" s="966">
        <v>0</v>
      </c>
      <c r="DQ33" s="966">
        <v>0</v>
      </c>
      <c r="DR33" s="966">
        <v>0</v>
      </c>
      <c r="DS33" s="966">
        <v>0</v>
      </c>
      <c r="DT33" s="966">
        <v>0</v>
      </c>
      <c r="DU33" s="966">
        <v>0</v>
      </c>
      <c r="DV33" s="966">
        <v>0</v>
      </c>
      <c r="DW33" s="966">
        <v>0</v>
      </c>
      <c r="DX33" s="966">
        <v>0</v>
      </c>
      <c r="DY33" s="966">
        <v>0</v>
      </c>
      <c r="DZ33" s="966">
        <v>0</v>
      </c>
      <c r="EA33" s="966">
        <v>0</v>
      </c>
      <c r="EB33" s="966">
        <v>0</v>
      </c>
      <c r="EC33" s="966">
        <v>0</v>
      </c>
      <c r="ED33" s="966">
        <v>0</v>
      </c>
      <c r="EE33" s="966">
        <v>0</v>
      </c>
      <c r="EF33" s="966">
        <v>0</v>
      </c>
      <c r="EG33" s="966">
        <v>0</v>
      </c>
      <c r="EH33" s="966">
        <v>0</v>
      </c>
      <c r="EI33" s="966">
        <v>0</v>
      </c>
      <c r="EJ33" s="966">
        <v>0</v>
      </c>
      <c r="EK33" s="966">
        <v>0</v>
      </c>
      <c r="EL33" s="966">
        <v>0</v>
      </c>
      <c r="EM33" s="966">
        <v>0</v>
      </c>
      <c r="EN33" s="966">
        <v>0</v>
      </c>
      <c r="EO33" s="966">
        <v>0</v>
      </c>
      <c r="EP33" s="966">
        <v>0</v>
      </c>
      <c r="EQ33" s="966">
        <v>0</v>
      </c>
      <c r="ER33" s="966">
        <v>0</v>
      </c>
      <c r="ES33" s="966">
        <v>0</v>
      </c>
      <c r="ET33" s="966">
        <v>0</v>
      </c>
      <c r="EU33" s="966">
        <v>0</v>
      </c>
      <c r="EV33" s="966">
        <v>1</v>
      </c>
      <c r="EW33" s="966">
        <v>11</v>
      </c>
      <c r="EX33" s="966">
        <v>0</v>
      </c>
      <c r="EY33" s="966">
        <v>0</v>
      </c>
      <c r="EZ33" s="966">
        <v>1</v>
      </c>
      <c r="FA33" s="966">
        <v>10</v>
      </c>
      <c r="FB33" s="966">
        <v>0</v>
      </c>
      <c r="FC33" s="966">
        <v>0</v>
      </c>
      <c r="FD33" s="966">
        <v>0</v>
      </c>
      <c r="FE33" s="966">
        <v>0</v>
      </c>
      <c r="FF33" s="966">
        <v>0</v>
      </c>
      <c r="FG33" s="966">
        <v>0</v>
      </c>
      <c r="FH33" s="966">
        <v>0</v>
      </c>
      <c r="FI33" s="966">
        <v>0</v>
      </c>
      <c r="FJ33" s="966">
        <v>0</v>
      </c>
      <c r="FK33" s="966">
        <v>0</v>
      </c>
      <c r="FL33" s="966">
        <v>0</v>
      </c>
      <c r="FM33" s="966">
        <v>0</v>
      </c>
      <c r="FN33" s="966">
        <v>0</v>
      </c>
      <c r="FO33" s="966">
        <v>0</v>
      </c>
      <c r="FP33" s="966">
        <v>0</v>
      </c>
      <c r="FQ33" s="966">
        <v>0</v>
      </c>
      <c r="FR33" s="966">
        <v>0</v>
      </c>
      <c r="FS33" s="966">
        <v>0</v>
      </c>
      <c r="FT33" s="966">
        <v>0</v>
      </c>
      <c r="FU33" s="966">
        <v>0</v>
      </c>
      <c r="FV33" s="966">
        <v>0</v>
      </c>
      <c r="FW33" s="966">
        <v>0</v>
      </c>
      <c r="FX33" s="966">
        <v>0</v>
      </c>
      <c r="FY33" s="966">
        <v>0</v>
      </c>
      <c r="FZ33" s="966">
        <v>0</v>
      </c>
      <c r="GA33" s="966">
        <v>0</v>
      </c>
      <c r="GB33" s="966">
        <v>0</v>
      </c>
      <c r="GC33" s="966">
        <v>0</v>
      </c>
      <c r="GD33" s="966">
        <v>1</v>
      </c>
      <c r="GE33" s="966">
        <v>12</v>
      </c>
      <c r="GF33" s="966">
        <v>0</v>
      </c>
      <c r="GG33" s="966">
        <v>0</v>
      </c>
      <c r="GH33" s="966">
        <v>0</v>
      </c>
      <c r="GI33" s="966">
        <v>0</v>
      </c>
      <c r="GJ33" s="966">
        <v>0</v>
      </c>
      <c r="GK33" s="966">
        <v>0</v>
      </c>
      <c r="GL33" s="966">
        <v>1</v>
      </c>
      <c r="GM33" s="966">
        <v>12</v>
      </c>
    </row>
    <row r="34" spans="1:195" ht="15" customHeight="1">
      <c r="A34" s="1040" t="s">
        <v>2579</v>
      </c>
      <c r="B34" s="966">
        <v>0</v>
      </c>
      <c r="C34" s="966">
        <v>0</v>
      </c>
      <c r="D34" s="966">
        <v>0</v>
      </c>
      <c r="E34" s="966">
        <v>0</v>
      </c>
      <c r="F34" s="966">
        <v>0</v>
      </c>
      <c r="G34" s="966">
        <v>0</v>
      </c>
      <c r="H34" s="966">
        <v>0</v>
      </c>
      <c r="I34" s="966">
        <v>0</v>
      </c>
      <c r="J34" s="966">
        <v>0</v>
      </c>
      <c r="K34" s="966">
        <v>0</v>
      </c>
      <c r="L34" s="966">
        <v>0</v>
      </c>
      <c r="M34" s="966">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66">
        <v>0</v>
      </c>
      <c r="AP34" s="966">
        <v>0</v>
      </c>
      <c r="AQ34" s="966">
        <v>0</v>
      </c>
      <c r="AR34" s="966">
        <v>0</v>
      </c>
      <c r="AS34" s="966">
        <v>0</v>
      </c>
      <c r="AT34" s="966">
        <v>0</v>
      </c>
      <c r="AU34" s="966">
        <v>0</v>
      </c>
      <c r="AV34" s="966">
        <v>0</v>
      </c>
      <c r="AW34" s="966">
        <v>0</v>
      </c>
      <c r="AX34" s="966">
        <v>0</v>
      </c>
      <c r="AY34" s="966">
        <v>0</v>
      </c>
      <c r="AZ34" s="966">
        <v>0</v>
      </c>
      <c r="BA34" s="966">
        <v>0</v>
      </c>
      <c r="BB34" s="966">
        <v>0</v>
      </c>
      <c r="BC34" s="966">
        <v>0</v>
      </c>
      <c r="BD34" s="966">
        <v>0</v>
      </c>
      <c r="BE34" s="966">
        <v>0</v>
      </c>
      <c r="BF34" s="966">
        <v>0</v>
      </c>
      <c r="BG34" s="966">
        <v>0</v>
      </c>
      <c r="BH34" s="966">
        <v>0</v>
      </c>
      <c r="BI34" s="966">
        <v>0</v>
      </c>
      <c r="BJ34" s="966">
        <v>0</v>
      </c>
      <c r="BK34" s="966">
        <v>0</v>
      </c>
      <c r="BL34" s="966">
        <v>0</v>
      </c>
      <c r="BM34" s="966">
        <v>0</v>
      </c>
      <c r="BN34" s="966">
        <v>0</v>
      </c>
      <c r="BO34" s="966">
        <v>0</v>
      </c>
      <c r="BP34" s="966">
        <v>0</v>
      </c>
      <c r="BQ34" s="966">
        <v>0</v>
      </c>
      <c r="BR34" s="966">
        <v>0</v>
      </c>
      <c r="BS34" s="966">
        <v>0</v>
      </c>
      <c r="BT34" s="966">
        <v>0</v>
      </c>
      <c r="BU34" s="966">
        <v>0</v>
      </c>
      <c r="BV34" s="966">
        <v>0</v>
      </c>
      <c r="BW34" s="966">
        <v>0</v>
      </c>
      <c r="BX34" s="966">
        <v>0</v>
      </c>
      <c r="BY34" s="966">
        <v>0</v>
      </c>
      <c r="BZ34" s="966">
        <v>0</v>
      </c>
      <c r="CA34" s="966">
        <v>0</v>
      </c>
      <c r="CB34" s="966">
        <v>1</v>
      </c>
      <c r="CC34" s="966">
        <v>41</v>
      </c>
      <c r="CD34" s="966">
        <v>0</v>
      </c>
      <c r="CE34" s="966">
        <v>0</v>
      </c>
      <c r="CF34" s="966">
        <v>0</v>
      </c>
      <c r="CG34" s="966">
        <v>0</v>
      </c>
      <c r="CH34" s="966">
        <v>0</v>
      </c>
      <c r="CI34" s="966">
        <v>0</v>
      </c>
      <c r="CJ34" s="966">
        <v>0</v>
      </c>
      <c r="CK34" s="966">
        <v>0</v>
      </c>
      <c r="CL34" s="966">
        <v>0</v>
      </c>
      <c r="CM34" s="966">
        <v>0</v>
      </c>
      <c r="CN34" s="966">
        <v>0</v>
      </c>
      <c r="CO34" s="966">
        <v>0</v>
      </c>
      <c r="CP34" s="966">
        <v>0</v>
      </c>
      <c r="CQ34" s="966">
        <v>0</v>
      </c>
      <c r="CR34" s="966">
        <v>0</v>
      </c>
      <c r="CS34" s="966">
        <v>0</v>
      </c>
      <c r="CT34" s="966">
        <v>0</v>
      </c>
      <c r="CU34" s="966">
        <v>0</v>
      </c>
      <c r="CV34" s="966">
        <v>0</v>
      </c>
      <c r="CW34" s="966">
        <v>0</v>
      </c>
      <c r="CX34" s="966">
        <v>0</v>
      </c>
      <c r="CY34" s="966">
        <v>0</v>
      </c>
      <c r="CZ34" s="966">
        <v>0</v>
      </c>
      <c r="DA34" s="966">
        <v>0</v>
      </c>
      <c r="DB34" s="966">
        <v>0</v>
      </c>
      <c r="DC34" s="966">
        <v>0</v>
      </c>
      <c r="DD34" s="966">
        <v>0</v>
      </c>
      <c r="DE34" s="966">
        <v>0</v>
      </c>
      <c r="DF34" s="966">
        <v>0</v>
      </c>
      <c r="DG34" s="966">
        <v>0</v>
      </c>
      <c r="DH34" s="966">
        <v>0</v>
      </c>
      <c r="DI34" s="966">
        <v>0</v>
      </c>
      <c r="DJ34" s="966">
        <v>0</v>
      </c>
      <c r="DK34" s="966">
        <v>0</v>
      </c>
      <c r="DL34" s="966">
        <v>0</v>
      </c>
      <c r="DM34" s="966">
        <v>0</v>
      </c>
      <c r="DN34" s="966">
        <v>0</v>
      </c>
      <c r="DO34" s="966">
        <v>0</v>
      </c>
      <c r="DP34" s="966">
        <v>0</v>
      </c>
      <c r="DQ34" s="966">
        <v>0</v>
      </c>
      <c r="DR34" s="966">
        <v>0</v>
      </c>
      <c r="DS34" s="966">
        <v>0</v>
      </c>
      <c r="DT34" s="966">
        <v>0</v>
      </c>
      <c r="DU34" s="966">
        <v>0</v>
      </c>
      <c r="DV34" s="966">
        <v>0</v>
      </c>
      <c r="DW34" s="966">
        <v>0</v>
      </c>
      <c r="DX34" s="966">
        <v>0</v>
      </c>
      <c r="DY34" s="966">
        <v>0</v>
      </c>
      <c r="DZ34" s="966">
        <v>0</v>
      </c>
      <c r="EA34" s="966">
        <v>0</v>
      </c>
      <c r="EB34" s="966">
        <v>0</v>
      </c>
      <c r="EC34" s="966">
        <v>0</v>
      </c>
      <c r="ED34" s="966">
        <v>0</v>
      </c>
      <c r="EE34" s="966">
        <v>0</v>
      </c>
      <c r="EF34" s="966">
        <v>0</v>
      </c>
      <c r="EG34" s="966">
        <v>0</v>
      </c>
      <c r="EH34" s="966">
        <v>0</v>
      </c>
      <c r="EI34" s="966">
        <v>0</v>
      </c>
      <c r="EJ34" s="966">
        <v>0</v>
      </c>
      <c r="EK34" s="966">
        <v>0</v>
      </c>
      <c r="EL34" s="966">
        <v>0</v>
      </c>
      <c r="EM34" s="966">
        <v>0</v>
      </c>
      <c r="EN34" s="966">
        <v>0</v>
      </c>
      <c r="EO34" s="966">
        <v>0</v>
      </c>
      <c r="EP34" s="966">
        <v>0</v>
      </c>
      <c r="EQ34" s="966">
        <v>0</v>
      </c>
      <c r="ER34" s="966">
        <v>0</v>
      </c>
      <c r="ES34" s="966">
        <v>0</v>
      </c>
      <c r="ET34" s="966">
        <v>0</v>
      </c>
      <c r="EU34" s="966">
        <v>0</v>
      </c>
      <c r="EV34" s="966">
        <v>0</v>
      </c>
      <c r="EW34" s="966">
        <v>0</v>
      </c>
      <c r="EX34" s="966">
        <v>0</v>
      </c>
      <c r="EY34" s="966">
        <v>0</v>
      </c>
      <c r="EZ34" s="966">
        <v>0</v>
      </c>
      <c r="FA34" s="966">
        <v>0</v>
      </c>
      <c r="FB34" s="966">
        <v>0</v>
      </c>
      <c r="FC34" s="966">
        <v>0</v>
      </c>
      <c r="FD34" s="966">
        <v>0</v>
      </c>
      <c r="FE34" s="966">
        <v>0</v>
      </c>
      <c r="FF34" s="966">
        <v>0</v>
      </c>
      <c r="FG34" s="966">
        <v>0</v>
      </c>
      <c r="FH34" s="966">
        <v>0</v>
      </c>
      <c r="FI34" s="966">
        <v>0</v>
      </c>
      <c r="FJ34" s="966">
        <v>0</v>
      </c>
      <c r="FK34" s="966">
        <v>0</v>
      </c>
      <c r="FL34" s="966">
        <v>0</v>
      </c>
      <c r="FM34" s="966">
        <v>0</v>
      </c>
      <c r="FN34" s="966">
        <v>0</v>
      </c>
      <c r="FO34" s="966">
        <v>0</v>
      </c>
      <c r="FP34" s="966">
        <v>0</v>
      </c>
      <c r="FQ34" s="966">
        <v>0</v>
      </c>
      <c r="FR34" s="966">
        <v>0</v>
      </c>
      <c r="FS34" s="966">
        <v>0</v>
      </c>
      <c r="FT34" s="966">
        <v>0</v>
      </c>
      <c r="FU34" s="966">
        <v>0</v>
      </c>
      <c r="FV34" s="966">
        <v>0</v>
      </c>
      <c r="FW34" s="966">
        <v>0</v>
      </c>
      <c r="FX34" s="966">
        <v>0</v>
      </c>
      <c r="FY34" s="966">
        <v>0</v>
      </c>
      <c r="FZ34" s="966">
        <v>0</v>
      </c>
      <c r="GA34" s="966">
        <v>0</v>
      </c>
      <c r="GB34" s="966">
        <v>0</v>
      </c>
      <c r="GC34" s="966">
        <v>0</v>
      </c>
      <c r="GD34" s="966">
        <v>0</v>
      </c>
      <c r="GE34" s="966">
        <v>0</v>
      </c>
      <c r="GF34" s="966">
        <v>0</v>
      </c>
      <c r="GG34" s="966">
        <v>0</v>
      </c>
      <c r="GH34" s="966">
        <v>0</v>
      </c>
      <c r="GI34" s="966">
        <v>0</v>
      </c>
      <c r="GJ34" s="966">
        <v>0</v>
      </c>
      <c r="GK34" s="966">
        <v>0</v>
      </c>
      <c r="GL34" s="966">
        <v>0</v>
      </c>
      <c r="GM34" s="966">
        <v>0</v>
      </c>
    </row>
    <row r="35" spans="1:195" ht="15" customHeight="1">
      <c r="A35" s="1040" t="s">
        <v>2580</v>
      </c>
      <c r="B35" s="966">
        <v>1</v>
      </c>
      <c r="C35" s="966">
        <v>4</v>
      </c>
      <c r="D35" s="966">
        <v>0</v>
      </c>
      <c r="E35" s="966">
        <v>0</v>
      </c>
      <c r="F35" s="966">
        <v>0</v>
      </c>
      <c r="G35" s="966">
        <v>0</v>
      </c>
      <c r="H35" s="966">
        <v>0</v>
      </c>
      <c r="I35" s="966">
        <v>0</v>
      </c>
      <c r="J35" s="966">
        <v>0</v>
      </c>
      <c r="K35" s="966">
        <v>0</v>
      </c>
      <c r="L35" s="966">
        <v>0</v>
      </c>
      <c r="M35" s="966">
        <v>0</v>
      </c>
      <c r="N35" s="966">
        <v>0</v>
      </c>
      <c r="O35" s="966">
        <v>0</v>
      </c>
      <c r="P35" s="966">
        <v>0</v>
      </c>
      <c r="Q35" s="966">
        <v>0</v>
      </c>
      <c r="R35" s="966">
        <v>0</v>
      </c>
      <c r="S35" s="966">
        <v>0</v>
      </c>
      <c r="T35" s="966">
        <v>0</v>
      </c>
      <c r="U35" s="966">
        <v>0</v>
      </c>
      <c r="V35" s="966">
        <v>0</v>
      </c>
      <c r="W35" s="966">
        <v>0</v>
      </c>
      <c r="X35" s="966">
        <v>0</v>
      </c>
      <c r="Y35" s="966">
        <v>0</v>
      </c>
      <c r="Z35" s="966">
        <v>0</v>
      </c>
      <c r="AA35" s="966">
        <v>0</v>
      </c>
      <c r="AB35" s="966">
        <v>0</v>
      </c>
      <c r="AC35" s="966">
        <v>0</v>
      </c>
      <c r="AD35" s="966">
        <v>0</v>
      </c>
      <c r="AE35" s="966">
        <v>0</v>
      </c>
      <c r="AF35" s="966">
        <v>0</v>
      </c>
      <c r="AG35" s="966">
        <v>0</v>
      </c>
      <c r="AH35" s="966">
        <v>0</v>
      </c>
      <c r="AI35" s="966">
        <v>0</v>
      </c>
      <c r="AJ35" s="966">
        <v>0</v>
      </c>
      <c r="AK35" s="966">
        <v>0</v>
      </c>
      <c r="AL35" s="966">
        <v>0</v>
      </c>
      <c r="AM35" s="966">
        <v>0</v>
      </c>
      <c r="AN35" s="966">
        <v>0</v>
      </c>
      <c r="AO35" s="966">
        <v>0</v>
      </c>
      <c r="AP35" s="966">
        <v>0</v>
      </c>
      <c r="AQ35" s="966">
        <v>0</v>
      </c>
      <c r="AR35" s="966">
        <v>0</v>
      </c>
      <c r="AS35" s="966">
        <v>0</v>
      </c>
      <c r="AT35" s="966">
        <v>0</v>
      </c>
      <c r="AU35" s="966">
        <v>0</v>
      </c>
      <c r="AV35" s="966">
        <v>0</v>
      </c>
      <c r="AW35" s="966">
        <v>0</v>
      </c>
      <c r="AX35" s="966">
        <v>0</v>
      </c>
      <c r="AY35" s="966">
        <v>0</v>
      </c>
      <c r="AZ35" s="966">
        <v>0</v>
      </c>
      <c r="BA35" s="966">
        <v>0</v>
      </c>
      <c r="BB35" s="966">
        <v>0</v>
      </c>
      <c r="BC35" s="966">
        <v>0</v>
      </c>
      <c r="BD35" s="966">
        <v>1</v>
      </c>
      <c r="BE35" s="966">
        <v>4</v>
      </c>
      <c r="BF35" s="966">
        <v>0</v>
      </c>
      <c r="BG35" s="966">
        <v>0</v>
      </c>
      <c r="BH35" s="966">
        <v>0</v>
      </c>
      <c r="BI35" s="966">
        <v>0</v>
      </c>
      <c r="BJ35" s="966">
        <v>0</v>
      </c>
      <c r="BK35" s="966">
        <v>0</v>
      </c>
      <c r="BL35" s="966">
        <v>0</v>
      </c>
      <c r="BM35" s="966">
        <v>0</v>
      </c>
      <c r="BN35" s="966">
        <v>0</v>
      </c>
      <c r="BO35" s="966">
        <v>0</v>
      </c>
      <c r="BP35" s="966">
        <v>1</v>
      </c>
      <c r="BQ35" s="966">
        <v>4</v>
      </c>
      <c r="BR35" s="966">
        <v>0</v>
      </c>
      <c r="BS35" s="966">
        <v>0</v>
      </c>
      <c r="BT35" s="966">
        <v>0</v>
      </c>
      <c r="BU35" s="966">
        <v>0</v>
      </c>
      <c r="BV35" s="966">
        <v>0</v>
      </c>
      <c r="BW35" s="966">
        <v>0</v>
      </c>
      <c r="BX35" s="966">
        <v>0</v>
      </c>
      <c r="BY35" s="966">
        <v>0</v>
      </c>
      <c r="BZ35" s="966">
        <v>0</v>
      </c>
      <c r="CA35" s="966">
        <v>0</v>
      </c>
      <c r="CB35" s="966">
        <v>1</v>
      </c>
      <c r="CC35" s="966">
        <v>39</v>
      </c>
      <c r="CD35" s="966">
        <v>0</v>
      </c>
      <c r="CE35" s="966">
        <v>0</v>
      </c>
      <c r="CF35" s="966">
        <v>0</v>
      </c>
      <c r="CG35" s="966">
        <v>0</v>
      </c>
      <c r="CH35" s="966">
        <v>0</v>
      </c>
      <c r="CI35" s="966">
        <v>0</v>
      </c>
      <c r="CJ35" s="966">
        <v>0</v>
      </c>
      <c r="CK35" s="966">
        <v>0</v>
      </c>
      <c r="CL35" s="966">
        <v>0</v>
      </c>
      <c r="CM35" s="966">
        <v>0</v>
      </c>
      <c r="CN35" s="966">
        <v>0</v>
      </c>
      <c r="CO35" s="966">
        <v>0</v>
      </c>
      <c r="CP35" s="966">
        <v>0</v>
      </c>
      <c r="CQ35" s="966">
        <v>0</v>
      </c>
      <c r="CR35" s="966">
        <v>0</v>
      </c>
      <c r="CS35" s="966">
        <v>0</v>
      </c>
      <c r="CT35" s="966">
        <v>0</v>
      </c>
      <c r="CU35" s="966">
        <v>0</v>
      </c>
      <c r="CV35" s="966">
        <v>0</v>
      </c>
      <c r="CW35" s="966">
        <v>0</v>
      </c>
      <c r="CX35" s="966">
        <v>0</v>
      </c>
      <c r="CY35" s="966">
        <v>0</v>
      </c>
      <c r="CZ35" s="966">
        <v>0</v>
      </c>
      <c r="DA35" s="966">
        <v>0</v>
      </c>
      <c r="DB35" s="966">
        <v>0</v>
      </c>
      <c r="DC35" s="966">
        <v>0</v>
      </c>
      <c r="DD35" s="966">
        <v>0</v>
      </c>
      <c r="DE35" s="966">
        <v>0</v>
      </c>
      <c r="DF35" s="966">
        <v>0</v>
      </c>
      <c r="DG35" s="966">
        <v>0</v>
      </c>
      <c r="DH35" s="966">
        <v>0</v>
      </c>
      <c r="DI35" s="966">
        <v>0</v>
      </c>
      <c r="DJ35" s="966">
        <v>0</v>
      </c>
      <c r="DK35" s="966">
        <v>0</v>
      </c>
      <c r="DL35" s="966">
        <v>0</v>
      </c>
      <c r="DM35" s="966">
        <v>0</v>
      </c>
      <c r="DN35" s="966">
        <v>0</v>
      </c>
      <c r="DO35" s="966">
        <v>0</v>
      </c>
      <c r="DP35" s="966">
        <v>0</v>
      </c>
      <c r="DQ35" s="966">
        <v>0</v>
      </c>
      <c r="DR35" s="966">
        <v>0</v>
      </c>
      <c r="DS35" s="966">
        <v>0</v>
      </c>
      <c r="DT35" s="966">
        <v>0</v>
      </c>
      <c r="DU35" s="966">
        <v>0</v>
      </c>
      <c r="DV35" s="966">
        <v>0</v>
      </c>
      <c r="DW35" s="966">
        <v>0</v>
      </c>
      <c r="DX35" s="966">
        <v>0</v>
      </c>
      <c r="DY35" s="966">
        <v>0</v>
      </c>
      <c r="DZ35" s="966">
        <v>0</v>
      </c>
      <c r="EA35" s="966">
        <v>0</v>
      </c>
      <c r="EB35" s="966">
        <v>0</v>
      </c>
      <c r="EC35" s="966">
        <v>0</v>
      </c>
      <c r="ED35" s="966">
        <v>0</v>
      </c>
      <c r="EE35" s="966">
        <v>0</v>
      </c>
      <c r="EF35" s="966">
        <v>0</v>
      </c>
      <c r="EG35" s="966">
        <v>0</v>
      </c>
      <c r="EH35" s="966">
        <v>0</v>
      </c>
      <c r="EI35" s="966">
        <v>0</v>
      </c>
      <c r="EJ35" s="966">
        <v>0</v>
      </c>
      <c r="EK35" s="966">
        <v>0</v>
      </c>
      <c r="EL35" s="966">
        <v>0</v>
      </c>
      <c r="EM35" s="966">
        <v>0</v>
      </c>
      <c r="EN35" s="966">
        <v>0</v>
      </c>
      <c r="EO35" s="966">
        <v>0</v>
      </c>
      <c r="EP35" s="966">
        <v>0</v>
      </c>
      <c r="EQ35" s="966">
        <v>0</v>
      </c>
      <c r="ER35" s="966">
        <v>0</v>
      </c>
      <c r="ES35" s="966">
        <v>0</v>
      </c>
      <c r="ET35" s="966">
        <v>0</v>
      </c>
      <c r="EU35" s="966">
        <v>0</v>
      </c>
      <c r="EV35" s="966">
        <v>0</v>
      </c>
      <c r="EW35" s="966">
        <v>0</v>
      </c>
      <c r="EX35" s="966">
        <v>0</v>
      </c>
      <c r="EY35" s="966">
        <v>0</v>
      </c>
      <c r="EZ35" s="966">
        <v>0</v>
      </c>
      <c r="FA35" s="966">
        <v>0</v>
      </c>
      <c r="FB35" s="966">
        <v>0</v>
      </c>
      <c r="FC35" s="966">
        <v>0</v>
      </c>
      <c r="FD35" s="966">
        <v>0</v>
      </c>
      <c r="FE35" s="966">
        <v>0</v>
      </c>
      <c r="FF35" s="966">
        <v>0</v>
      </c>
      <c r="FG35" s="966">
        <v>0</v>
      </c>
      <c r="FH35" s="966">
        <v>0</v>
      </c>
      <c r="FI35" s="966">
        <v>0</v>
      </c>
      <c r="FJ35" s="966">
        <v>0</v>
      </c>
      <c r="FK35" s="966">
        <v>0</v>
      </c>
      <c r="FL35" s="966">
        <v>0</v>
      </c>
      <c r="FM35" s="966">
        <v>0</v>
      </c>
      <c r="FN35" s="966">
        <v>0</v>
      </c>
      <c r="FO35" s="966">
        <v>0</v>
      </c>
      <c r="FP35" s="966">
        <v>0</v>
      </c>
      <c r="FQ35" s="966">
        <v>0</v>
      </c>
      <c r="FR35" s="966">
        <v>0</v>
      </c>
      <c r="FS35" s="966">
        <v>0</v>
      </c>
      <c r="FT35" s="966">
        <v>0</v>
      </c>
      <c r="FU35" s="966">
        <v>0</v>
      </c>
      <c r="FV35" s="966">
        <v>0</v>
      </c>
      <c r="FW35" s="966">
        <v>0</v>
      </c>
      <c r="FX35" s="966">
        <v>0</v>
      </c>
      <c r="FY35" s="966">
        <v>0</v>
      </c>
      <c r="FZ35" s="966">
        <v>0</v>
      </c>
      <c r="GA35" s="966">
        <v>0</v>
      </c>
      <c r="GB35" s="966">
        <v>0</v>
      </c>
      <c r="GC35" s="966">
        <v>0</v>
      </c>
      <c r="GD35" s="966">
        <v>0</v>
      </c>
      <c r="GE35" s="966">
        <v>0</v>
      </c>
      <c r="GF35" s="966">
        <v>0</v>
      </c>
      <c r="GG35" s="966">
        <v>0</v>
      </c>
      <c r="GH35" s="966">
        <v>0</v>
      </c>
      <c r="GI35" s="966">
        <v>0</v>
      </c>
      <c r="GJ35" s="966">
        <v>0</v>
      </c>
      <c r="GK35" s="966">
        <v>0</v>
      </c>
      <c r="GL35" s="966">
        <v>0</v>
      </c>
      <c r="GM35" s="966">
        <v>0</v>
      </c>
    </row>
    <row r="36" spans="1:195" ht="15" customHeight="1">
      <c r="A36" s="1040" t="s">
        <v>2581</v>
      </c>
      <c r="B36" s="966">
        <v>0</v>
      </c>
      <c r="C36" s="966">
        <v>0</v>
      </c>
      <c r="D36" s="966">
        <v>0</v>
      </c>
      <c r="E36" s="966">
        <v>0</v>
      </c>
      <c r="F36" s="966">
        <v>0</v>
      </c>
      <c r="G36" s="966">
        <v>0</v>
      </c>
      <c r="H36" s="966">
        <v>0</v>
      </c>
      <c r="I36" s="966">
        <v>0</v>
      </c>
      <c r="J36" s="966">
        <v>0</v>
      </c>
      <c r="K36" s="966">
        <v>0</v>
      </c>
      <c r="L36" s="966">
        <v>0</v>
      </c>
      <c r="M36" s="966">
        <v>0</v>
      </c>
      <c r="N36" s="966">
        <v>0</v>
      </c>
      <c r="O36" s="966">
        <v>0</v>
      </c>
      <c r="P36" s="966">
        <v>0</v>
      </c>
      <c r="Q36" s="966">
        <v>0</v>
      </c>
      <c r="R36" s="966">
        <v>0</v>
      </c>
      <c r="S36" s="966">
        <v>0</v>
      </c>
      <c r="T36" s="966">
        <v>0</v>
      </c>
      <c r="U36" s="966">
        <v>0</v>
      </c>
      <c r="V36" s="966">
        <v>0</v>
      </c>
      <c r="W36" s="966">
        <v>0</v>
      </c>
      <c r="X36" s="966">
        <v>0</v>
      </c>
      <c r="Y36" s="966">
        <v>0</v>
      </c>
      <c r="Z36" s="966">
        <v>0</v>
      </c>
      <c r="AA36" s="966">
        <v>0</v>
      </c>
      <c r="AB36" s="966">
        <v>0</v>
      </c>
      <c r="AC36" s="966">
        <v>0</v>
      </c>
      <c r="AD36" s="966">
        <v>0</v>
      </c>
      <c r="AE36" s="966">
        <v>0</v>
      </c>
      <c r="AF36" s="966">
        <v>0</v>
      </c>
      <c r="AG36" s="966">
        <v>0</v>
      </c>
      <c r="AH36" s="966">
        <v>0</v>
      </c>
      <c r="AI36" s="966">
        <v>0</v>
      </c>
      <c r="AJ36" s="966">
        <v>0</v>
      </c>
      <c r="AK36" s="966">
        <v>0</v>
      </c>
      <c r="AL36" s="966">
        <v>0</v>
      </c>
      <c r="AM36" s="966">
        <v>0</v>
      </c>
      <c r="AN36" s="966">
        <v>0</v>
      </c>
      <c r="AO36" s="966">
        <v>0</v>
      </c>
      <c r="AP36" s="966">
        <v>0</v>
      </c>
      <c r="AQ36" s="966">
        <v>0</v>
      </c>
      <c r="AR36" s="966">
        <v>0</v>
      </c>
      <c r="AS36" s="966">
        <v>0</v>
      </c>
      <c r="AT36" s="966">
        <v>0</v>
      </c>
      <c r="AU36" s="966">
        <v>0</v>
      </c>
      <c r="AV36" s="966">
        <v>0</v>
      </c>
      <c r="AW36" s="966">
        <v>0</v>
      </c>
      <c r="AX36" s="966">
        <v>0</v>
      </c>
      <c r="AY36" s="966">
        <v>0</v>
      </c>
      <c r="AZ36" s="966">
        <v>0</v>
      </c>
      <c r="BA36" s="966">
        <v>0</v>
      </c>
      <c r="BB36" s="966">
        <v>0</v>
      </c>
      <c r="BC36" s="966">
        <v>0</v>
      </c>
      <c r="BD36" s="966">
        <v>0</v>
      </c>
      <c r="BE36" s="966">
        <v>0</v>
      </c>
      <c r="BF36" s="966">
        <v>0</v>
      </c>
      <c r="BG36" s="966">
        <v>0</v>
      </c>
      <c r="BH36" s="966">
        <v>0</v>
      </c>
      <c r="BI36" s="966">
        <v>0</v>
      </c>
      <c r="BJ36" s="966">
        <v>0</v>
      </c>
      <c r="BK36" s="966">
        <v>0</v>
      </c>
      <c r="BL36" s="966">
        <v>0</v>
      </c>
      <c r="BM36" s="966">
        <v>0</v>
      </c>
      <c r="BN36" s="966">
        <v>0</v>
      </c>
      <c r="BO36" s="966">
        <v>0</v>
      </c>
      <c r="BP36" s="966">
        <v>0</v>
      </c>
      <c r="BQ36" s="966">
        <v>0</v>
      </c>
      <c r="BR36" s="966">
        <v>0</v>
      </c>
      <c r="BS36" s="966">
        <v>0</v>
      </c>
      <c r="BT36" s="966">
        <v>0</v>
      </c>
      <c r="BU36" s="966">
        <v>0</v>
      </c>
      <c r="BV36" s="966">
        <v>0</v>
      </c>
      <c r="BW36" s="966">
        <v>0</v>
      </c>
      <c r="BX36" s="966">
        <v>0</v>
      </c>
      <c r="BY36" s="966">
        <v>0</v>
      </c>
      <c r="BZ36" s="966">
        <v>0</v>
      </c>
      <c r="CA36" s="966">
        <v>0</v>
      </c>
      <c r="CB36" s="966">
        <v>1</v>
      </c>
      <c r="CC36" s="966">
        <v>30</v>
      </c>
      <c r="CD36" s="966">
        <v>0</v>
      </c>
      <c r="CE36" s="966">
        <v>0</v>
      </c>
      <c r="CF36" s="966">
        <v>0</v>
      </c>
      <c r="CG36" s="966">
        <v>0</v>
      </c>
      <c r="CH36" s="966">
        <v>0</v>
      </c>
      <c r="CI36" s="966">
        <v>0</v>
      </c>
      <c r="CJ36" s="966">
        <v>0</v>
      </c>
      <c r="CK36" s="966">
        <v>0</v>
      </c>
      <c r="CL36" s="966">
        <v>0</v>
      </c>
      <c r="CM36" s="966">
        <v>0</v>
      </c>
      <c r="CN36" s="966">
        <v>0</v>
      </c>
      <c r="CO36" s="966">
        <v>0</v>
      </c>
      <c r="CP36" s="966">
        <v>0</v>
      </c>
      <c r="CQ36" s="966">
        <v>0</v>
      </c>
      <c r="CR36" s="966">
        <v>0</v>
      </c>
      <c r="CS36" s="966">
        <v>0</v>
      </c>
      <c r="CT36" s="966">
        <v>0</v>
      </c>
      <c r="CU36" s="966">
        <v>0</v>
      </c>
      <c r="CV36" s="966">
        <v>0</v>
      </c>
      <c r="CW36" s="966">
        <v>0</v>
      </c>
      <c r="CX36" s="966">
        <v>0</v>
      </c>
      <c r="CY36" s="966">
        <v>0</v>
      </c>
      <c r="CZ36" s="966">
        <v>0</v>
      </c>
      <c r="DA36" s="966">
        <v>0</v>
      </c>
      <c r="DB36" s="966">
        <v>0</v>
      </c>
      <c r="DC36" s="966">
        <v>0</v>
      </c>
      <c r="DD36" s="966">
        <v>0</v>
      </c>
      <c r="DE36" s="966">
        <v>0</v>
      </c>
      <c r="DF36" s="966">
        <v>0</v>
      </c>
      <c r="DG36" s="966">
        <v>0</v>
      </c>
      <c r="DH36" s="966">
        <v>0</v>
      </c>
      <c r="DI36" s="966">
        <v>0</v>
      </c>
      <c r="DJ36" s="966">
        <v>0</v>
      </c>
      <c r="DK36" s="966">
        <v>0</v>
      </c>
      <c r="DL36" s="966">
        <v>0</v>
      </c>
      <c r="DM36" s="966">
        <v>0</v>
      </c>
      <c r="DN36" s="966">
        <v>0</v>
      </c>
      <c r="DO36" s="966">
        <v>0</v>
      </c>
      <c r="DP36" s="966">
        <v>0</v>
      </c>
      <c r="DQ36" s="966">
        <v>0</v>
      </c>
      <c r="DR36" s="966">
        <v>0</v>
      </c>
      <c r="DS36" s="966">
        <v>0</v>
      </c>
      <c r="DT36" s="966">
        <v>0</v>
      </c>
      <c r="DU36" s="966">
        <v>0</v>
      </c>
      <c r="DV36" s="966">
        <v>0</v>
      </c>
      <c r="DW36" s="966">
        <v>0</v>
      </c>
      <c r="DX36" s="966">
        <v>0</v>
      </c>
      <c r="DY36" s="966">
        <v>0</v>
      </c>
      <c r="DZ36" s="966">
        <v>0</v>
      </c>
      <c r="EA36" s="966">
        <v>0</v>
      </c>
      <c r="EB36" s="966">
        <v>0</v>
      </c>
      <c r="EC36" s="966">
        <v>0</v>
      </c>
      <c r="ED36" s="966">
        <v>0</v>
      </c>
      <c r="EE36" s="966">
        <v>0</v>
      </c>
      <c r="EF36" s="966">
        <v>0</v>
      </c>
      <c r="EG36" s="966">
        <v>0</v>
      </c>
      <c r="EH36" s="966">
        <v>0</v>
      </c>
      <c r="EI36" s="966">
        <v>0</v>
      </c>
      <c r="EJ36" s="966">
        <v>0</v>
      </c>
      <c r="EK36" s="966">
        <v>0</v>
      </c>
      <c r="EL36" s="966">
        <v>0</v>
      </c>
      <c r="EM36" s="966">
        <v>0</v>
      </c>
      <c r="EN36" s="966">
        <v>0</v>
      </c>
      <c r="EO36" s="966">
        <v>0</v>
      </c>
      <c r="EP36" s="966">
        <v>0</v>
      </c>
      <c r="EQ36" s="966">
        <v>0</v>
      </c>
      <c r="ER36" s="966">
        <v>0</v>
      </c>
      <c r="ES36" s="966">
        <v>0</v>
      </c>
      <c r="ET36" s="966">
        <v>0</v>
      </c>
      <c r="EU36" s="966">
        <v>0</v>
      </c>
      <c r="EV36" s="966">
        <v>0</v>
      </c>
      <c r="EW36" s="966">
        <v>0</v>
      </c>
      <c r="EX36" s="966">
        <v>0</v>
      </c>
      <c r="EY36" s="966">
        <v>0</v>
      </c>
      <c r="EZ36" s="966">
        <v>0</v>
      </c>
      <c r="FA36" s="966">
        <v>0</v>
      </c>
      <c r="FB36" s="966">
        <v>0</v>
      </c>
      <c r="FC36" s="966">
        <v>0</v>
      </c>
      <c r="FD36" s="966">
        <v>0</v>
      </c>
      <c r="FE36" s="966">
        <v>0</v>
      </c>
      <c r="FF36" s="966">
        <v>0</v>
      </c>
      <c r="FG36" s="966">
        <v>0</v>
      </c>
      <c r="FH36" s="966">
        <v>0</v>
      </c>
      <c r="FI36" s="966">
        <v>0</v>
      </c>
      <c r="FJ36" s="966">
        <v>0</v>
      </c>
      <c r="FK36" s="966">
        <v>0</v>
      </c>
      <c r="FL36" s="966">
        <v>0</v>
      </c>
      <c r="FM36" s="966">
        <v>0</v>
      </c>
      <c r="FN36" s="966">
        <v>0</v>
      </c>
      <c r="FO36" s="966">
        <v>0</v>
      </c>
      <c r="FP36" s="966">
        <v>0</v>
      </c>
      <c r="FQ36" s="966">
        <v>0</v>
      </c>
      <c r="FR36" s="966">
        <v>0</v>
      </c>
      <c r="FS36" s="966">
        <v>0</v>
      </c>
      <c r="FT36" s="966">
        <v>0</v>
      </c>
      <c r="FU36" s="966">
        <v>0</v>
      </c>
      <c r="FV36" s="966">
        <v>0</v>
      </c>
      <c r="FW36" s="966">
        <v>0</v>
      </c>
      <c r="FX36" s="966">
        <v>0</v>
      </c>
      <c r="FY36" s="966">
        <v>0</v>
      </c>
      <c r="FZ36" s="966">
        <v>0</v>
      </c>
      <c r="GA36" s="966">
        <v>0</v>
      </c>
      <c r="GB36" s="966">
        <v>0</v>
      </c>
      <c r="GC36" s="966">
        <v>0</v>
      </c>
      <c r="GD36" s="966">
        <v>0</v>
      </c>
      <c r="GE36" s="966">
        <v>0</v>
      </c>
      <c r="GF36" s="966">
        <v>0</v>
      </c>
      <c r="GG36" s="966">
        <v>0</v>
      </c>
      <c r="GH36" s="966">
        <v>0</v>
      </c>
      <c r="GI36" s="966">
        <v>0</v>
      </c>
      <c r="GJ36" s="966">
        <v>0</v>
      </c>
      <c r="GK36" s="966">
        <v>0</v>
      </c>
      <c r="GL36" s="966">
        <v>0</v>
      </c>
      <c r="GM36" s="966">
        <v>0</v>
      </c>
    </row>
    <row r="37" spans="1:195" ht="15" customHeight="1">
      <c r="A37" s="1040" t="s">
        <v>2582</v>
      </c>
      <c r="B37" s="966">
        <v>0</v>
      </c>
      <c r="C37" s="966">
        <v>0</v>
      </c>
      <c r="D37" s="966">
        <v>1</v>
      </c>
      <c r="E37" s="966">
        <v>5</v>
      </c>
      <c r="F37" s="966">
        <v>0</v>
      </c>
      <c r="G37" s="966">
        <v>0</v>
      </c>
      <c r="H37" s="966">
        <v>0</v>
      </c>
      <c r="I37" s="966">
        <v>0</v>
      </c>
      <c r="J37" s="966">
        <v>0</v>
      </c>
      <c r="K37" s="966">
        <v>0</v>
      </c>
      <c r="L37" s="966">
        <v>0</v>
      </c>
      <c r="M37" s="966">
        <v>0</v>
      </c>
      <c r="N37" s="966">
        <v>0</v>
      </c>
      <c r="O37" s="966">
        <v>0</v>
      </c>
      <c r="P37" s="966">
        <v>0</v>
      </c>
      <c r="Q37" s="966">
        <v>0</v>
      </c>
      <c r="R37" s="966">
        <v>0</v>
      </c>
      <c r="S37" s="966">
        <v>0</v>
      </c>
      <c r="T37" s="966">
        <v>0</v>
      </c>
      <c r="U37" s="966">
        <v>0</v>
      </c>
      <c r="V37" s="966">
        <v>0</v>
      </c>
      <c r="W37" s="966">
        <v>0</v>
      </c>
      <c r="X37" s="966">
        <v>1</v>
      </c>
      <c r="Y37" s="966">
        <v>5</v>
      </c>
      <c r="Z37" s="966">
        <v>0</v>
      </c>
      <c r="AA37" s="966">
        <v>0</v>
      </c>
      <c r="AB37" s="966">
        <v>0</v>
      </c>
      <c r="AC37" s="966">
        <v>0</v>
      </c>
      <c r="AD37" s="966">
        <v>0</v>
      </c>
      <c r="AE37" s="966">
        <v>0</v>
      </c>
      <c r="AF37" s="966">
        <v>0</v>
      </c>
      <c r="AG37" s="966">
        <v>0</v>
      </c>
      <c r="AH37" s="966">
        <v>0</v>
      </c>
      <c r="AI37" s="966">
        <v>0</v>
      </c>
      <c r="AJ37" s="966">
        <v>0</v>
      </c>
      <c r="AK37" s="966">
        <v>0</v>
      </c>
      <c r="AL37" s="966">
        <v>0</v>
      </c>
      <c r="AM37" s="966">
        <v>0</v>
      </c>
      <c r="AN37" s="966">
        <v>0</v>
      </c>
      <c r="AO37" s="966">
        <v>0</v>
      </c>
      <c r="AP37" s="966">
        <v>0</v>
      </c>
      <c r="AQ37" s="966">
        <v>0</v>
      </c>
      <c r="AR37" s="966">
        <v>0</v>
      </c>
      <c r="AS37" s="966">
        <v>0</v>
      </c>
      <c r="AT37" s="966">
        <v>0</v>
      </c>
      <c r="AU37" s="966">
        <v>0</v>
      </c>
      <c r="AV37" s="966">
        <v>0</v>
      </c>
      <c r="AW37" s="966">
        <v>0</v>
      </c>
      <c r="AX37" s="966">
        <v>0</v>
      </c>
      <c r="AY37" s="966">
        <v>0</v>
      </c>
      <c r="AZ37" s="966">
        <v>0</v>
      </c>
      <c r="BA37" s="966">
        <v>0</v>
      </c>
      <c r="BB37" s="966">
        <v>0</v>
      </c>
      <c r="BC37" s="966">
        <v>0</v>
      </c>
      <c r="BD37" s="966">
        <v>1</v>
      </c>
      <c r="BE37" s="966">
        <v>5</v>
      </c>
      <c r="BF37" s="966">
        <v>0</v>
      </c>
      <c r="BG37" s="966">
        <v>0</v>
      </c>
      <c r="BH37" s="966">
        <v>1</v>
      </c>
      <c r="BI37" s="966">
        <v>3</v>
      </c>
      <c r="BJ37" s="966">
        <v>0</v>
      </c>
      <c r="BK37" s="966">
        <v>0</v>
      </c>
      <c r="BL37" s="966">
        <v>0</v>
      </c>
      <c r="BM37" s="966">
        <v>0</v>
      </c>
      <c r="BN37" s="966">
        <v>0</v>
      </c>
      <c r="BO37" s="966">
        <v>0</v>
      </c>
      <c r="BP37" s="966">
        <v>1</v>
      </c>
      <c r="BQ37" s="966">
        <v>5</v>
      </c>
      <c r="BR37" s="966">
        <v>0</v>
      </c>
      <c r="BS37" s="966">
        <v>0</v>
      </c>
      <c r="BT37" s="966">
        <v>0</v>
      </c>
      <c r="BU37" s="966">
        <v>0</v>
      </c>
      <c r="BV37" s="966">
        <v>0</v>
      </c>
      <c r="BW37" s="966">
        <v>0</v>
      </c>
      <c r="BX37" s="966">
        <v>0</v>
      </c>
      <c r="BY37" s="966">
        <v>0</v>
      </c>
      <c r="BZ37" s="966">
        <v>0</v>
      </c>
      <c r="CA37" s="966">
        <v>0</v>
      </c>
      <c r="CB37" s="966">
        <v>1</v>
      </c>
      <c r="CC37" s="966">
        <v>19</v>
      </c>
      <c r="CD37" s="966">
        <v>1</v>
      </c>
      <c r="CE37" s="966">
        <v>5</v>
      </c>
      <c r="CF37" s="966">
        <v>0</v>
      </c>
      <c r="CG37" s="966">
        <v>0</v>
      </c>
      <c r="CH37" s="966">
        <v>0</v>
      </c>
      <c r="CI37" s="966">
        <v>0</v>
      </c>
      <c r="CJ37" s="966">
        <v>0</v>
      </c>
      <c r="CK37" s="966">
        <v>0</v>
      </c>
      <c r="CL37" s="966">
        <v>0</v>
      </c>
      <c r="CM37" s="966">
        <v>0</v>
      </c>
      <c r="CN37" s="966">
        <v>1</v>
      </c>
      <c r="CO37" s="966">
        <v>5</v>
      </c>
      <c r="CP37" s="966">
        <v>1</v>
      </c>
      <c r="CQ37" s="966">
        <v>5</v>
      </c>
      <c r="CR37" s="966">
        <v>1</v>
      </c>
      <c r="CS37" s="966">
        <v>5</v>
      </c>
      <c r="CT37" s="966">
        <v>1</v>
      </c>
      <c r="CU37" s="966">
        <v>4</v>
      </c>
      <c r="CV37" s="966">
        <v>0</v>
      </c>
      <c r="CW37" s="966">
        <v>0</v>
      </c>
      <c r="CX37" s="966">
        <v>0</v>
      </c>
      <c r="CY37" s="966">
        <v>0</v>
      </c>
      <c r="CZ37" s="966">
        <v>0</v>
      </c>
      <c r="DA37" s="966">
        <v>0</v>
      </c>
      <c r="DB37" s="966">
        <v>0</v>
      </c>
      <c r="DC37" s="966">
        <v>0</v>
      </c>
      <c r="DD37" s="966">
        <v>0</v>
      </c>
      <c r="DE37" s="966">
        <v>0</v>
      </c>
      <c r="DF37" s="966">
        <v>0</v>
      </c>
      <c r="DG37" s="966">
        <v>0</v>
      </c>
      <c r="DH37" s="966">
        <v>0</v>
      </c>
      <c r="DI37" s="966">
        <v>0</v>
      </c>
      <c r="DJ37" s="966">
        <v>0</v>
      </c>
      <c r="DK37" s="966">
        <v>0</v>
      </c>
      <c r="DL37" s="966">
        <v>0</v>
      </c>
      <c r="DM37" s="966">
        <v>0</v>
      </c>
      <c r="DN37" s="966">
        <v>0</v>
      </c>
      <c r="DO37" s="966">
        <v>0</v>
      </c>
      <c r="DP37" s="966">
        <v>0</v>
      </c>
      <c r="DQ37" s="966">
        <v>0</v>
      </c>
      <c r="DR37" s="966">
        <v>0</v>
      </c>
      <c r="DS37" s="966">
        <v>0</v>
      </c>
      <c r="DT37" s="966">
        <v>0</v>
      </c>
      <c r="DU37" s="966">
        <v>0</v>
      </c>
      <c r="DV37" s="966">
        <v>0</v>
      </c>
      <c r="DW37" s="966">
        <v>0</v>
      </c>
      <c r="DX37" s="966">
        <v>0</v>
      </c>
      <c r="DY37" s="966">
        <v>0</v>
      </c>
      <c r="DZ37" s="966">
        <v>0</v>
      </c>
      <c r="EA37" s="966">
        <v>0</v>
      </c>
      <c r="EB37" s="966">
        <v>0</v>
      </c>
      <c r="EC37" s="966">
        <v>0</v>
      </c>
      <c r="ED37" s="966">
        <v>0</v>
      </c>
      <c r="EE37" s="966">
        <v>0</v>
      </c>
      <c r="EF37" s="966">
        <v>0</v>
      </c>
      <c r="EG37" s="966">
        <v>0</v>
      </c>
      <c r="EH37" s="966">
        <v>0</v>
      </c>
      <c r="EI37" s="966">
        <v>0</v>
      </c>
      <c r="EJ37" s="966">
        <v>1</v>
      </c>
      <c r="EK37" s="966">
        <v>5</v>
      </c>
      <c r="EL37" s="966">
        <v>1</v>
      </c>
      <c r="EM37" s="966">
        <v>5</v>
      </c>
      <c r="EN37" s="966">
        <v>0</v>
      </c>
      <c r="EO37" s="966">
        <v>0</v>
      </c>
      <c r="EP37" s="966">
        <v>0</v>
      </c>
      <c r="EQ37" s="966">
        <v>0</v>
      </c>
      <c r="ER37" s="966">
        <v>0</v>
      </c>
      <c r="ES37" s="966">
        <v>0</v>
      </c>
      <c r="ET37" s="966">
        <v>1</v>
      </c>
      <c r="EU37" s="966">
        <v>5</v>
      </c>
      <c r="EV37" s="966">
        <v>0</v>
      </c>
      <c r="EW37" s="966">
        <v>0</v>
      </c>
      <c r="EX37" s="966">
        <v>0</v>
      </c>
      <c r="EY37" s="966">
        <v>0</v>
      </c>
      <c r="EZ37" s="966">
        <v>0</v>
      </c>
      <c r="FA37" s="966">
        <v>0</v>
      </c>
      <c r="FB37" s="966">
        <v>0</v>
      </c>
      <c r="FC37" s="966">
        <v>0</v>
      </c>
      <c r="FD37" s="966">
        <v>0</v>
      </c>
      <c r="FE37" s="966">
        <v>0</v>
      </c>
      <c r="FF37" s="966">
        <v>0</v>
      </c>
      <c r="FG37" s="966">
        <v>0</v>
      </c>
      <c r="FH37" s="966">
        <v>0</v>
      </c>
      <c r="FI37" s="966">
        <v>0</v>
      </c>
      <c r="FJ37" s="966">
        <v>1</v>
      </c>
      <c r="FK37" s="966">
        <v>5</v>
      </c>
      <c r="FL37" s="966">
        <v>1</v>
      </c>
      <c r="FM37" s="966">
        <v>5</v>
      </c>
      <c r="FN37" s="966">
        <v>0</v>
      </c>
      <c r="FO37" s="966">
        <v>0</v>
      </c>
      <c r="FP37" s="966">
        <v>0</v>
      </c>
      <c r="FQ37" s="966">
        <v>0</v>
      </c>
      <c r="FR37" s="966">
        <v>0</v>
      </c>
      <c r="FS37" s="966">
        <v>0</v>
      </c>
      <c r="FT37" s="966">
        <v>0</v>
      </c>
      <c r="FU37" s="966">
        <v>0</v>
      </c>
      <c r="FV37" s="966">
        <v>0</v>
      </c>
      <c r="FW37" s="966">
        <v>0</v>
      </c>
      <c r="FX37" s="966">
        <v>0</v>
      </c>
      <c r="FY37" s="966">
        <v>0</v>
      </c>
      <c r="FZ37" s="966">
        <v>0</v>
      </c>
      <c r="GA37" s="966">
        <v>0</v>
      </c>
      <c r="GB37" s="966">
        <v>0</v>
      </c>
      <c r="GC37" s="966">
        <v>0</v>
      </c>
      <c r="GD37" s="966">
        <v>0</v>
      </c>
      <c r="GE37" s="966">
        <v>0</v>
      </c>
      <c r="GF37" s="966">
        <v>1</v>
      </c>
      <c r="GG37" s="966">
        <v>5</v>
      </c>
      <c r="GH37" s="966">
        <v>0</v>
      </c>
      <c r="GI37" s="966">
        <v>0</v>
      </c>
      <c r="GJ37" s="966">
        <v>0</v>
      </c>
      <c r="GK37" s="966">
        <v>0</v>
      </c>
      <c r="GL37" s="966">
        <v>0</v>
      </c>
      <c r="GM37" s="966">
        <v>0</v>
      </c>
    </row>
    <row r="38" spans="1:195" ht="15" customHeight="1">
      <c r="A38" s="1040" t="s">
        <v>2583</v>
      </c>
      <c r="B38" s="966">
        <v>1</v>
      </c>
      <c r="C38" s="966">
        <v>3</v>
      </c>
      <c r="D38" s="966">
        <v>0</v>
      </c>
      <c r="E38" s="966">
        <v>0</v>
      </c>
      <c r="F38" s="966">
        <v>0</v>
      </c>
      <c r="G38" s="966">
        <v>0</v>
      </c>
      <c r="H38" s="966">
        <v>0</v>
      </c>
      <c r="I38" s="966">
        <v>0</v>
      </c>
      <c r="J38" s="966">
        <v>0</v>
      </c>
      <c r="K38" s="966">
        <v>0</v>
      </c>
      <c r="L38" s="966">
        <v>0</v>
      </c>
      <c r="M38" s="966">
        <v>0</v>
      </c>
      <c r="N38" s="966">
        <v>0</v>
      </c>
      <c r="O38" s="966">
        <v>0</v>
      </c>
      <c r="P38" s="966">
        <v>0</v>
      </c>
      <c r="Q38" s="966">
        <v>0</v>
      </c>
      <c r="R38" s="966">
        <v>0</v>
      </c>
      <c r="S38" s="966">
        <v>0</v>
      </c>
      <c r="T38" s="966">
        <v>0</v>
      </c>
      <c r="U38" s="966">
        <v>0</v>
      </c>
      <c r="V38" s="966">
        <v>0</v>
      </c>
      <c r="W38" s="966">
        <v>0</v>
      </c>
      <c r="X38" s="966">
        <v>1</v>
      </c>
      <c r="Y38" s="966">
        <v>3</v>
      </c>
      <c r="Z38" s="966">
        <v>0</v>
      </c>
      <c r="AA38" s="966">
        <v>0</v>
      </c>
      <c r="AB38" s="966">
        <v>0</v>
      </c>
      <c r="AC38" s="966">
        <v>0</v>
      </c>
      <c r="AD38" s="966">
        <v>0</v>
      </c>
      <c r="AE38" s="966">
        <v>0</v>
      </c>
      <c r="AF38" s="966">
        <v>0</v>
      </c>
      <c r="AG38" s="966">
        <v>0</v>
      </c>
      <c r="AH38" s="966">
        <v>1</v>
      </c>
      <c r="AI38" s="966">
        <v>4</v>
      </c>
      <c r="AJ38" s="966">
        <v>0</v>
      </c>
      <c r="AK38" s="966">
        <v>0</v>
      </c>
      <c r="AL38" s="966">
        <v>0</v>
      </c>
      <c r="AM38" s="966">
        <v>0</v>
      </c>
      <c r="AN38" s="966">
        <v>0</v>
      </c>
      <c r="AO38" s="966">
        <v>0</v>
      </c>
      <c r="AP38" s="966">
        <v>0</v>
      </c>
      <c r="AQ38" s="966">
        <v>0</v>
      </c>
      <c r="AR38" s="966">
        <v>1</v>
      </c>
      <c r="AS38" s="966">
        <v>5</v>
      </c>
      <c r="AT38" s="966">
        <v>0</v>
      </c>
      <c r="AU38" s="966">
        <v>0</v>
      </c>
      <c r="AV38" s="966">
        <v>0</v>
      </c>
      <c r="AW38" s="966">
        <v>0</v>
      </c>
      <c r="AX38" s="966">
        <v>0</v>
      </c>
      <c r="AY38" s="966">
        <v>0</v>
      </c>
      <c r="AZ38" s="966">
        <v>0</v>
      </c>
      <c r="BA38" s="966">
        <v>0</v>
      </c>
      <c r="BB38" s="966">
        <v>0</v>
      </c>
      <c r="BC38" s="966">
        <v>0</v>
      </c>
      <c r="BD38" s="966">
        <v>2</v>
      </c>
      <c r="BE38" s="966">
        <v>7</v>
      </c>
      <c r="BF38" s="966">
        <v>0</v>
      </c>
      <c r="BG38" s="966">
        <v>0</v>
      </c>
      <c r="BH38" s="966">
        <v>2</v>
      </c>
      <c r="BI38" s="966">
        <v>7</v>
      </c>
      <c r="BJ38" s="966">
        <v>0</v>
      </c>
      <c r="BK38" s="966">
        <v>0</v>
      </c>
      <c r="BL38" s="966">
        <v>0</v>
      </c>
      <c r="BM38" s="966">
        <v>0</v>
      </c>
      <c r="BN38" s="966">
        <v>0</v>
      </c>
      <c r="BO38" s="966">
        <v>0</v>
      </c>
      <c r="BP38" s="966">
        <v>0</v>
      </c>
      <c r="BQ38" s="966">
        <v>0</v>
      </c>
      <c r="BR38" s="966">
        <v>1</v>
      </c>
      <c r="BS38" s="966">
        <v>4</v>
      </c>
      <c r="BT38" s="966">
        <v>1</v>
      </c>
      <c r="BU38" s="966">
        <v>4</v>
      </c>
      <c r="BV38" s="966">
        <v>1</v>
      </c>
      <c r="BW38" s="966">
        <v>4</v>
      </c>
      <c r="BX38" s="966">
        <v>0</v>
      </c>
      <c r="BY38" s="966">
        <v>0</v>
      </c>
      <c r="BZ38" s="966">
        <v>0</v>
      </c>
      <c r="CA38" s="966">
        <v>0</v>
      </c>
      <c r="CB38" s="966">
        <v>1</v>
      </c>
      <c r="CC38" s="966">
        <v>19</v>
      </c>
      <c r="CD38" s="966">
        <v>1</v>
      </c>
      <c r="CE38" s="966">
        <v>4</v>
      </c>
      <c r="CF38" s="966">
        <v>0</v>
      </c>
      <c r="CG38" s="966">
        <v>0</v>
      </c>
      <c r="CH38" s="966">
        <v>0</v>
      </c>
      <c r="CI38" s="966">
        <v>0</v>
      </c>
      <c r="CJ38" s="966">
        <v>0</v>
      </c>
      <c r="CK38" s="966">
        <v>0</v>
      </c>
      <c r="CL38" s="966">
        <v>1</v>
      </c>
      <c r="CM38" s="966">
        <v>3</v>
      </c>
      <c r="CN38" s="966">
        <v>0</v>
      </c>
      <c r="CO38" s="966">
        <v>0</v>
      </c>
      <c r="CP38" s="966">
        <v>0</v>
      </c>
      <c r="CQ38" s="966">
        <v>0</v>
      </c>
      <c r="CR38" s="966">
        <v>1</v>
      </c>
      <c r="CS38" s="966">
        <v>3</v>
      </c>
      <c r="CT38" s="966">
        <v>0</v>
      </c>
      <c r="CU38" s="966">
        <v>0</v>
      </c>
      <c r="CV38" s="966">
        <v>0</v>
      </c>
      <c r="CW38" s="966">
        <v>0</v>
      </c>
      <c r="CX38" s="966">
        <v>0</v>
      </c>
      <c r="CY38" s="966">
        <v>0</v>
      </c>
      <c r="CZ38" s="966">
        <v>0</v>
      </c>
      <c r="DA38" s="966">
        <v>0</v>
      </c>
      <c r="DB38" s="966">
        <v>0</v>
      </c>
      <c r="DC38" s="966">
        <v>0</v>
      </c>
      <c r="DD38" s="966">
        <v>0</v>
      </c>
      <c r="DE38" s="966">
        <v>0</v>
      </c>
      <c r="DF38" s="966">
        <v>0</v>
      </c>
      <c r="DG38" s="966">
        <v>0</v>
      </c>
      <c r="DH38" s="966">
        <v>0</v>
      </c>
      <c r="DI38" s="966">
        <v>0</v>
      </c>
      <c r="DJ38" s="966">
        <v>0</v>
      </c>
      <c r="DK38" s="966">
        <v>0</v>
      </c>
      <c r="DL38" s="966">
        <v>0</v>
      </c>
      <c r="DM38" s="966">
        <v>0</v>
      </c>
      <c r="DN38" s="966">
        <v>0</v>
      </c>
      <c r="DO38" s="966">
        <v>0</v>
      </c>
      <c r="DP38" s="966">
        <v>0</v>
      </c>
      <c r="DQ38" s="966">
        <v>0</v>
      </c>
      <c r="DR38" s="966">
        <v>0</v>
      </c>
      <c r="DS38" s="966">
        <v>0</v>
      </c>
      <c r="DT38" s="966">
        <v>0</v>
      </c>
      <c r="DU38" s="966">
        <v>0</v>
      </c>
      <c r="DV38" s="966">
        <v>0</v>
      </c>
      <c r="DW38" s="966">
        <v>0</v>
      </c>
      <c r="DX38" s="966">
        <v>0</v>
      </c>
      <c r="DY38" s="966">
        <v>0</v>
      </c>
      <c r="DZ38" s="966">
        <v>0</v>
      </c>
      <c r="EA38" s="966">
        <v>0</v>
      </c>
      <c r="EB38" s="966">
        <v>0</v>
      </c>
      <c r="EC38" s="966">
        <v>0</v>
      </c>
      <c r="ED38" s="966">
        <v>0</v>
      </c>
      <c r="EE38" s="966">
        <v>0</v>
      </c>
      <c r="EF38" s="966">
        <v>0</v>
      </c>
      <c r="EG38" s="966">
        <v>0</v>
      </c>
      <c r="EH38" s="966">
        <v>0</v>
      </c>
      <c r="EI38" s="966">
        <v>0</v>
      </c>
      <c r="EJ38" s="966">
        <v>2</v>
      </c>
      <c r="EK38" s="966">
        <v>7</v>
      </c>
      <c r="EL38" s="966">
        <v>2</v>
      </c>
      <c r="EM38" s="966">
        <v>7</v>
      </c>
      <c r="EN38" s="966">
        <v>0</v>
      </c>
      <c r="EO38" s="966">
        <v>0</v>
      </c>
      <c r="EP38" s="966">
        <v>0</v>
      </c>
      <c r="EQ38" s="966">
        <v>0</v>
      </c>
      <c r="ER38" s="966">
        <v>0</v>
      </c>
      <c r="ES38" s="966">
        <v>0</v>
      </c>
      <c r="ET38" s="966">
        <v>2</v>
      </c>
      <c r="EU38" s="966">
        <v>7</v>
      </c>
      <c r="EV38" s="966">
        <v>0</v>
      </c>
      <c r="EW38" s="966">
        <v>0</v>
      </c>
      <c r="EX38" s="966">
        <v>0</v>
      </c>
      <c r="EY38" s="966">
        <v>0</v>
      </c>
      <c r="EZ38" s="966">
        <v>0</v>
      </c>
      <c r="FA38" s="966">
        <v>0</v>
      </c>
      <c r="FB38" s="966">
        <v>0</v>
      </c>
      <c r="FC38" s="966">
        <v>0</v>
      </c>
      <c r="FD38" s="966">
        <v>0</v>
      </c>
      <c r="FE38" s="966">
        <v>0</v>
      </c>
      <c r="FF38" s="966">
        <v>0</v>
      </c>
      <c r="FG38" s="966">
        <v>0</v>
      </c>
      <c r="FH38" s="966">
        <v>0</v>
      </c>
      <c r="FI38" s="966">
        <v>0</v>
      </c>
      <c r="FJ38" s="966">
        <v>0</v>
      </c>
      <c r="FK38" s="966">
        <v>0</v>
      </c>
      <c r="FL38" s="966">
        <v>0</v>
      </c>
      <c r="FM38" s="966">
        <v>0</v>
      </c>
      <c r="FN38" s="966">
        <v>0</v>
      </c>
      <c r="FO38" s="966">
        <v>0</v>
      </c>
      <c r="FP38" s="966">
        <v>0</v>
      </c>
      <c r="FQ38" s="966">
        <v>0</v>
      </c>
      <c r="FR38" s="966">
        <v>0</v>
      </c>
      <c r="FS38" s="966">
        <v>0</v>
      </c>
      <c r="FT38" s="966">
        <v>1</v>
      </c>
      <c r="FU38" s="966">
        <v>4</v>
      </c>
      <c r="FV38" s="966">
        <v>0</v>
      </c>
      <c r="FW38" s="966">
        <v>0</v>
      </c>
      <c r="FX38" s="966">
        <v>0</v>
      </c>
      <c r="FY38" s="966">
        <v>0</v>
      </c>
      <c r="FZ38" s="966">
        <v>0</v>
      </c>
      <c r="GA38" s="966">
        <v>0</v>
      </c>
      <c r="GB38" s="966">
        <v>0</v>
      </c>
      <c r="GC38" s="966">
        <v>0</v>
      </c>
      <c r="GD38" s="966">
        <v>0</v>
      </c>
      <c r="GE38" s="966">
        <v>0</v>
      </c>
      <c r="GF38" s="966">
        <v>0</v>
      </c>
      <c r="GG38" s="966">
        <v>0</v>
      </c>
      <c r="GH38" s="966">
        <v>0</v>
      </c>
      <c r="GI38" s="966">
        <v>0</v>
      </c>
      <c r="GJ38" s="966">
        <v>0</v>
      </c>
      <c r="GK38" s="966">
        <v>0</v>
      </c>
      <c r="GL38" s="966">
        <v>1</v>
      </c>
      <c r="GM38" s="966">
        <v>4</v>
      </c>
    </row>
    <row r="39" spans="1:195" ht="15" customHeight="1">
      <c r="A39" s="1040" t="s">
        <v>2584</v>
      </c>
      <c r="B39" s="966">
        <v>0</v>
      </c>
      <c r="C39" s="966">
        <v>0</v>
      </c>
      <c r="D39" s="966">
        <v>0</v>
      </c>
      <c r="E39" s="966">
        <v>0</v>
      </c>
      <c r="F39" s="966">
        <v>0</v>
      </c>
      <c r="G39" s="966">
        <v>0</v>
      </c>
      <c r="H39" s="966">
        <v>0</v>
      </c>
      <c r="I39" s="966">
        <v>0</v>
      </c>
      <c r="J39" s="966">
        <v>0</v>
      </c>
      <c r="K39" s="966">
        <v>0</v>
      </c>
      <c r="L39" s="966">
        <v>0</v>
      </c>
      <c r="M39" s="966">
        <v>0</v>
      </c>
      <c r="N39" s="966">
        <v>0</v>
      </c>
      <c r="O39" s="966">
        <v>0</v>
      </c>
      <c r="P39" s="966">
        <v>0</v>
      </c>
      <c r="Q39" s="966">
        <v>0</v>
      </c>
      <c r="R39" s="966">
        <v>0</v>
      </c>
      <c r="S39" s="966">
        <v>0</v>
      </c>
      <c r="T39" s="966">
        <v>0</v>
      </c>
      <c r="U39" s="966">
        <v>0</v>
      </c>
      <c r="V39" s="966">
        <v>0</v>
      </c>
      <c r="W39" s="966">
        <v>0</v>
      </c>
      <c r="X39" s="966">
        <v>0</v>
      </c>
      <c r="Y39" s="966">
        <v>0</v>
      </c>
      <c r="Z39" s="966">
        <v>0</v>
      </c>
      <c r="AA39" s="966">
        <v>0</v>
      </c>
      <c r="AB39" s="966">
        <v>0</v>
      </c>
      <c r="AC39" s="966">
        <v>0</v>
      </c>
      <c r="AD39" s="966">
        <v>0</v>
      </c>
      <c r="AE39" s="966">
        <v>0</v>
      </c>
      <c r="AF39" s="966">
        <v>0</v>
      </c>
      <c r="AG39" s="966">
        <v>0</v>
      </c>
      <c r="AH39" s="966">
        <v>0</v>
      </c>
      <c r="AI39" s="966">
        <v>0</v>
      </c>
      <c r="AJ39" s="966">
        <v>0</v>
      </c>
      <c r="AK39" s="966">
        <v>0</v>
      </c>
      <c r="AL39" s="966">
        <v>0</v>
      </c>
      <c r="AM39" s="966">
        <v>0</v>
      </c>
      <c r="AN39" s="966">
        <v>0</v>
      </c>
      <c r="AO39" s="966">
        <v>0</v>
      </c>
      <c r="AP39" s="966">
        <v>0</v>
      </c>
      <c r="AQ39" s="966">
        <v>0</v>
      </c>
      <c r="AR39" s="966">
        <v>0</v>
      </c>
      <c r="AS39" s="966">
        <v>0</v>
      </c>
      <c r="AT39" s="966">
        <v>0</v>
      </c>
      <c r="AU39" s="966">
        <v>0</v>
      </c>
      <c r="AV39" s="966">
        <v>0</v>
      </c>
      <c r="AW39" s="966">
        <v>0</v>
      </c>
      <c r="AX39" s="966">
        <v>0</v>
      </c>
      <c r="AY39" s="966">
        <v>0</v>
      </c>
      <c r="AZ39" s="966">
        <v>0</v>
      </c>
      <c r="BA39" s="966">
        <v>0</v>
      </c>
      <c r="BB39" s="966">
        <v>0</v>
      </c>
      <c r="BC39" s="966">
        <v>0</v>
      </c>
      <c r="BD39" s="966">
        <v>0</v>
      </c>
      <c r="BE39" s="966">
        <v>0</v>
      </c>
      <c r="BF39" s="966">
        <v>0</v>
      </c>
      <c r="BG39" s="966">
        <v>0</v>
      </c>
      <c r="BH39" s="966">
        <v>0</v>
      </c>
      <c r="BI39" s="966">
        <v>0</v>
      </c>
      <c r="BJ39" s="966">
        <v>0</v>
      </c>
      <c r="BK39" s="966">
        <v>0</v>
      </c>
      <c r="BL39" s="966">
        <v>0</v>
      </c>
      <c r="BM39" s="966">
        <v>0</v>
      </c>
      <c r="BN39" s="966">
        <v>0</v>
      </c>
      <c r="BO39" s="966">
        <v>0</v>
      </c>
      <c r="BP39" s="966">
        <v>0</v>
      </c>
      <c r="BQ39" s="966">
        <v>0</v>
      </c>
      <c r="BR39" s="966">
        <v>0</v>
      </c>
      <c r="BS39" s="966">
        <v>0</v>
      </c>
      <c r="BT39" s="966">
        <v>0</v>
      </c>
      <c r="BU39" s="966">
        <v>0</v>
      </c>
      <c r="BV39" s="966">
        <v>0</v>
      </c>
      <c r="BW39" s="966">
        <v>0</v>
      </c>
      <c r="BX39" s="966">
        <v>0</v>
      </c>
      <c r="BY39" s="966">
        <v>0</v>
      </c>
      <c r="BZ39" s="966">
        <v>0</v>
      </c>
      <c r="CA39" s="966">
        <v>0</v>
      </c>
      <c r="CB39" s="966">
        <v>1</v>
      </c>
      <c r="CC39" s="966">
        <v>27</v>
      </c>
      <c r="CD39" s="966">
        <v>0</v>
      </c>
      <c r="CE39" s="966">
        <v>0</v>
      </c>
      <c r="CF39" s="966">
        <v>0</v>
      </c>
      <c r="CG39" s="966">
        <v>0</v>
      </c>
      <c r="CH39" s="966">
        <v>0</v>
      </c>
      <c r="CI39" s="966">
        <v>0</v>
      </c>
      <c r="CJ39" s="966">
        <v>0</v>
      </c>
      <c r="CK39" s="966">
        <v>0</v>
      </c>
      <c r="CL39" s="966">
        <v>0</v>
      </c>
      <c r="CM39" s="966">
        <v>0</v>
      </c>
      <c r="CN39" s="966">
        <v>0</v>
      </c>
      <c r="CO39" s="966">
        <v>0</v>
      </c>
      <c r="CP39" s="966">
        <v>0</v>
      </c>
      <c r="CQ39" s="966">
        <v>0</v>
      </c>
      <c r="CR39" s="966">
        <v>0</v>
      </c>
      <c r="CS39" s="966">
        <v>0</v>
      </c>
      <c r="CT39" s="966">
        <v>0</v>
      </c>
      <c r="CU39" s="966">
        <v>0</v>
      </c>
      <c r="CV39" s="966">
        <v>0</v>
      </c>
      <c r="CW39" s="966">
        <v>0</v>
      </c>
      <c r="CX39" s="966">
        <v>0</v>
      </c>
      <c r="CY39" s="966">
        <v>0</v>
      </c>
      <c r="CZ39" s="966">
        <v>0</v>
      </c>
      <c r="DA39" s="966">
        <v>0</v>
      </c>
      <c r="DB39" s="966">
        <v>0</v>
      </c>
      <c r="DC39" s="966">
        <v>0</v>
      </c>
      <c r="DD39" s="966">
        <v>0</v>
      </c>
      <c r="DE39" s="966">
        <v>0</v>
      </c>
      <c r="DF39" s="966">
        <v>0</v>
      </c>
      <c r="DG39" s="966">
        <v>0</v>
      </c>
      <c r="DH39" s="966">
        <v>0</v>
      </c>
      <c r="DI39" s="966">
        <v>0</v>
      </c>
      <c r="DJ39" s="966">
        <v>0</v>
      </c>
      <c r="DK39" s="966">
        <v>0</v>
      </c>
      <c r="DL39" s="966">
        <v>0</v>
      </c>
      <c r="DM39" s="966">
        <v>0</v>
      </c>
      <c r="DN39" s="966">
        <v>0</v>
      </c>
      <c r="DO39" s="966">
        <v>0</v>
      </c>
      <c r="DP39" s="966">
        <v>0</v>
      </c>
      <c r="DQ39" s="966">
        <v>0</v>
      </c>
      <c r="DR39" s="966">
        <v>0</v>
      </c>
      <c r="DS39" s="966">
        <v>0</v>
      </c>
      <c r="DT39" s="966">
        <v>0</v>
      </c>
      <c r="DU39" s="966">
        <v>0</v>
      </c>
      <c r="DV39" s="966">
        <v>0</v>
      </c>
      <c r="DW39" s="966">
        <v>0</v>
      </c>
      <c r="DX39" s="966">
        <v>0</v>
      </c>
      <c r="DY39" s="966">
        <v>0</v>
      </c>
      <c r="DZ39" s="966">
        <v>0</v>
      </c>
      <c r="EA39" s="966">
        <v>0</v>
      </c>
      <c r="EB39" s="966">
        <v>0</v>
      </c>
      <c r="EC39" s="966">
        <v>0</v>
      </c>
      <c r="ED39" s="966">
        <v>0</v>
      </c>
      <c r="EE39" s="966">
        <v>0</v>
      </c>
      <c r="EF39" s="966">
        <v>0</v>
      </c>
      <c r="EG39" s="966">
        <v>0</v>
      </c>
      <c r="EH39" s="966">
        <v>0</v>
      </c>
      <c r="EI39" s="966">
        <v>0</v>
      </c>
      <c r="EJ39" s="966">
        <v>0</v>
      </c>
      <c r="EK39" s="966">
        <v>0</v>
      </c>
      <c r="EL39" s="966">
        <v>0</v>
      </c>
      <c r="EM39" s="966">
        <v>0</v>
      </c>
      <c r="EN39" s="966">
        <v>0</v>
      </c>
      <c r="EO39" s="966">
        <v>0</v>
      </c>
      <c r="EP39" s="966">
        <v>0</v>
      </c>
      <c r="EQ39" s="966">
        <v>0</v>
      </c>
      <c r="ER39" s="966">
        <v>0</v>
      </c>
      <c r="ES39" s="966">
        <v>0</v>
      </c>
      <c r="ET39" s="966">
        <v>0</v>
      </c>
      <c r="EU39" s="966">
        <v>0</v>
      </c>
      <c r="EV39" s="966">
        <v>0</v>
      </c>
      <c r="EW39" s="966">
        <v>0</v>
      </c>
      <c r="EX39" s="966">
        <v>0</v>
      </c>
      <c r="EY39" s="966">
        <v>0</v>
      </c>
      <c r="EZ39" s="966">
        <v>0</v>
      </c>
      <c r="FA39" s="966">
        <v>0</v>
      </c>
      <c r="FB39" s="966">
        <v>0</v>
      </c>
      <c r="FC39" s="966">
        <v>0</v>
      </c>
      <c r="FD39" s="966">
        <v>0</v>
      </c>
      <c r="FE39" s="966">
        <v>0</v>
      </c>
      <c r="FF39" s="966">
        <v>0</v>
      </c>
      <c r="FG39" s="966">
        <v>0</v>
      </c>
      <c r="FH39" s="966">
        <v>0</v>
      </c>
      <c r="FI39" s="966">
        <v>0</v>
      </c>
      <c r="FJ39" s="966">
        <v>0</v>
      </c>
      <c r="FK39" s="966">
        <v>0</v>
      </c>
      <c r="FL39" s="966">
        <v>0</v>
      </c>
      <c r="FM39" s="966">
        <v>0</v>
      </c>
      <c r="FN39" s="966">
        <v>0</v>
      </c>
      <c r="FO39" s="966">
        <v>0</v>
      </c>
      <c r="FP39" s="966">
        <v>0</v>
      </c>
      <c r="FQ39" s="966">
        <v>0</v>
      </c>
      <c r="FR39" s="966">
        <v>0</v>
      </c>
      <c r="FS39" s="966">
        <v>0</v>
      </c>
      <c r="FT39" s="966">
        <v>0</v>
      </c>
      <c r="FU39" s="966">
        <v>0</v>
      </c>
      <c r="FV39" s="966">
        <v>0</v>
      </c>
      <c r="FW39" s="966">
        <v>0</v>
      </c>
      <c r="FX39" s="966">
        <v>0</v>
      </c>
      <c r="FY39" s="966">
        <v>0</v>
      </c>
      <c r="FZ39" s="966">
        <v>0</v>
      </c>
      <c r="GA39" s="966">
        <v>0</v>
      </c>
      <c r="GB39" s="966">
        <v>0</v>
      </c>
      <c r="GC39" s="966">
        <v>0</v>
      </c>
      <c r="GD39" s="966">
        <v>0</v>
      </c>
      <c r="GE39" s="966">
        <v>0</v>
      </c>
      <c r="GF39" s="966">
        <v>0</v>
      </c>
      <c r="GG39" s="966">
        <v>0</v>
      </c>
      <c r="GH39" s="966">
        <v>0</v>
      </c>
      <c r="GI39" s="966">
        <v>0</v>
      </c>
      <c r="GJ39" s="966">
        <v>0</v>
      </c>
      <c r="GK39" s="966">
        <v>0</v>
      </c>
      <c r="GL39" s="966">
        <v>0</v>
      </c>
      <c r="GM39" s="966">
        <v>0</v>
      </c>
    </row>
    <row r="40" spans="1:195" ht="15" customHeight="1">
      <c r="A40" s="1040" t="s">
        <v>2585</v>
      </c>
      <c r="B40" s="966">
        <v>0</v>
      </c>
      <c r="C40" s="966">
        <v>0</v>
      </c>
      <c r="D40" s="966">
        <v>0</v>
      </c>
      <c r="E40" s="966">
        <v>0</v>
      </c>
      <c r="F40" s="966">
        <v>0</v>
      </c>
      <c r="G40" s="966">
        <v>0</v>
      </c>
      <c r="H40" s="966">
        <v>0</v>
      </c>
      <c r="I40" s="966">
        <v>0</v>
      </c>
      <c r="J40" s="966">
        <v>0</v>
      </c>
      <c r="K40" s="966">
        <v>0</v>
      </c>
      <c r="L40" s="966">
        <v>0</v>
      </c>
      <c r="M40" s="966">
        <v>0</v>
      </c>
      <c r="N40" s="966">
        <v>0</v>
      </c>
      <c r="O40" s="966">
        <v>0</v>
      </c>
      <c r="P40" s="966">
        <v>0</v>
      </c>
      <c r="Q40" s="966">
        <v>0</v>
      </c>
      <c r="R40" s="966">
        <v>0</v>
      </c>
      <c r="S40" s="966">
        <v>0</v>
      </c>
      <c r="T40" s="966">
        <v>0</v>
      </c>
      <c r="U40" s="966">
        <v>0</v>
      </c>
      <c r="V40" s="966">
        <v>0</v>
      </c>
      <c r="W40" s="966">
        <v>0</v>
      </c>
      <c r="X40" s="966">
        <v>0</v>
      </c>
      <c r="Y40" s="966">
        <v>0</v>
      </c>
      <c r="Z40" s="966">
        <v>0</v>
      </c>
      <c r="AA40" s="966">
        <v>0</v>
      </c>
      <c r="AB40" s="966">
        <v>0</v>
      </c>
      <c r="AC40" s="966">
        <v>0</v>
      </c>
      <c r="AD40" s="966">
        <v>0</v>
      </c>
      <c r="AE40" s="966">
        <v>0</v>
      </c>
      <c r="AF40" s="966">
        <v>0</v>
      </c>
      <c r="AG40" s="966">
        <v>0</v>
      </c>
      <c r="AH40" s="966">
        <v>0</v>
      </c>
      <c r="AI40" s="966">
        <v>0</v>
      </c>
      <c r="AJ40" s="966">
        <v>0</v>
      </c>
      <c r="AK40" s="966">
        <v>0</v>
      </c>
      <c r="AL40" s="966">
        <v>0</v>
      </c>
      <c r="AM40" s="966">
        <v>0</v>
      </c>
      <c r="AN40" s="966">
        <v>0</v>
      </c>
      <c r="AO40" s="966">
        <v>0</v>
      </c>
      <c r="AP40" s="966">
        <v>0</v>
      </c>
      <c r="AQ40" s="966">
        <v>0</v>
      </c>
      <c r="AR40" s="966">
        <v>0</v>
      </c>
      <c r="AS40" s="966">
        <v>0</v>
      </c>
      <c r="AT40" s="966">
        <v>0</v>
      </c>
      <c r="AU40" s="966">
        <v>0</v>
      </c>
      <c r="AV40" s="966">
        <v>0</v>
      </c>
      <c r="AW40" s="966">
        <v>0</v>
      </c>
      <c r="AX40" s="966">
        <v>0</v>
      </c>
      <c r="AY40" s="966">
        <v>0</v>
      </c>
      <c r="AZ40" s="966">
        <v>0</v>
      </c>
      <c r="BA40" s="966">
        <v>0</v>
      </c>
      <c r="BB40" s="966">
        <v>0</v>
      </c>
      <c r="BC40" s="966">
        <v>0</v>
      </c>
      <c r="BD40" s="966">
        <v>0</v>
      </c>
      <c r="BE40" s="966">
        <v>0</v>
      </c>
      <c r="BF40" s="966">
        <v>0</v>
      </c>
      <c r="BG40" s="966">
        <v>0</v>
      </c>
      <c r="BH40" s="966">
        <v>0</v>
      </c>
      <c r="BI40" s="966">
        <v>0</v>
      </c>
      <c r="BJ40" s="966">
        <v>0</v>
      </c>
      <c r="BK40" s="966">
        <v>0</v>
      </c>
      <c r="BL40" s="966">
        <v>0</v>
      </c>
      <c r="BM40" s="966">
        <v>0</v>
      </c>
      <c r="BN40" s="966">
        <v>0</v>
      </c>
      <c r="BO40" s="966">
        <v>0</v>
      </c>
      <c r="BP40" s="966">
        <v>0</v>
      </c>
      <c r="BQ40" s="966">
        <v>0</v>
      </c>
      <c r="BR40" s="966">
        <v>0</v>
      </c>
      <c r="BS40" s="966">
        <v>0</v>
      </c>
      <c r="BT40" s="966">
        <v>0</v>
      </c>
      <c r="BU40" s="966">
        <v>0</v>
      </c>
      <c r="BV40" s="966">
        <v>0</v>
      </c>
      <c r="BW40" s="966">
        <v>0</v>
      </c>
      <c r="BX40" s="966">
        <v>0</v>
      </c>
      <c r="BY40" s="966">
        <v>0</v>
      </c>
      <c r="BZ40" s="966">
        <v>0</v>
      </c>
      <c r="CA40" s="966">
        <v>0</v>
      </c>
      <c r="CB40" s="966">
        <v>1</v>
      </c>
      <c r="CC40" s="966">
        <v>23</v>
      </c>
      <c r="CD40" s="966">
        <v>0</v>
      </c>
      <c r="CE40" s="966">
        <v>0</v>
      </c>
      <c r="CF40" s="966">
        <v>0</v>
      </c>
      <c r="CG40" s="966">
        <v>0</v>
      </c>
      <c r="CH40" s="966">
        <v>0</v>
      </c>
      <c r="CI40" s="966">
        <v>0</v>
      </c>
      <c r="CJ40" s="966">
        <v>0</v>
      </c>
      <c r="CK40" s="966">
        <v>0</v>
      </c>
      <c r="CL40" s="966">
        <v>0</v>
      </c>
      <c r="CM40" s="966">
        <v>0</v>
      </c>
      <c r="CN40" s="966">
        <v>0</v>
      </c>
      <c r="CO40" s="966">
        <v>0</v>
      </c>
      <c r="CP40" s="966">
        <v>0</v>
      </c>
      <c r="CQ40" s="966">
        <v>0</v>
      </c>
      <c r="CR40" s="966">
        <v>0</v>
      </c>
      <c r="CS40" s="966">
        <v>0</v>
      </c>
      <c r="CT40" s="966">
        <v>0</v>
      </c>
      <c r="CU40" s="966">
        <v>0</v>
      </c>
      <c r="CV40" s="966">
        <v>0</v>
      </c>
      <c r="CW40" s="966">
        <v>0</v>
      </c>
      <c r="CX40" s="966">
        <v>0</v>
      </c>
      <c r="CY40" s="966">
        <v>0</v>
      </c>
      <c r="CZ40" s="966">
        <v>0</v>
      </c>
      <c r="DA40" s="966">
        <v>0</v>
      </c>
      <c r="DB40" s="966">
        <v>0</v>
      </c>
      <c r="DC40" s="966">
        <v>0</v>
      </c>
      <c r="DD40" s="966">
        <v>0</v>
      </c>
      <c r="DE40" s="966">
        <v>0</v>
      </c>
      <c r="DF40" s="966">
        <v>0</v>
      </c>
      <c r="DG40" s="966">
        <v>0</v>
      </c>
      <c r="DH40" s="966">
        <v>0</v>
      </c>
      <c r="DI40" s="966">
        <v>0</v>
      </c>
      <c r="DJ40" s="966">
        <v>0</v>
      </c>
      <c r="DK40" s="966">
        <v>0</v>
      </c>
      <c r="DL40" s="966">
        <v>0</v>
      </c>
      <c r="DM40" s="966">
        <v>0</v>
      </c>
      <c r="DN40" s="966">
        <v>0</v>
      </c>
      <c r="DO40" s="966">
        <v>0</v>
      </c>
      <c r="DP40" s="966">
        <v>0</v>
      </c>
      <c r="DQ40" s="966">
        <v>0</v>
      </c>
      <c r="DR40" s="966">
        <v>0</v>
      </c>
      <c r="DS40" s="966">
        <v>0</v>
      </c>
      <c r="DT40" s="966">
        <v>0</v>
      </c>
      <c r="DU40" s="966">
        <v>0</v>
      </c>
      <c r="DV40" s="966">
        <v>0</v>
      </c>
      <c r="DW40" s="966">
        <v>0</v>
      </c>
      <c r="DX40" s="966">
        <v>0</v>
      </c>
      <c r="DY40" s="966">
        <v>0</v>
      </c>
      <c r="DZ40" s="966">
        <v>0</v>
      </c>
      <c r="EA40" s="966">
        <v>0</v>
      </c>
      <c r="EB40" s="966">
        <v>0</v>
      </c>
      <c r="EC40" s="966">
        <v>0</v>
      </c>
      <c r="ED40" s="966">
        <v>0</v>
      </c>
      <c r="EE40" s="966">
        <v>0</v>
      </c>
      <c r="EF40" s="966">
        <v>0</v>
      </c>
      <c r="EG40" s="966">
        <v>0</v>
      </c>
      <c r="EH40" s="966">
        <v>0</v>
      </c>
      <c r="EI40" s="966">
        <v>0</v>
      </c>
      <c r="EJ40" s="966">
        <v>0</v>
      </c>
      <c r="EK40" s="966">
        <v>0</v>
      </c>
      <c r="EL40" s="966">
        <v>0</v>
      </c>
      <c r="EM40" s="966">
        <v>0</v>
      </c>
      <c r="EN40" s="966">
        <v>0</v>
      </c>
      <c r="EO40" s="966">
        <v>0</v>
      </c>
      <c r="EP40" s="966">
        <v>0</v>
      </c>
      <c r="EQ40" s="966">
        <v>0</v>
      </c>
      <c r="ER40" s="966">
        <v>0</v>
      </c>
      <c r="ES40" s="966">
        <v>0</v>
      </c>
      <c r="ET40" s="966">
        <v>0</v>
      </c>
      <c r="EU40" s="966">
        <v>0</v>
      </c>
      <c r="EV40" s="966">
        <v>0</v>
      </c>
      <c r="EW40" s="966">
        <v>0</v>
      </c>
      <c r="EX40" s="966">
        <v>0</v>
      </c>
      <c r="EY40" s="966">
        <v>0</v>
      </c>
      <c r="EZ40" s="966">
        <v>0</v>
      </c>
      <c r="FA40" s="966">
        <v>0</v>
      </c>
      <c r="FB40" s="966">
        <v>0</v>
      </c>
      <c r="FC40" s="966">
        <v>0</v>
      </c>
      <c r="FD40" s="966">
        <v>0</v>
      </c>
      <c r="FE40" s="966">
        <v>0</v>
      </c>
      <c r="FF40" s="966">
        <v>0</v>
      </c>
      <c r="FG40" s="966">
        <v>0</v>
      </c>
      <c r="FH40" s="966">
        <v>0</v>
      </c>
      <c r="FI40" s="966">
        <v>0</v>
      </c>
      <c r="FJ40" s="966">
        <v>0</v>
      </c>
      <c r="FK40" s="966">
        <v>0</v>
      </c>
      <c r="FL40" s="966">
        <v>0</v>
      </c>
      <c r="FM40" s="966">
        <v>0</v>
      </c>
      <c r="FN40" s="966">
        <v>0</v>
      </c>
      <c r="FO40" s="966">
        <v>0</v>
      </c>
      <c r="FP40" s="966">
        <v>0</v>
      </c>
      <c r="FQ40" s="966">
        <v>0</v>
      </c>
      <c r="FR40" s="966">
        <v>0</v>
      </c>
      <c r="FS40" s="966">
        <v>0</v>
      </c>
      <c r="FT40" s="966">
        <v>0</v>
      </c>
      <c r="FU40" s="966">
        <v>0</v>
      </c>
      <c r="FV40" s="966">
        <v>0</v>
      </c>
      <c r="FW40" s="966">
        <v>0</v>
      </c>
      <c r="FX40" s="966">
        <v>0</v>
      </c>
      <c r="FY40" s="966">
        <v>0</v>
      </c>
      <c r="FZ40" s="966">
        <v>0</v>
      </c>
      <c r="GA40" s="966">
        <v>0</v>
      </c>
      <c r="GB40" s="966">
        <v>0</v>
      </c>
      <c r="GC40" s="966">
        <v>0</v>
      </c>
      <c r="GD40" s="966">
        <v>0</v>
      </c>
      <c r="GE40" s="966">
        <v>0</v>
      </c>
      <c r="GF40" s="966">
        <v>0</v>
      </c>
      <c r="GG40" s="966">
        <v>0</v>
      </c>
      <c r="GH40" s="966">
        <v>0</v>
      </c>
      <c r="GI40" s="966">
        <v>0</v>
      </c>
      <c r="GJ40" s="966">
        <v>0</v>
      </c>
      <c r="GK40" s="966">
        <v>0</v>
      </c>
      <c r="GL40" s="966">
        <v>0</v>
      </c>
      <c r="GM40" s="966">
        <v>0</v>
      </c>
    </row>
    <row r="41" spans="1:195" ht="15" customHeight="1">
      <c r="A41" s="1040" t="s">
        <v>2586</v>
      </c>
      <c r="B41" s="966">
        <v>0</v>
      </c>
      <c r="C41" s="966">
        <v>0</v>
      </c>
      <c r="D41" s="966">
        <v>0</v>
      </c>
      <c r="E41" s="966">
        <v>0</v>
      </c>
      <c r="F41" s="966">
        <v>0</v>
      </c>
      <c r="G41" s="966">
        <v>0</v>
      </c>
      <c r="H41" s="966">
        <v>0</v>
      </c>
      <c r="I41" s="966">
        <v>0</v>
      </c>
      <c r="J41" s="966">
        <v>0</v>
      </c>
      <c r="K41" s="966">
        <v>0</v>
      </c>
      <c r="L41" s="966">
        <v>0</v>
      </c>
      <c r="M41" s="966">
        <v>0</v>
      </c>
      <c r="N41" s="966">
        <v>0</v>
      </c>
      <c r="O41" s="966">
        <v>0</v>
      </c>
      <c r="P41" s="966">
        <v>0</v>
      </c>
      <c r="Q41" s="966">
        <v>0</v>
      </c>
      <c r="R41" s="966">
        <v>0</v>
      </c>
      <c r="S41" s="966">
        <v>0</v>
      </c>
      <c r="T41" s="966">
        <v>0</v>
      </c>
      <c r="U41" s="966">
        <v>0</v>
      </c>
      <c r="V41" s="966">
        <v>0</v>
      </c>
      <c r="W41" s="966">
        <v>0</v>
      </c>
      <c r="X41" s="966">
        <v>0</v>
      </c>
      <c r="Y41" s="966">
        <v>0</v>
      </c>
      <c r="Z41" s="966">
        <v>0</v>
      </c>
      <c r="AA41" s="966">
        <v>0</v>
      </c>
      <c r="AB41" s="966">
        <v>0</v>
      </c>
      <c r="AC41" s="966">
        <v>0</v>
      </c>
      <c r="AD41" s="966">
        <v>0</v>
      </c>
      <c r="AE41" s="966">
        <v>0</v>
      </c>
      <c r="AF41" s="966">
        <v>0</v>
      </c>
      <c r="AG41" s="966">
        <v>0</v>
      </c>
      <c r="AH41" s="966">
        <v>0</v>
      </c>
      <c r="AI41" s="966">
        <v>0</v>
      </c>
      <c r="AJ41" s="966">
        <v>0</v>
      </c>
      <c r="AK41" s="966">
        <v>0</v>
      </c>
      <c r="AL41" s="966">
        <v>0</v>
      </c>
      <c r="AM41" s="966">
        <v>0</v>
      </c>
      <c r="AN41" s="966">
        <v>0</v>
      </c>
      <c r="AO41" s="966">
        <v>0</v>
      </c>
      <c r="AP41" s="966">
        <v>0</v>
      </c>
      <c r="AQ41" s="966">
        <v>0</v>
      </c>
      <c r="AR41" s="966">
        <v>0</v>
      </c>
      <c r="AS41" s="966">
        <v>0</v>
      </c>
      <c r="AT41" s="966">
        <v>0</v>
      </c>
      <c r="AU41" s="966">
        <v>0</v>
      </c>
      <c r="AV41" s="966">
        <v>0</v>
      </c>
      <c r="AW41" s="966">
        <v>0</v>
      </c>
      <c r="AX41" s="966">
        <v>0</v>
      </c>
      <c r="AY41" s="966">
        <v>0</v>
      </c>
      <c r="AZ41" s="966">
        <v>0</v>
      </c>
      <c r="BA41" s="966">
        <v>0</v>
      </c>
      <c r="BB41" s="966">
        <v>0</v>
      </c>
      <c r="BC41" s="966">
        <v>0</v>
      </c>
      <c r="BD41" s="966">
        <v>0</v>
      </c>
      <c r="BE41" s="966">
        <v>0</v>
      </c>
      <c r="BF41" s="966">
        <v>0</v>
      </c>
      <c r="BG41" s="966">
        <v>0</v>
      </c>
      <c r="BH41" s="966">
        <v>0</v>
      </c>
      <c r="BI41" s="966">
        <v>0</v>
      </c>
      <c r="BJ41" s="966">
        <v>0</v>
      </c>
      <c r="BK41" s="966">
        <v>0</v>
      </c>
      <c r="BL41" s="966">
        <v>0</v>
      </c>
      <c r="BM41" s="966">
        <v>0</v>
      </c>
      <c r="BN41" s="966">
        <v>0</v>
      </c>
      <c r="BO41" s="966">
        <v>0</v>
      </c>
      <c r="BP41" s="966">
        <v>0</v>
      </c>
      <c r="BQ41" s="966">
        <v>0</v>
      </c>
      <c r="BR41" s="966">
        <v>0</v>
      </c>
      <c r="BS41" s="966">
        <v>0</v>
      </c>
      <c r="BT41" s="966">
        <v>0</v>
      </c>
      <c r="BU41" s="966">
        <v>0</v>
      </c>
      <c r="BV41" s="966">
        <v>0</v>
      </c>
      <c r="BW41" s="966">
        <v>0</v>
      </c>
      <c r="BX41" s="966">
        <v>0</v>
      </c>
      <c r="BY41" s="966">
        <v>0</v>
      </c>
      <c r="BZ41" s="966">
        <v>0</v>
      </c>
      <c r="CA41" s="966">
        <v>0</v>
      </c>
      <c r="CB41" s="966">
        <v>1</v>
      </c>
      <c r="CC41" s="966">
        <v>19</v>
      </c>
      <c r="CD41" s="966">
        <v>0</v>
      </c>
      <c r="CE41" s="966">
        <v>0</v>
      </c>
      <c r="CF41" s="966">
        <v>0</v>
      </c>
      <c r="CG41" s="966">
        <v>0</v>
      </c>
      <c r="CH41" s="966">
        <v>0</v>
      </c>
      <c r="CI41" s="966">
        <v>0</v>
      </c>
      <c r="CJ41" s="966">
        <v>0</v>
      </c>
      <c r="CK41" s="966">
        <v>0</v>
      </c>
      <c r="CL41" s="966">
        <v>0</v>
      </c>
      <c r="CM41" s="966">
        <v>0</v>
      </c>
      <c r="CN41" s="966">
        <v>0</v>
      </c>
      <c r="CO41" s="966">
        <v>0</v>
      </c>
      <c r="CP41" s="966">
        <v>0</v>
      </c>
      <c r="CQ41" s="966">
        <v>0</v>
      </c>
      <c r="CR41" s="966">
        <v>0</v>
      </c>
      <c r="CS41" s="966">
        <v>0</v>
      </c>
      <c r="CT41" s="966">
        <v>0</v>
      </c>
      <c r="CU41" s="966">
        <v>0</v>
      </c>
      <c r="CV41" s="966">
        <v>0</v>
      </c>
      <c r="CW41" s="966">
        <v>0</v>
      </c>
      <c r="CX41" s="966">
        <v>0</v>
      </c>
      <c r="CY41" s="966">
        <v>0</v>
      </c>
      <c r="CZ41" s="966">
        <v>0</v>
      </c>
      <c r="DA41" s="966">
        <v>0</v>
      </c>
      <c r="DB41" s="966">
        <v>0</v>
      </c>
      <c r="DC41" s="966">
        <v>0</v>
      </c>
      <c r="DD41" s="966">
        <v>0</v>
      </c>
      <c r="DE41" s="966">
        <v>0</v>
      </c>
      <c r="DF41" s="966">
        <v>0</v>
      </c>
      <c r="DG41" s="966">
        <v>0</v>
      </c>
      <c r="DH41" s="966">
        <v>0</v>
      </c>
      <c r="DI41" s="966">
        <v>0</v>
      </c>
      <c r="DJ41" s="966">
        <v>0</v>
      </c>
      <c r="DK41" s="966">
        <v>0</v>
      </c>
      <c r="DL41" s="966">
        <v>0</v>
      </c>
      <c r="DM41" s="966">
        <v>0</v>
      </c>
      <c r="DN41" s="966">
        <v>0</v>
      </c>
      <c r="DO41" s="966">
        <v>0</v>
      </c>
      <c r="DP41" s="966">
        <v>0</v>
      </c>
      <c r="DQ41" s="966">
        <v>0</v>
      </c>
      <c r="DR41" s="966">
        <v>0</v>
      </c>
      <c r="DS41" s="966">
        <v>0</v>
      </c>
      <c r="DT41" s="966">
        <v>0</v>
      </c>
      <c r="DU41" s="966">
        <v>0</v>
      </c>
      <c r="DV41" s="966">
        <v>0</v>
      </c>
      <c r="DW41" s="966">
        <v>0</v>
      </c>
      <c r="DX41" s="966">
        <v>0</v>
      </c>
      <c r="DY41" s="966">
        <v>0</v>
      </c>
      <c r="DZ41" s="966">
        <v>0</v>
      </c>
      <c r="EA41" s="966">
        <v>0</v>
      </c>
      <c r="EB41" s="966">
        <v>0</v>
      </c>
      <c r="EC41" s="966">
        <v>0</v>
      </c>
      <c r="ED41" s="966">
        <v>0</v>
      </c>
      <c r="EE41" s="966">
        <v>0</v>
      </c>
      <c r="EF41" s="966">
        <v>0</v>
      </c>
      <c r="EG41" s="966">
        <v>0</v>
      </c>
      <c r="EH41" s="966">
        <v>0</v>
      </c>
      <c r="EI41" s="966">
        <v>0</v>
      </c>
      <c r="EJ41" s="966">
        <v>0</v>
      </c>
      <c r="EK41" s="966">
        <v>0</v>
      </c>
      <c r="EL41" s="966">
        <v>0</v>
      </c>
      <c r="EM41" s="966">
        <v>0</v>
      </c>
      <c r="EN41" s="966">
        <v>0</v>
      </c>
      <c r="EO41" s="966">
        <v>0</v>
      </c>
      <c r="EP41" s="966">
        <v>0</v>
      </c>
      <c r="EQ41" s="966">
        <v>0</v>
      </c>
      <c r="ER41" s="966">
        <v>0</v>
      </c>
      <c r="ES41" s="966">
        <v>0</v>
      </c>
      <c r="ET41" s="966">
        <v>0</v>
      </c>
      <c r="EU41" s="966">
        <v>0</v>
      </c>
      <c r="EV41" s="966">
        <v>0</v>
      </c>
      <c r="EW41" s="966">
        <v>0</v>
      </c>
      <c r="EX41" s="966">
        <v>0</v>
      </c>
      <c r="EY41" s="966">
        <v>0</v>
      </c>
      <c r="EZ41" s="966">
        <v>0</v>
      </c>
      <c r="FA41" s="966">
        <v>0</v>
      </c>
      <c r="FB41" s="966">
        <v>0</v>
      </c>
      <c r="FC41" s="966">
        <v>0</v>
      </c>
      <c r="FD41" s="966">
        <v>0</v>
      </c>
      <c r="FE41" s="966">
        <v>0</v>
      </c>
      <c r="FF41" s="966">
        <v>0</v>
      </c>
      <c r="FG41" s="966">
        <v>0</v>
      </c>
      <c r="FH41" s="966">
        <v>0</v>
      </c>
      <c r="FI41" s="966">
        <v>0</v>
      </c>
      <c r="FJ41" s="966">
        <v>0</v>
      </c>
      <c r="FK41" s="966">
        <v>0</v>
      </c>
      <c r="FL41" s="966">
        <v>0</v>
      </c>
      <c r="FM41" s="966">
        <v>0</v>
      </c>
      <c r="FN41" s="966">
        <v>0</v>
      </c>
      <c r="FO41" s="966">
        <v>0</v>
      </c>
      <c r="FP41" s="966">
        <v>0</v>
      </c>
      <c r="FQ41" s="966">
        <v>0</v>
      </c>
      <c r="FR41" s="966">
        <v>0</v>
      </c>
      <c r="FS41" s="966">
        <v>0</v>
      </c>
      <c r="FT41" s="966">
        <v>0</v>
      </c>
      <c r="FU41" s="966">
        <v>0</v>
      </c>
      <c r="FV41" s="966">
        <v>0</v>
      </c>
      <c r="FW41" s="966">
        <v>0</v>
      </c>
      <c r="FX41" s="966">
        <v>0</v>
      </c>
      <c r="FY41" s="966">
        <v>0</v>
      </c>
      <c r="FZ41" s="966">
        <v>0</v>
      </c>
      <c r="GA41" s="966">
        <v>0</v>
      </c>
      <c r="GB41" s="966">
        <v>0</v>
      </c>
      <c r="GC41" s="966">
        <v>0</v>
      </c>
      <c r="GD41" s="966">
        <v>0</v>
      </c>
      <c r="GE41" s="966">
        <v>0</v>
      </c>
      <c r="GF41" s="966">
        <v>0</v>
      </c>
      <c r="GG41" s="966">
        <v>0</v>
      </c>
      <c r="GH41" s="966">
        <v>0</v>
      </c>
      <c r="GI41" s="966">
        <v>0</v>
      </c>
      <c r="GJ41" s="966">
        <v>0</v>
      </c>
      <c r="GK41" s="966">
        <v>0</v>
      </c>
      <c r="GL41" s="966">
        <v>0</v>
      </c>
      <c r="GM41" s="966">
        <v>0</v>
      </c>
    </row>
    <row r="42" spans="1:195" ht="15" customHeight="1">
      <c r="A42" s="1040" t="s">
        <v>2587</v>
      </c>
      <c r="B42" s="966">
        <v>2</v>
      </c>
      <c r="C42" s="966">
        <v>4</v>
      </c>
      <c r="D42" s="966">
        <v>0</v>
      </c>
      <c r="E42" s="966">
        <v>0</v>
      </c>
      <c r="F42" s="966">
        <v>0</v>
      </c>
      <c r="G42" s="966">
        <v>0</v>
      </c>
      <c r="H42" s="966">
        <v>0</v>
      </c>
      <c r="I42" s="966">
        <v>0</v>
      </c>
      <c r="J42" s="966">
        <v>0</v>
      </c>
      <c r="K42" s="966">
        <v>0</v>
      </c>
      <c r="L42" s="966">
        <v>0</v>
      </c>
      <c r="M42" s="966">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66">
        <v>0</v>
      </c>
      <c r="AP42" s="966">
        <v>0</v>
      </c>
      <c r="AQ42" s="966">
        <v>0</v>
      </c>
      <c r="AR42" s="966">
        <v>0</v>
      </c>
      <c r="AS42" s="966">
        <v>0</v>
      </c>
      <c r="AT42" s="966">
        <v>0</v>
      </c>
      <c r="AU42" s="966">
        <v>0</v>
      </c>
      <c r="AV42" s="966">
        <v>0</v>
      </c>
      <c r="AW42" s="966">
        <v>0</v>
      </c>
      <c r="AX42" s="966">
        <v>0</v>
      </c>
      <c r="AY42" s="966">
        <v>0</v>
      </c>
      <c r="AZ42" s="966">
        <v>0</v>
      </c>
      <c r="BA42" s="966">
        <v>0</v>
      </c>
      <c r="BB42" s="966">
        <v>0</v>
      </c>
      <c r="BC42" s="966">
        <v>0</v>
      </c>
      <c r="BD42" s="966">
        <v>2</v>
      </c>
      <c r="BE42" s="966">
        <v>4</v>
      </c>
      <c r="BF42" s="966">
        <v>0</v>
      </c>
      <c r="BG42" s="966">
        <v>0</v>
      </c>
      <c r="BH42" s="966">
        <v>1</v>
      </c>
      <c r="BI42" s="966">
        <v>2</v>
      </c>
      <c r="BJ42" s="966">
        <v>1</v>
      </c>
      <c r="BK42" s="966">
        <v>2</v>
      </c>
      <c r="BL42" s="966">
        <v>0</v>
      </c>
      <c r="BM42" s="966">
        <v>0</v>
      </c>
      <c r="BN42" s="966">
        <v>0</v>
      </c>
      <c r="BO42" s="966">
        <v>0</v>
      </c>
      <c r="BP42" s="966">
        <v>1</v>
      </c>
      <c r="BQ42" s="966">
        <v>2</v>
      </c>
      <c r="BR42" s="966">
        <v>0</v>
      </c>
      <c r="BS42" s="966">
        <v>0</v>
      </c>
      <c r="BT42" s="966">
        <v>0</v>
      </c>
      <c r="BU42" s="966">
        <v>0</v>
      </c>
      <c r="BV42" s="966">
        <v>0</v>
      </c>
      <c r="BW42" s="966">
        <v>0</v>
      </c>
      <c r="BX42" s="966">
        <v>0</v>
      </c>
      <c r="BY42" s="966">
        <v>0</v>
      </c>
      <c r="BZ42" s="966">
        <v>0</v>
      </c>
      <c r="CA42" s="966">
        <v>0</v>
      </c>
      <c r="CB42" s="966">
        <v>1</v>
      </c>
      <c r="CC42" s="966">
        <v>24</v>
      </c>
      <c r="CD42" s="966">
        <v>0</v>
      </c>
      <c r="CE42" s="966">
        <v>0</v>
      </c>
      <c r="CF42" s="966">
        <v>0</v>
      </c>
      <c r="CG42" s="966">
        <v>0</v>
      </c>
      <c r="CH42" s="966">
        <v>0</v>
      </c>
      <c r="CI42" s="966">
        <v>0</v>
      </c>
      <c r="CJ42" s="966">
        <v>0</v>
      </c>
      <c r="CK42" s="966">
        <v>0</v>
      </c>
      <c r="CL42" s="966">
        <v>0</v>
      </c>
      <c r="CM42" s="966">
        <v>0</v>
      </c>
      <c r="CN42" s="966">
        <v>1</v>
      </c>
      <c r="CO42" s="966">
        <v>2</v>
      </c>
      <c r="CP42" s="966">
        <v>1</v>
      </c>
      <c r="CQ42" s="966">
        <v>2</v>
      </c>
      <c r="CR42" s="966">
        <v>1</v>
      </c>
      <c r="CS42" s="966">
        <v>2</v>
      </c>
      <c r="CT42" s="966">
        <v>0</v>
      </c>
      <c r="CU42" s="966">
        <v>0</v>
      </c>
      <c r="CV42" s="966">
        <v>0</v>
      </c>
      <c r="CW42" s="966">
        <v>0</v>
      </c>
      <c r="CX42" s="966">
        <v>0</v>
      </c>
      <c r="CY42" s="966">
        <v>0</v>
      </c>
      <c r="CZ42" s="966">
        <v>0</v>
      </c>
      <c r="DA42" s="966">
        <v>0</v>
      </c>
      <c r="DB42" s="966">
        <v>0</v>
      </c>
      <c r="DC42" s="966">
        <v>0</v>
      </c>
      <c r="DD42" s="966">
        <v>0</v>
      </c>
      <c r="DE42" s="966">
        <v>0</v>
      </c>
      <c r="DF42" s="966">
        <v>0</v>
      </c>
      <c r="DG42" s="966">
        <v>0</v>
      </c>
      <c r="DH42" s="966">
        <v>0</v>
      </c>
      <c r="DI42" s="966">
        <v>0</v>
      </c>
      <c r="DJ42" s="966">
        <v>0</v>
      </c>
      <c r="DK42" s="966">
        <v>0</v>
      </c>
      <c r="DL42" s="966">
        <v>0</v>
      </c>
      <c r="DM42" s="966">
        <v>0</v>
      </c>
      <c r="DN42" s="966">
        <v>0</v>
      </c>
      <c r="DO42" s="966">
        <v>0</v>
      </c>
      <c r="DP42" s="966">
        <v>0</v>
      </c>
      <c r="DQ42" s="966">
        <v>0</v>
      </c>
      <c r="DR42" s="966">
        <v>0</v>
      </c>
      <c r="DS42" s="966">
        <v>0</v>
      </c>
      <c r="DT42" s="966">
        <v>0</v>
      </c>
      <c r="DU42" s="966">
        <v>0</v>
      </c>
      <c r="DV42" s="966">
        <v>0</v>
      </c>
      <c r="DW42" s="966">
        <v>0</v>
      </c>
      <c r="DX42" s="966">
        <v>0</v>
      </c>
      <c r="DY42" s="966">
        <v>0</v>
      </c>
      <c r="DZ42" s="966">
        <v>0</v>
      </c>
      <c r="EA42" s="966">
        <v>0</v>
      </c>
      <c r="EB42" s="966">
        <v>0</v>
      </c>
      <c r="EC42" s="966">
        <v>0</v>
      </c>
      <c r="ED42" s="966">
        <v>0</v>
      </c>
      <c r="EE42" s="966">
        <v>0</v>
      </c>
      <c r="EF42" s="966">
        <v>0</v>
      </c>
      <c r="EG42" s="966">
        <v>0</v>
      </c>
      <c r="EH42" s="966">
        <v>0</v>
      </c>
      <c r="EI42" s="966">
        <v>0</v>
      </c>
      <c r="EJ42" s="966">
        <v>2</v>
      </c>
      <c r="EK42" s="966">
        <v>4</v>
      </c>
      <c r="EL42" s="966">
        <v>2</v>
      </c>
      <c r="EM42" s="966">
        <v>4</v>
      </c>
      <c r="EN42" s="966">
        <v>1</v>
      </c>
      <c r="EO42" s="966">
        <v>2</v>
      </c>
      <c r="EP42" s="966">
        <v>0</v>
      </c>
      <c r="EQ42" s="966">
        <v>0</v>
      </c>
      <c r="ER42" s="966">
        <v>0</v>
      </c>
      <c r="ES42" s="966">
        <v>0</v>
      </c>
      <c r="ET42" s="966">
        <v>0</v>
      </c>
      <c r="EU42" s="966">
        <v>0</v>
      </c>
      <c r="EV42" s="966">
        <v>0</v>
      </c>
      <c r="EW42" s="966">
        <v>0</v>
      </c>
      <c r="EX42" s="966">
        <v>0</v>
      </c>
      <c r="EY42" s="966">
        <v>0</v>
      </c>
      <c r="EZ42" s="966">
        <v>0</v>
      </c>
      <c r="FA42" s="966">
        <v>0</v>
      </c>
      <c r="FB42" s="966">
        <v>0</v>
      </c>
      <c r="FC42" s="966">
        <v>0</v>
      </c>
      <c r="FD42" s="966">
        <v>0</v>
      </c>
      <c r="FE42" s="966">
        <v>0</v>
      </c>
      <c r="FF42" s="966">
        <v>0</v>
      </c>
      <c r="FG42" s="966">
        <v>0</v>
      </c>
      <c r="FH42" s="966">
        <v>0</v>
      </c>
      <c r="FI42" s="966">
        <v>0</v>
      </c>
      <c r="FJ42" s="966">
        <v>0</v>
      </c>
      <c r="FK42" s="966">
        <v>0</v>
      </c>
      <c r="FL42" s="966">
        <v>0</v>
      </c>
      <c r="FM42" s="966">
        <v>0</v>
      </c>
      <c r="FN42" s="966">
        <v>0</v>
      </c>
      <c r="FO42" s="966">
        <v>0</v>
      </c>
      <c r="FP42" s="966">
        <v>0</v>
      </c>
      <c r="FQ42" s="966">
        <v>0</v>
      </c>
      <c r="FR42" s="966">
        <v>0</v>
      </c>
      <c r="FS42" s="966">
        <v>0</v>
      </c>
      <c r="FT42" s="966">
        <v>0</v>
      </c>
      <c r="FU42" s="966">
        <v>0</v>
      </c>
      <c r="FV42" s="966">
        <v>0</v>
      </c>
      <c r="FW42" s="966">
        <v>0</v>
      </c>
      <c r="FX42" s="966">
        <v>0</v>
      </c>
      <c r="FY42" s="966">
        <v>0</v>
      </c>
      <c r="FZ42" s="966">
        <v>0</v>
      </c>
      <c r="GA42" s="966">
        <v>0</v>
      </c>
      <c r="GB42" s="966">
        <v>0</v>
      </c>
      <c r="GC42" s="966">
        <v>0</v>
      </c>
      <c r="GD42" s="966">
        <v>0</v>
      </c>
      <c r="GE42" s="966">
        <v>0</v>
      </c>
      <c r="GF42" s="966">
        <v>0</v>
      </c>
      <c r="GG42" s="966">
        <v>0</v>
      </c>
      <c r="GH42" s="966">
        <v>0</v>
      </c>
      <c r="GI42" s="966">
        <v>0</v>
      </c>
      <c r="GJ42" s="966">
        <v>0</v>
      </c>
      <c r="GK42" s="966">
        <v>0</v>
      </c>
      <c r="GL42" s="966">
        <v>0</v>
      </c>
      <c r="GM42" s="966">
        <v>0</v>
      </c>
    </row>
    <row r="43" spans="1:195" ht="15" customHeight="1">
      <c r="A43" s="1040" t="s">
        <v>2588</v>
      </c>
      <c r="B43" s="966">
        <v>0</v>
      </c>
      <c r="C43" s="966">
        <v>0</v>
      </c>
      <c r="D43" s="966">
        <v>0</v>
      </c>
      <c r="E43" s="966">
        <v>0</v>
      </c>
      <c r="F43" s="966">
        <v>0</v>
      </c>
      <c r="G43" s="966">
        <v>0</v>
      </c>
      <c r="H43" s="966">
        <v>0</v>
      </c>
      <c r="I43" s="966">
        <v>0</v>
      </c>
      <c r="J43" s="966">
        <v>0</v>
      </c>
      <c r="K43" s="966">
        <v>0</v>
      </c>
      <c r="L43" s="966">
        <v>0</v>
      </c>
      <c r="M43" s="966">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66">
        <v>0</v>
      </c>
      <c r="AP43" s="966">
        <v>0</v>
      </c>
      <c r="AQ43" s="966">
        <v>0</v>
      </c>
      <c r="AR43" s="966">
        <v>0</v>
      </c>
      <c r="AS43" s="966">
        <v>0</v>
      </c>
      <c r="AT43" s="966">
        <v>0</v>
      </c>
      <c r="AU43" s="966">
        <v>0</v>
      </c>
      <c r="AV43" s="966">
        <v>0</v>
      </c>
      <c r="AW43" s="966">
        <v>0</v>
      </c>
      <c r="AX43" s="966">
        <v>0</v>
      </c>
      <c r="AY43" s="966">
        <v>0</v>
      </c>
      <c r="AZ43" s="966">
        <v>0</v>
      </c>
      <c r="BA43" s="966">
        <v>0</v>
      </c>
      <c r="BB43" s="966">
        <v>0</v>
      </c>
      <c r="BC43" s="966">
        <v>0</v>
      </c>
      <c r="BD43" s="966">
        <v>0</v>
      </c>
      <c r="BE43" s="966">
        <v>0</v>
      </c>
      <c r="BF43" s="966">
        <v>0</v>
      </c>
      <c r="BG43" s="966">
        <v>0</v>
      </c>
      <c r="BH43" s="966">
        <v>0</v>
      </c>
      <c r="BI43" s="966">
        <v>0</v>
      </c>
      <c r="BJ43" s="966">
        <v>0</v>
      </c>
      <c r="BK43" s="966">
        <v>0</v>
      </c>
      <c r="BL43" s="966">
        <v>0</v>
      </c>
      <c r="BM43" s="966">
        <v>0</v>
      </c>
      <c r="BN43" s="966">
        <v>0</v>
      </c>
      <c r="BO43" s="966">
        <v>0</v>
      </c>
      <c r="BP43" s="966">
        <v>0</v>
      </c>
      <c r="BQ43" s="966">
        <v>0</v>
      </c>
      <c r="BR43" s="966">
        <v>0</v>
      </c>
      <c r="BS43" s="966">
        <v>0</v>
      </c>
      <c r="BT43" s="966">
        <v>0</v>
      </c>
      <c r="BU43" s="966">
        <v>0</v>
      </c>
      <c r="BV43" s="966">
        <v>0</v>
      </c>
      <c r="BW43" s="966">
        <v>0</v>
      </c>
      <c r="BX43" s="966">
        <v>0</v>
      </c>
      <c r="BY43" s="966">
        <v>0</v>
      </c>
      <c r="BZ43" s="966">
        <v>0</v>
      </c>
      <c r="CA43" s="966">
        <v>0</v>
      </c>
      <c r="CB43" s="966">
        <v>1</v>
      </c>
      <c r="CC43" s="966">
        <v>17</v>
      </c>
      <c r="CD43" s="966">
        <v>0</v>
      </c>
      <c r="CE43" s="966">
        <v>0</v>
      </c>
      <c r="CF43" s="966">
        <v>0</v>
      </c>
      <c r="CG43" s="966">
        <v>0</v>
      </c>
      <c r="CH43" s="966">
        <v>0</v>
      </c>
      <c r="CI43" s="966">
        <v>0</v>
      </c>
      <c r="CJ43" s="966">
        <v>0</v>
      </c>
      <c r="CK43" s="966">
        <v>0</v>
      </c>
      <c r="CL43" s="966">
        <v>0</v>
      </c>
      <c r="CM43" s="966">
        <v>0</v>
      </c>
      <c r="CN43" s="966">
        <v>0</v>
      </c>
      <c r="CO43" s="966">
        <v>0</v>
      </c>
      <c r="CP43" s="966">
        <v>0</v>
      </c>
      <c r="CQ43" s="966">
        <v>0</v>
      </c>
      <c r="CR43" s="966">
        <v>0</v>
      </c>
      <c r="CS43" s="966">
        <v>0</v>
      </c>
      <c r="CT43" s="966">
        <v>0</v>
      </c>
      <c r="CU43" s="966">
        <v>0</v>
      </c>
      <c r="CV43" s="966">
        <v>0</v>
      </c>
      <c r="CW43" s="966">
        <v>0</v>
      </c>
      <c r="CX43" s="966">
        <v>0</v>
      </c>
      <c r="CY43" s="966">
        <v>0</v>
      </c>
      <c r="CZ43" s="966">
        <v>0</v>
      </c>
      <c r="DA43" s="966">
        <v>0</v>
      </c>
      <c r="DB43" s="966">
        <v>0</v>
      </c>
      <c r="DC43" s="966">
        <v>0</v>
      </c>
      <c r="DD43" s="966">
        <v>0</v>
      </c>
      <c r="DE43" s="966">
        <v>0</v>
      </c>
      <c r="DF43" s="966">
        <v>0</v>
      </c>
      <c r="DG43" s="966">
        <v>0</v>
      </c>
      <c r="DH43" s="966">
        <v>0</v>
      </c>
      <c r="DI43" s="966">
        <v>0</v>
      </c>
      <c r="DJ43" s="966">
        <v>0</v>
      </c>
      <c r="DK43" s="966">
        <v>0</v>
      </c>
      <c r="DL43" s="966">
        <v>0</v>
      </c>
      <c r="DM43" s="966">
        <v>0</v>
      </c>
      <c r="DN43" s="966">
        <v>0</v>
      </c>
      <c r="DO43" s="966">
        <v>0</v>
      </c>
      <c r="DP43" s="966">
        <v>0</v>
      </c>
      <c r="DQ43" s="966">
        <v>0</v>
      </c>
      <c r="DR43" s="966">
        <v>0</v>
      </c>
      <c r="DS43" s="966">
        <v>0</v>
      </c>
      <c r="DT43" s="966">
        <v>0</v>
      </c>
      <c r="DU43" s="966">
        <v>0</v>
      </c>
      <c r="DV43" s="966">
        <v>0</v>
      </c>
      <c r="DW43" s="966">
        <v>0</v>
      </c>
      <c r="DX43" s="966">
        <v>0</v>
      </c>
      <c r="DY43" s="966">
        <v>0</v>
      </c>
      <c r="DZ43" s="966">
        <v>0</v>
      </c>
      <c r="EA43" s="966">
        <v>0</v>
      </c>
      <c r="EB43" s="966">
        <v>0</v>
      </c>
      <c r="EC43" s="966">
        <v>0</v>
      </c>
      <c r="ED43" s="966">
        <v>0</v>
      </c>
      <c r="EE43" s="966">
        <v>0</v>
      </c>
      <c r="EF43" s="966">
        <v>0</v>
      </c>
      <c r="EG43" s="966">
        <v>0</v>
      </c>
      <c r="EH43" s="966">
        <v>0</v>
      </c>
      <c r="EI43" s="966">
        <v>0</v>
      </c>
      <c r="EJ43" s="966">
        <v>0</v>
      </c>
      <c r="EK43" s="966">
        <v>0</v>
      </c>
      <c r="EL43" s="966">
        <v>0</v>
      </c>
      <c r="EM43" s="966">
        <v>0</v>
      </c>
      <c r="EN43" s="966">
        <v>0</v>
      </c>
      <c r="EO43" s="966">
        <v>0</v>
      </c>
      <c r="EP43" s="966">
        <v>0</v>
      </c>
      <c r="EQ43" s="966">
        <v>0</v>
      </c>
      <c r="ER43" s="966">
        <v>0</v>
      </c>
      <c r="ES43" s="966">
        <v>0</v>
      </c>
      <c r="ET43" s="966">
        <v>0</v>
      </c>
      <c r="EU43" s="966">
        <v>0</v>
      </c>
      <c r="EV43" s="966">
        <v>0</v>
      </c>
      <c r="EW43" s="966">
        <v>0</v>
      </c>
      <c r="EX43" s="966">
        <v>0</v>
      </c>
      <c r="EY43" s="966">
        <v>0</v>
      </c>
      <c r="EZ43" s="966">
        <v>0</v>
      </c>
      <c r="FA43" s="966">
        <v>0</v>
      </c>
      <c r="FB43" s="966">
        <v>0</v>
      </c>
      <c r="FC43" s="966">
        <v>0</v>
      </c>
      <c r="FD43" s="966">
        <v>0</v>
      </c>
      <c r="FE43" s="966">
        <v>0</v>
      </c>
      <c r="FF43" s="966">
        <v>0</v>
      </c>
      <c r="FG43" s="966">
        <v>0</v>
      </c>
      <c r="FH43" s="966">
        <v>0</v>
      </c>
      <c r="FI43" s="966">
        <v>0</v>
      </c>
      <c r="FJ43" s="966">
        <v>0</v>
      </c>
      <c r="FK43" s="966">
        <v>0</v>
      </c>
      <c r="FL43" s="966">
        <v>0</v>
      </c>
      <c r="FM43" s="966">
        <v>0</v>
      </c>
      <c r="FN43" s="966">
        <v>0</v>
      </c>
      <c r="FO43" s="966">
        <v>0</v>
      </c>
      <c r="FP43" s="966">
        <v>0</v>
      </c>
      <c r="FQ43" s="966">
        <v>0</v>
      </c>
      <c r="FR43" s="966">
        <v>0</v>
      </c>
      <c r="FS43" s="966">
        <v>0</v>
      </c>
      <c r="FT43" s="966">
        <v>0</v>
      </c>
      <c r="FU43" s="966">
        <v>0</v>
      </c>
      <c r="FV43" s="966">
        <v>0</v>
      </c>
      <c r="FW43" s="966">
        <v>0</v>
      </c>
      <c r="FX43" s="966">
        <v>0</v>
      </c>
      <c r="FY43" s="966">
        <v>0</v>
      </c>
      <c r="FZ43" s="966">
        <v>0</v>
      </c>
      <c r="GA43" s="966">
        <v>0</v>
      </c>
      <c r="GB43" s="966">
        <v>0</v>
      </c>
      <c r="GC43" s="966">
        <v>0</v>
      </c>
      <c r="GD43" s="966">
        <v>0</v>
      </c>
      <c r="GE43" s="966">
        <v>0</v>
      </c>
      <c r="GF43" s="966">
        <v>0</v>
      </c>
      <c r="GG43" s="966">
        <v>0</v>
      </c>
      <c r="GH43" s="966">
        <v>0</v>
      </c>
      <c r="GI43" s="966">
        <v>0</v>
      </c>
      <c r="GJ43" s="966">
        <v>0</v>
      </c>
      <c r="GK43" s="966">
        <v>0</v>
      </c>
      <c r="GL43" s="966">
        <v>0</v>
      </c>
      <c r="GM43" s="966">
        <v>0</v>
      </c>
    </row>
    <row r="44" spans="1:195" ht="15" customHeight="1">
      <c r="A44" s="1040" t="s">
        <v>2589</v>
      </c>
      <c r="B44" s="966">
        <v>0</v>
      </c>
      <c r="C44" s="966">
        <v>0</v>
      </c>
      <c r="D44" s="966">
        <v>0</v>
      </c>
      <c r="E44" s="966">
        <v>0</v>
      </c>
      <c r="F44" s="966">
        <v>0</v>
      </c>
      <c r="G44" s="966">
        <v>0</v>
      </c>
      <c r="H44" s="966">
        <v>0</v>
      </c>
      <c r="I44" s="966">
        <v>0</v>
      </c>
      <c r="J44" s="966">
        <v>0</v>
      </c>
      <c r="K44" s="966">
        <v>0</v>
      </c>
      <c r="L44" s="966">
        <v>0</v>
      </c>
      <c r="M44" s="966">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66">
        <v>0</v>
      </c>
      <c r="AP44" s="966">
        <v>0</v>
      </c>
      <c r="AQ44" s="966">
        <v>0</v>
      </c>
      <c r="AR44" s="966">
        <v>0</v>
      </c>
      <c r="AS44" s="966">
        <v>0</v>
      </c>
      <c r="AT44" s="966">
        <v>0</v>
      </c>
      <c r="AU44" s="966">
        <v>0</v>
      </c>
      <c r="AV44" s="966">
        <v>0</v>
      </c>
      <c r="AW44" s="966">
        <v>0</v>
      </c>
      <c r="AX44" s="966">
        <v>0</v>
      </c>
      <c r="AY44" s="966">
        <v>0</v>
      </c>
      <c r="AZ44" s="966">
        <v>0</v>
      </c>
      <c r="BA44" s="966">
        <v>0</v>
      </c>
      <c r="BB44" s="966">
        <v>0</v>
      </c>
      <c r="BC44" s="966">
        <v>0</v>
      </c>
      <c r="BD44" s="966">
        <v>0</v>
      </c>
      <c r="BE44" s="966">
        <v>0</v>
      </c>
      <c r="BF44" s="966">
        <v>0</v>
      </c>
      <c r="BG44" s="966">
        <v>0</v>
      </c>
      <c r="BH44" s="966">
        <v>0</v>
      </c>
      <c r="BI44" s="966">
        <v>0</v>
      </c>
      <c r="BJ44" s="966">
        <v>0</v>
      </c>
      <c r="BK44" s="966">
        <v>0</v>
      </c>
      <c r="BL44" s="966">
        <v>0</v>
      </c>
      <c r="BM44" s="966">
        <v>0</v>
      </c>
      <c r="BN44" s="966">
        <v>0</v>
      </c>
      <c r="BO44" s="966">
        <v>0</v>
      </c>
      <c r="BP44" s="966">
        <v>0</v>
      </c>
      <c r="BQ44" s="966">
        <v>0</v>
      </c>
      <c r="BR44" s="966">
        <v>0</v>
      </c>
      <c r="BS44" s="966">
        <v>0</v>
      </c>
      <c r="BT44" s="966">
        <v>0</v>
      </c>
      <c r="BU44" s="966">
        <v>0</v>
      </c>
      <c r="BV44" s="966">
        <v>0</v>
      </c>
      <c r="BW44" s="966">
        <v>0</v>
      </c>
      <c r="BX44" s="966">
        <v>0</v>
      </c>
      <c r="BY44" s="966">
        <v>0</v>
      </c>
      <c r="BZ44" s="966">
        <v>0</v>
      </c>
      <c r="CA44" s="966">
        <v>0</v>
      </c>
      <c r="CB44" s="966">
        <v>1</v>
      </c>
      <c r="CC44" s="966">
        <v>20</v>
      </c>
      <c r="CD44" s="966">
        <v>0</v>
      </c>
      <c r="CE44" s="966">
        <v>0</v>
      </c>
      <c r="CF44" s="966">
        <v>0</v>
      </c>
      <c r="CG44" s="966">
        <v>0</v>
      </c>
      <c r="CH44" s="966">
        <v>0</v>
      </c>
      <c r="CI44" s="966">
        <v>0</v>
      </c>
      <c r="CJ44" s="966">
        <v>0</v>
      </c>
      <c r="CK44" s="966">
        <v>0</v>
      </c>
      <c r="CL44" s="966">
        <v>0</v>
      </c>
      <c r="CM44" s="966">
        <v>0</v>
      </c>
      <c r="CN44" s="966">
        <v>0</v>
      </c>
      <c r="CO44" s="966">
        <v>0</v>
      </c>
      <c r="CP44" s="966">
        <v>0</v>
      </c>
      <c r="CQ44" s="966">
        <v>0</v>
      </c>
      <c r="CR44" s="966">
        <v>0</v>
      </c>
      <c r="CS44" s="966">
        <v>0</v>
      </c>
      <c r="CT44" s="966">
        <v>0</v>
      </c>
      <c r="CU44" s="966">
        <v>0</v>
      </c>
      <c r="CV44" s="966">
        <v>0</v>
      </c>
      <c r="CW44" s="966">
        <v>0</v>
      </c>
      <c r="CX44" s="966">
        <v>0</v>
      </c>
      <c r="CY44" s="966">
        <v>0</v>
      </c>
      <c r="CZ44" s="966">
        <v>0</v>
      </c>
      <c r="DA44" s="966">
        <v>0</v>
      </c>
      <c r="DB44" s="966">
        <v>0</v>
      </c>
      <c r="DC44" s="966">
        <v>0</v>
      </c>
      <c r="DD44" s="966">
        <v>0</v>
      </c>
      <c r="DE44" s="966">
        <v>0</v>
      </c>
      <c r="DF44" s="966">
        <v>0</v>
      </c>
      <c r="DG44" s="966">
        <v>0</v>
      </c>
      <c r="DH44" s="966">
        <v>0</v>
      </c>
      <c r="DI44" s="966">
        <v>0</v>
      </c>
      <c r="DJ44" s="966">
        <v>0</v>
      </c>
      <c r="DK44" s="966">
        <v>0</v>
      </c>
      <c r="DL44" s="966">
        <v>0</v>
      </c>
      <c r="DM44" s="966">
        <v>0</v>
      </c>
      <c r="DN44" s="966">
        <v>0</v>
      </c>
      <c r="DO44" s="966">
        <v>0</v>
      </c>
      <c r="DP44" s="966">
        <v>0</v>
      </c>
      <c r="DQ44" s="966">
        <v>0</v>
      </c>
      <c r="DR44" s="966">
        <v>0</v>
      </c>
      <c r="DS44" s="966">
        <v>0</v>
      </c>
      <c r="DT44" s="966">
        <v>0</v>
      </c>
      <c r="DU44" s="966">
        <v>0</v>
      </c>
      <c r="DV44" s="966">
        <v>0</v>
      </c>
      <c r="DW44" s="966">
        <v>0</v>
      </c>
      <c r="DX44" s="966">
        <v>0</v>
      </c>
      <c r="DY44" s="966">
        <v>0</v>
      </c>
      <c r="DZ44" s="966">
        <v>0</v>
      </c>
      <c r="EA44" s="966">
        <v>0</v>
      </c>
      <c r="EB44" s="966">
        <v>0</v>
      </c>
      <c r="EC44" s="966">
        <v>0</v>
      </c>
      <c r="ED44" s="966">
        <v>0</v>
      </c>
      <c r="EE44" s="966">
        <v>0</v>
      </c>
      <c r="EF44" s="966">
        <v>0</v>
      </c>
      <c r="EG44" s="966">
        <v>0</v>
      </c>
      <c r="EH44" s="966">
        <v>0</v>
      </c>
      <c r="EI44" s="966">
        <v>0</v>
      </c>
      <c r="EJ44" s="966">
        <v>0</v>
      </c>
      <c r="EK44" s="966">
        <v>0</v>
      </c>
      <c r="EL44" s="966">
        <v>0</v>
      </c>
      <c r="EM44" s="966">
        <v>0</v>
      </c>
      <c r="EN44" s="966">
        <v>0</v>
      </c>
      <c r="EO44" s="966">
        <v>0</v>
      </c>
      <c r="EP44" s="966">
        <v>0</v>
      </c>
      <c r="EQ44" s="966">
        <v>0</v>
      </c>
      <c r="ER44" s="966">
        <v>0</v>
      </c>
      <c r="ES44" s="966">
        <v>0</v>
      </c>
      <c r="ET44" s="966">
        <v>0</v>
      </c>
      <c r="EU44" s="966">
        <v>0</v>
      </c>
      <c r="EV44" s="966">
        <v>0</v>
      </c>
      <c r="EW44" s="966">
        <v>0</v>
      </c>
      <c r="EX44" s="966">
        <v>0</v>
      </c>
      <c r="EY44" s="966">
        <v>0</v>
      </c>
      <c r="EZ44" s="966">
        <v>0</v>
      </c>
      <c r="FA44" s="966">
        <v>0</v>
      </c>
      <c r="FB44" s="966">
        <v>0</v>
      </c>
      <c r="FC44" s="966">
        <v>0</v>
      </c>
      <c r="FD44" s="966">
        <v>0</v>
      </c>
      <c r="FE44" s="966">
        <v>0</v>
      </c>
      <c r="FF44" s="966">
        <v>0</v>
      </c>
      <c r="FG44" s="966">
        <v>0</v>
      </c>
      <c r="FH44" s="966">
        <v>0</v>
      </c>
      <c r="FI44" s="966">
        <v>0</v>
      </c>
      <c r="FJ44" s="966">
        <v>0</v>
      </c>
      <c r="FK44" s="966">
        <v>0</v>
      </c>
      <c r="FL44" s="966">
        <v>0</v>
      </c>
      <c r="FM44" s="966">
        <v>0</v>
      </c>
      <c r="FN44" s="966">
        <v>0</v>
      </c>
      <c r="FO44" s="966">
        <v>0</v>
      </c>
      <c r="FP44" s="966">
        <v>0</v>
      </c>
      <c r="FQ44" s="966">
        <v>0</v>
      </c>
      <c r="FR44" s="966">
        <v>0</v>
      </c>
      <c r="FS44" s="966">
        <v>0</v>
      </c>
      <c r="FT44" s="966">
        <v>0</v>
      </c>
      <c r="FU44" s="966">
        <v>0</v>
      </c>
      <c r="FV44" s="966">
        <v>0</v>
      </c>
      <c r="FW44" s="966">
        <v>0</v>
      </c>
      <c r="FX44" s="966">
        <v>0</v>
      </c>
      <c r="FY44" s="966">
        <v>0</v>
      </c>
      <c r="FZ44" s="966">
        <v>0</v>
      </c>
      <c r="GA44" s="966">
        <v>0</v>
      </c>
      <c r="GB44" s="966">
        <v>0</v>
      </c>
      <c r="GC44" s="966">
        <v>0</v>
      </c>
      <c r="GD44" s="966">
        <v>0</v>
      </c>
      <c r="GE44" s="966">
        <v>0</v>
      </c>
      <c r="GF44" s="966">
        <v>0</v>
      </c>
      <c r="GG44" s="966">
        <v>0</v>
      </c>
      <c r="GH44" s="966">
        <v>0</v>
      </c>
      <c r="GI44" s="966">
        <v>0</v>
      </c>
      <c r="GJ44" s="966">
        <v>0</v>
      </c>
      <c r="GK44" s="966">
        <v>0</v>
      </c>
      <c r="GL44" s="966">
        <v>0</v>
      </c>
      <c r="GM44" s="966">
        <v>0</v>
      </c>
    </row>
    <row r="45" spans="1:195" ht="15" customHeight="1">
      <c r="A45" s="1040" t="s">
        <v>2590</v>
      </c>
      <c r="B45" s="966">
        <v>0</v>
      </c>
      <c r="C45" s="966">
        <v>0</v>
      </c>
      <c r="D45" s="966">
        <v>0</v>
      </c>
      <c r="E45" s="966">
        <v>0</v>
      </c>
      <c r="F45" s="966">
        <v>0</v>
      </c>
      <c r="G45" s="966">
        <v>0</v>
      </c>
      <c r="H45" s="966">
        <v>0</v>
      </c>
      <c r="I45" s="966">
        <v>0</v>
      </c>
      <c r="J45" s="966">
        <v>0</v>
      </c>
      <c r="K45" s="966">
        <v>0</v>
      </c>
      <c r="L45" s="966">
        <v>0</v>
      </c>
      <c r="M45" s="966">
        <v>0</v>
      </c>
      <c r="N45" s="966">
        <v>0</v>
      </c>
      <c r="O45" s="966">
        <v>0</v>
      </c>
      <c r="P45" s="966">
        <v>0</v>
      </c>
      <c r="Q45" s="966">
        <v>0</v>
      </c>
      <c r="R45" s="966">
        <v>0</v>
      </c>
      <c r="S45" s="966">
        <v>0</v>
      </c>
      <c r="T45" s="966">
        <v>0</v>
      </c>
      <c r="U45" s="966">
        <v>0</v>
      </c>
      <c r="V45" s="966">
        <v>1</v>
      </c>
      <c r="W45" s="966">
        <v>5</v>
      </c>
      <c r="X45" s="966">
        <v>1</v>
      </c>
      <c r="Y45" s="966">
        <v>5</v>
      </c>
      <c r="Z45" s="966">
        <v>0</v>
      </c>
      <c r="AA45" s="966">
        <v>0</v>
      </c>
      <c r="AB45" s="966">
        <v>0</v>
      </c>
      <c r="AC45" s="966">
        <v>0</v>
      </c>
      <c r="AD45" s="966">
        <v>0</v>
      </c>
      <c r="AE45" s="966">
        <v>0</v>
      </c>
      <c r="AF45" s="966">
        <v>0</v>
      </c>
      <c r="AG45" s="966">
        <v>0</v>
      </c>
      <c r="AH45" s="966">
        <v>0</v>
      </c>
      <c r="AI45" s="966">
        <v>0</v>
      </c>
      <c r="AJ45" s="966">
        <v>0</v>
      </c>
      <c r="AK45" s="966">
        <v>0</v>
      </c>
      <c r="AL45" s="966">
        <v>0</v>
      </c>
      <c r="AM45" s="966">
        <v>0</v>
      </c>
      <c r="AN45" s="966">
        <v>0</v>
      </c>
      <c r="AO45" s="966">
        <v>0</v>
      </c>
      <c r="AP45" s="966">
        <v>0</v>
      </c>
      <c r="AQ45" s="966">
        <v>0</v>
      </c>
      <c r="AR45" s="966">
        <v>0</v>
      </c>
      <c r="AS45" s="966">
        <v>0</v>
      </c>
      <c r="AT45" s="966">
        <v>0</v>
      </c>
      <c r="AU45" s="966">
        <v>0</v>
      </c>
      <c r="AV45" s="966">
        <v>1</v>
      </c>
      <c r="AW45" s="966">
        <v>5</v>
      </c>
      <c r="AX45" s="966">
        <v>0</v>
      </c>
      <c r="AY45" s="966">
        <v>0</v>
      </c>
      <c r="AZ45" s="966">
        <v>1</v>
      </c>
      <c r="BA45" s="966">
        <v>5</v>
      </c>
      <c r="BB45" s="966">
        <v>1</v>
      </c>
      <c r="BC45" s="966">
        <v>5</v>
      </c>
      <c r="BD45" s="966">
        <v>1</v>
      </c>
      <c r="BE45" s="966">
        <v>5</v>
      </c>
      <c r="BF45" s="966">
        <v>0</v>
      </c>
      <c r="BG45" s="966">
        <v>0</v>
      </c>
      <c r="BH45" s="966">
        <v>1</v>
      </c>
      <c r="BI45" s="966">
        <v>5</v>
      </c>
      <c r="BJ45" s="966">
        <v>1</v>
      </c>
      <c r="BK45" s="966">
        <v>5</v>
      </c>
      <c r="BL45" s="966">
        <v>0</v>
      </c>
      <c r="BM45" s="966">
        <v>0</v>
      </c>
      <c r="BN45" s="966">
        <v>0</v>
      </c>
      <c r="BO45" s="966">
        <v>0</v>
      </c>
      <c r="BP45" s="966">
        <v>1</v>
      </c>
      <c r="BQ45" s="966">
        <v>5</v>
      </c>
      <c r="BR45" s="966">
        <v>1</v>
      </c>
      <c r="BS45" s="966">
        <v>5</v>
      </c>
      <c r="BT45" s="966">
        <v>1</v>
      </c>
      <c r="BU45" s="966">
        <v>5</v>
      </c>
      <c r="BV45" s="966">
        <v>1</v>
      </c>
      <c r="BW45" s="966">
        <v>5</v>
      </c>
      <c r="BX45" s="966">
        <v>0</v>
      </c>
      <c r="BY45" s="966">
        <v>0</v>
      </c>
      <c r="BZ45" s="966">
        <v>0</v>
      </c>
      <c r="CA45" s="966">
        <v>0</v>
      </c>
      <c r="CB45" s="966">
        <v>1</v>
      </c>
      <c r="CC45" s="966">
        <v>34</v>
      </c>
      <c r="CD45" s="966">
        <v>0</v>
      </c>
      <c r="CE45" s="966">
        <v>0</v>
      </c>
      <c r="CF45" s="966">
        <v>0</v>
      </c>
      <c r="CG45" s="966">
        <v>0</v>
      </c>
      <c r="CH45" s="966">
        <v>0</v>
      </c>
      <c r="CI45" s="966">
        <v>0</v>
      </c>
      <c r="CJ45" s="966">
        <v>0</v>
      </c>
      <c r="CK45" s="966">
        <v>0</v>
      </c>
      <c r="CL45" s="966">
        <v>0</v>
      </c>
      <c r="CM45" s="966">
        <v>0</v>
      </c>
      <c r="CN45" s="966">
        <v>0</v>
      </c>
      <c r="CO45" s="966">
        <v>0</v>
      </c>
      <c r="CP45" s="966">
        <v>1</v>
      </c>
      <c r="CQ45" s="966">
        <v>5</v>
      </c>
      <c r="CR45" s="966">
        <v>1</v>
      </c>
      <c r="CS45" s="966">
        <v>5</v>
      </c>
      <c r="CT45" s="966">
        <v>1</v>
      </c>
      <c r="CU45" s="966">
        <v>5</v>
      </c>
      <c r="CV45" s="966">
        <v>0</v>
      </c>
      <c r="CW45" s="966">
        <v>0</v>
      </c>
      <c r="CX45" s="966">
        <v>0</v>
      </c>
      <c r="CY45" s="966">
        <v>0</v>
      </c>
      <c r="CZ45" s="966">
        <v>0</v>
      </c>
      <c r="DA45" s="966">
        <v>0</v>
      </c>
      <c r="DB45" s="966">
        <v>0</v>
      </c>
      <c r="DC45" s="966">
        <v>0</v>
      </c>
      <c r="DD45" s="966">
        <v>0</v>
      </c>
      <c r="DE45" s="966">
        <v>0</v>
      </c>
      <c r="DF45" s="966">
        <v>0</v>
      </c>
      <c r="DG45" s="966">
        <v>0</v>
      </c>
      <c r="DH45" s="966">
        <v>0</v>
      </c>
      <c r="DI45" s="966">
        <v>0</v>
      </c>
      <c r="DJ45" s="966">
        <v>0</v>
      </c>
      <c r="DK45" s="966">
        <v>0</v>
      </c>
      <c r="DL45" s="966">
        <v>1</v>
      </c>
      <c r="DM45" s="966">
        <v>5</v>
      </c>
      <c r="DN45" s="966">
        <v>0</v>
      </c>
      <c r="DO45" s="966">
        <v>0</v>
      </c>
      <c r="DP45" s="966">
        <v>0</v>
      </c>
      <c r="DQ45" s="966">
        <v>0</v>
      </c>
      <c r="DR45" s="966">
        <v>0</v>
      </c>
      <c r="DS45" s="966">
        <v>0</v>
      </c>
      <c r="DT45" s="966">
        <v>0</v>
      </c>
      <c r="DU45" s="966">
        <v>0</v>
      </c>
      <c r="DV45" s="966">
        <v>0</v>
      </c>
      <c r="DW45" s="966">
        <v>0</v>
      </c>
      <c r="DX45" s="966">
        <v>0</v>
      </c>
      <c r="DY45" s="966">
        <v>0</v>
      </c>
      <c r="DZ45" s="966">
        <v>0</v>
      </c>
      <c r="EA45" s="966">
        <v>0</v>
      </c>
      <c r="EB45" s="966">
        <v>0</v>
      </c>
      <c r="EC45" s="966">
        <v>0</v>
      </c>
      <c r="ED45" s="966">
        <v>0</v>
      </c>
      <c r="EE45" s="966">
        <v>0</v>
      </c>
      <c r="EF45" s="966">
        <v>0</v>
      </c>
      <c r="EG45" s="966">
        <v>0</v>
      </c>
      <c r="EH45" s="966">
        <v>0</v>
      </c>
      <c r="EI45" s="966">
        <v>0</v>
      </c>
      <c r="EJ45" s="966">
        <v>1</v>
      </c>
      <c r="EK45" s="966">
        <v>5</v>
      </c>
      <c r="EL45" s="966">
        <v>1</v>
      </c>
      <c r="EM45" s="966">
        <v>5</v>
      </c>
      <c r="EN45" s="966">
        <v>0</v>
      </c>
      <c r="EO45" s="966">
        <v>0</v>
      </c>
      <c r="EP45" s="966">
        <v>0</v>
      </c>
      <c r="EQ45" s="966">
        <v>0</v>
      </c>
      <c r="ER45" s="966">
        <v>0</v>
      </c>
      <c r="ES45" s="966">
        <v>0</v>
      </c>
      <c r="ET45" s="966">
        <v>0</v>
      </c>
      <c r="EU45" s="966">
        <v>0</v>
      </c>
      <c r="EV45" s="966">
        <v>0</v>
      </c>
      <c r="EW45" s="966">
        <v>0</v>
      </c>
      <c r="EX45" s="966">
        <v>0</v>
      </c>
      <c r="EY45" s="966">
        <v>0</v>
      </c>
      <c r="EZ45" s="966">
        <v>1</v>
      </c>
      <c r="FA45" s="966">
        <v>34</v>
      </c>
      <c r="FB45" s="966">
        <v>0</v>
      </c>
      <c r="FC45" s="966">
        <v>0</v>
      </c>
      <c r="FD45" s="966">
        <v>0</v>
      </c>
      <c r="FE45" s="966">
        <v>0</v>
      </c>
      <c r="FF45" s="966">
        <v>0</v>
      </c>
      <c r="FG45" s="966">
        <v>0</v>
      </c>
      <c r="FH45" s="966">
        <v>0</v>
      </c>
      <c r="FI45" s="966">
        <v>0</v>
      </c>
      <c r="FJ45" s="966">
        <v>0</v>
      </c>
      <c r="FK45" s="966">
        <v>0</v>
      </c>
      <c r="FL45" s="966">
        <v>0</v>
      </c>
      <c r="FM45" s="966">
        <v>0</v>
      </c>
      <c r="FN45" s="966">
        <v>0</v>
      </c>
      <c r="FO45" s="966">
        <v>0</v>
      </c>
      <c r="FP45" s="966">
        <v>0</v>
      </c>
      <c r="FQ45" s="966">
        <v>0</v>
      </c>
      <c r="FR45" s="966">
        <v>0</v>
      </c>
      <c r="FS45" s="966">
        <v>0</v>
      </c>
      <c r="FT45" s="966">
        <v>0</v>
      </c>
      <c r="FU45" s="966">
        <v>0</v>
      </c>
      <c r="FV45" s="966">
        <v>0</v>
      </c>
      <c r="FW45" s="966">
        <v>0</v>
      </c>
      <c r="FX45" s="966">
        <v>0</v>
      </c>
      <c r="FY45" s="966">
        <v>0</v>
      </c>
      <c r="FZ45" s="966">
        <v>0</v>
      </c>
      <c r="GA45" s="966">
        <v>0</v>
      </c>
      <c r="GB45" s="966">
        <v>0</v>
      </c>
      <c r="GC45" s="966">
        <v>0</v>
      </c>
      <c r="GD45" s="966">
        <v>0</v>
      </c>
      <c r="GE45" s="966">
        <v>0</v>
      </c>
      <c r="GF45" s="966">
        <v>0</v>
      </c>
      <c r="GG45" s="966">
        <v>0</v>
      </c>
      <c r="GH45" s="966">
        <v>0</v>
      </c>
      <c r="GI45" s="966">
        <v>0</v>
      </c>
      <c r="GJ45" s="966">
        <v>0</v>
      </c>
      <c r="GK45" s="966">
        <v>0</v>
      </c>
      <c r="GL45" s="966">
        <v>0</v>
      </c>
      <c r="GM45" s="966">
        <v>0</v>
      </c>
    </row>
    <row r="46" spans="1:195" ht="15" customHeight="1">
      <c r="A46" s="1040" t="s">
        <v>2591</v>
      </c>
      <c r="B46" s="966">
        <v>0</v>
      </c>
      <c r="C46" s="966">
        <v>0</v>
      </c>
      <c r="D46" s="966">
        <v>0</v>
      </c>
      <c r="E46" s="966">
        <v>0</v>
      </c>
      <c r="F46" s="966">
        <v>0</v>
      </c>
      <c r="G46" s="966">
        <v>0</v>
      </c>
      <c r="H46" s="966">
        <v>0</v>
      </c>
      <c r="I46" s="966">
        <v>0</v>
      </c>
      <c r="J46" s="966">
        <v>0</v>
      </c>
      <c r="K46" s="966">
        <v>0</v>
      </c>
      <c r="L46" s="966">
        <v>0</v>
      </c>
      <c r="M46" s="966">
        <v>0</v>
      </c>
      <c r="N46" s="966">
        <v>0</v>
      </c>
      <c r="O46" s="966">
        <v>0</v>
      </c>
      <c r="P46" s="966">
        <v>0</v>
      </c>
      <c r="Q46" s="966">
        <v>0</v>
      </c>
      <c r="R46" s="966">
        <v>0</v>
      </c>
      <c r="S46" s="966">
        <v>0</v>
      </c>
      <c r="T46" s="966">
        <v>0</v>
      </c>
      <c r="U46" s="966">
        <v>0</v>
      </c>
      <c r="V46" s="966">
        <v>0</v>
      </c>
      <c r="W46" s="966">
        <v>0</v>
      </c>
      <c r="X46" s="966">
        <v>0</v>
      </c>
      <c r="Y46" s="966">
        <v>0</v>
      </c>
      <c r="Z46" s="966">
        <v>0</v>
      </c>
      <c r="AA46" s="966">
        <v>0</v>
      </c>
      <c r="AB46" s="966">
        <v>0</v>
      </c>
      <c r="AC46" s="966">
        <v>0</v>
      </c>
      <c r="AD46" s="966">
        <v>0</v>
      </c>
      <c r="AE46" s="966">
        <v>0</v>
      </c>
      <c r="AF46" s="966">
        <v>0</v>
      </c>
      <c r="AG46" s="966">
        <v>0</v>
      </c>
      <c r="AH46" s="966">
        <v>0</v>
      </c>
      <c r="AI46" s="966">
        <v>0</v>
      </c>
      <c r="AJ46" s="966">
        <v>0</v>
      </c>
      <c r="AK46" s="966">
        <v>0</v>
      </c>
      <c r="AL46" s="966">
        <v>0</v>
      </c>
      <c r="AM46" s="966">
        <v>0</v>
      </c>
      <c r="AN46" s="966">
        <v>0</v>
      </c>
      <c r="AO46" s="966">
        <v>0</v>
      </c>
      <c r="AP46" s="966">
        <v>0</v>
      </c>
      <c r="AQ46" s="966">
        <v>0</v>
      </c>
      <c r="AR46" s="966">
        <v>0</v>
      </c>
      <c r="AS46" s="966">
        <v>0</v>
      </c>
      <c r="AT46" s="966">
        <v>0</v>
      </c>
      <c r="AU46" s="966">
        <v>0</v>
      </c>
      <c r="AV46" s="966">
        <v>0</v>
      </c>
      <c r="AW46" s="966">
        <v>0</v>
      </c>
      <c r="AX46" s="966">
        <v>0</v>
      </c>
      <c r="AY46" s="966">
        <v>0</v>
      </c>
      <c r="AZ46" s="966">
        <v>0</v>
      </c>
      <c r="BA46" s="966">
        <v>0</v>
      </c>
      <c r="BB46" s="966">
        <v>0</v>
      </c>
      <c r="BC46" s="966">
        <v>0</v>
      </c>
      <c r="BD46" s="966">
        <v>1</v>
      </c>
      <c r="BE46" s="966">
        <v>33</v>
      </c>
      <c r="BF46" s="966">
        <v>0</v>
      </c>
      <c r="BG46" s="966">
        <v>0</v>
      </c>
      <c r="BH46" s="966">
        <v>1</v>
      </c>
      <c r="BI46" s="966">
        <v>33</v>
      </c>
      <c r="BJ46" s="966">
        <v>0</v>
      </c>
      <c r="BK46" s="966">
        <v>0</v>
      </c>
      <c r="BL46" s="966">
        <v>0</v>
      </c>
      <c r="BM46" s="966">
        <v>0</v>
      </c>
      <c r="BN46" s="966">
        <v>0</v>
      </c>
      <c r="BO46" s="966">
        <v>0</v>
      </c>
      <c r="BP46" s="966">
        <v>0</v>
      </c>
      <c r="BQ46" s="966">
        <v>0</v>
      </c>
      <c r="BR46" s="966">
        <v>0</v>
      </c>
      <c r="BS46" s="966">
        <v>0</v>
      </c>
      <c r="BT46" s="966">
        <v>0</v>
      </c>
      <c r="BU46" s="966">
        <v>0</v>
      </c>
      <c r="BV46" s="966">
        <v>0</v>
      </c>
      <c r="BW46" s="966">
        <v>0</v>
      </c>
      <c r="BX46" s="966">
        <v>0</v>
      </c>
      <c r="BY46" s="966">
        <v>0</v>
      </c>
      <c r="BZ46" s="966">
        <v>0</v>
      </c>
      <c r="CA46" s="966">
        <v>0</v>
      </c>
      <c r="CB46" s="966">
        <v>1</v>
      </c>
      <c r="CC46" s="966">
        <v>60</v>
      </c>
      <c r="CD46" s="966">
        <v>0</v>
      </c>
      <c r="CE46" s="966">
        <v>0</v>
      </c>
      <c r="CF46" s="966">
        <v>0</v>
      </c>
      <c r="CG46" s="966">
        <v>0</v>
      </c>
      <c r="CH46" s="966">
        <v>0</v>
      </c>
      <c r="CI46" s="966">
        <v>0</v>
      </c>
      <c r="CJ46" s="966">
        <v>0</v>
      </c>
      <c r="CK46" s="966">
        <v>0</v>
      </c>
      <c r="CL46" s="966">
        <v>0</v>
      </c>
      <c r="CM46" s="966">
        <v>0</v>
      </c>
      <c r="CN46" s="966">
        <v>0</v>
      </c>
      <c r="CO46" s="966">
        <v>0</v>
      </c>
      <c r="CP46" s="966">
        <v>0</v>
      </c>
      <c r="CQ46" s="966">
        <v>0</v>
      </c>
      <c r="CR46" s="966">
        <v>0</v>
      </c>
      <c r="CS46" s="966">
        <v>0</v>
      </c>
      <c r="CT46" s="966">
        <v>0</v>
      </c>
      <c r="CU46" s="966">
        <v>0</v>
      </c>
      <c r="CV46" s="966">
        <v>0</v>
      </c>
      <c r="CW46" s="966">
        <v>0</v>
      </c>
      <c r="CX46" s="966">
        <v>0</v>
      </c>
      <c r="CY46" s="966">
        <v>0</v>
      </c>
      <c r="CZ46" s="966">
        <v>0</v>
      </c>
      <c r="DA46" s="966">
        <v>0</v>
      </c>
      <c r="DB46" s="966">
        <v>0</v>
      </c>
      <c r="DC46" s="966">
        <v>0</v>
      </c>
      <c r="DD46" s="966">
        <v>0</v>
      </c>
      <c r="DE46" s="966">
        <v>0</v>
      </c>
      <c r="DF46" s="966">
        <v>0</v>
      </c>
      <c r="DG46" s="966">
        <v>0</v>
      </c>
      <c r="DH46" s="966">
        <v>0</v>
      </c>
      <c r="DI46" s="966">
        <v>0</v>
      </c>
      <c r="DJ46" s="966">
        <v>0</v>
      </c>
      <c r="DK46" s="966">
        <v>0</v>
      </c>
      <c r="DL46" s="966">
        <v>0</v>
      </c>
      <c r="DM46" s="966">
        <v>0</v>
      </c>
      <c r="DN46" s="966">
        <v>0</v>
      </c>
      <c r="DO46" s="966">
        <v>0</v>
      </c>
      <c r="DP46" s="966">
        <v>0</v>
      </c>
      <c r="DQ46" s="966">
        <v>0</v>
      </c>
      <c r="DR46" s="966">
        <v>0</v>
      </c>
      <c r="DS46" s="966">
        <v>0</v>
      </c>
      <c r="DT46" s="966">
        <v>0</v>
      </c>
      <c r="DU46" s="966">
        <v>0</v>
      </c>
      <c r="DV46" s="966">
        <v>0</v>
      </c>
      <c r="DW46" s="966">
        <v>0</v>
      </c>
      <c r="DX46" s="966">
        <v>0</v>
      </c>
      <c r="DY46" s="966">
        <v>0</v>
      </c>
      <c r="DZ46" s="966">
        <v>0</v>
      </c>
      <c r="EA46" s="966">
        <v>0</v>
      </c>
      <c r="EB46" s="966">
        <v>0</v>
      </c>
      <c r="EC46" s="966">
        <v>0</v>
      </c>
      <c r="ED46" s="966">
        <v>0</v>
      </c>
      <c r="EE46" s="966">
        <v>0</v>
      </c>
      <c r="EF46" s="966">
        <v>0</v>
      </c>
      <c r="EG46" s="966">
        <v>0</v>
      </c>
      <c r="EH46" s="966">
        <v>0</v>
      </c>
      <c r="EI46" s="966">
        <v>0</v>
      </c>
      <c r="EJ46" s="966">
        <v>0</v>
      </c>
      <c r="EK46" s="966">
        <v>0</v>
      </c>
      <c r="EL46" s="966">
        <v>0</v>
      </c>
      <c r="EM46" s="966">
        <v>0</v>
      </c>
      <c r="EN46" s="966">
        <v>0</v>
      </c>
      <c r="EO46" s="966">
        <v>0</v>
      </c>
      <c r="EP46" s="966">
        <v>0</v>
      </c>
      <c r="EQ46" s="966">
        <v>0</v>
      </c>
      <c r="ER46" s="966">
        <v>0</v>
      </c>
      <c r="ES46" s="966">
        <v>0</v>
      </c>
      <c r="ET46" s="966">
        <v>0</v>
      </c>
      <c r="EU46" s="966">
        <v>0</v>
      </c>
      <c r="EV46" s="966">
        <v>0</v>
      </c>
      <c r="EW46" s="966">
        <v>0</v>
      </c>
      <c r="EX46" s="966">
        <v>0</v>
      </c>
      <c r="EY46" s="966">
        <v>0</v>
      </c>
      <c r="EZ46" s="966">
        <v>0</v>
      </c>
      <c r="FA46" s="966">
        <v>0</v>
      </c>
      <c r="FB46" s="966">
        <v>0</v>
      </c>
      <c r="FC46" s="966">
        <v>0</v>
      </c>
      <c r="FD46" s="966">
        <v>0</v>
      </c>
      <c r="FE46" s="966">
        <v>0</v>
      </c>
      <c r="FF46" s="966">
        <v>0</v>
      </c>
      <c r="FG46" s="966">
        <v>0</v>
      </c>
      <c r="FH46" s="966">
        <v>0</v>
      </c>
      <c r="FI46" s="966">
        <v>0</v>
      </c>
      <c r="FJ46" s="966">
        <v>0</v>
      </c>
      <c r="FK46" s="966">
        <v>0</v>
      </c>
      <c r="FL46" s="966">
        <v>0</v>
      </c>
      <c r="FM46" s="966">
        <v>0</v>
      </c>
      <c r="FN46" s="966">
        <v>0</v>
      </c>
      <c r="FO46" s="966">
        <v>0</v>
      </c>
      <c r="FP46" s="966">
        <v>0</v>
      </c>
      <c r="FQ46" s="966">
        <v>0</v>
      </c>
      <c r="FR46" s="966">
        <v>0</v>
      </c>
      <c r="FS46" s="966">
        <v>0</v>
      </c>
      <c r="FT46" s="966">
        <v>0</v>
      </c>
      <c r="FU46" s="966">
        <v>0</v>
      </c>
      <c r="FV46" s="966">
        <v>0</v>
      </c>
      <c r="FW46" s="966">
        <v>0</v>
      </c>
      <c r="FX46" s="966">
        <v>0</v>
      </c>
      <c r="FY46" s="966">
        <v>0</v>
      </c>
      <c r="FZ46" s="966">
        <v>0</v>
      </c>
      <c r="GA46" s="966">
        <v>0</v>
      </c>
      <c r="GB46" s="966">
        <v>0</v>
      </c>
      <c r="GC46" s="966">
        <v>0</v>
      </c>
      <c r="GD46" s="966">
        <v>0</v>
      </c>
      <c r="GE46" s="966">
        <v>0</v>
      </c>
      <c r="GF46" s="966">
        <v>0</v>
      </c>
      <c r="GG46" s="966">
        <v>0</v>
      </c>
      <c r="GH46" s="966">
        <v>0</v>
      </c>
      <c r="GI46" s="966">
        <v>0</v>
      </c>
      <c r="GJ46" s="966">
        <v>0</v>
      </c>
      <c r="GK46" s="966">
        <v>0</v>
      </c>
      <c r="GL46" s="966">
        <v>0</v>
      </c>
      <c r="GM46" s="966">
        <v>0</v>
      </c>
    </row>
    <row r="47" spans="1:195" ht="15" customHeight="1">
      <c r="A47" s="1040" t="s">
        <v>2592</v>
      </c>
      <c r="B47" s="966">
        <v>0</v>
      </c>
      <c r="C47" s="966">
        <v>0</v>
      </c>
      <c r="D47" s="966">
        <v>0</v>
      </c>
      <c r="E47" s="966">
        <v>0</v>
      </c>
      <c r="F47" s="966">
        <v>0</v>
      </c>
      <c r="G47" s="966">
        <v>0</v>
      </c>
      <c r="H47" s="966">
        <v>0</v>
      </c>
      <c r="I47" s="966">
        <v>0</v>
      </c>
      <c r="J47" s="966">
        <v>0</v>
      </c>
      <c r="K47" s="966">
        <v>0</v>
      </c>
      <c r="L47" s="966">
        <v>0</v>
      </c>
      <c r="M47" s="966">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66">
        <v>0</v>
      </c>
      <c r="AP47" s="966">
        <v>0</v>
      </c>
      <c r="AQ47" s="966">
        <v>0</v>
      </c>
      <c r="AR47" s="966">
        <v>0</v>
      </c>
      <c r="AS47" s="966">
        <v>0</v>
      </c>
      <c r="AT47" s="966">
        <v>0</v>
      </c>
      <c r="AU47" s="966">
        <v>0</v>
      </c>
      <c r="AV47" s="966">
        <v>0</v>
      </c>
      <c r="AW47" s="966">
        <v>0</v>
      </c>
      <c r="AX47" s="966">
        <v>0</v>
      </c>
      <c r="AY47" s="966">
        <v>0</v>
      </c>
      <c r="AZ47" s="966">
        <v>0</v>
      </c>
      <c r="BA47" s="966">
        <v>0</v>
      </c>
      <c r="BB47" s="966">
        <v>0</v>
      </c>
      <c r="BC47" s="966">
        <v>0</v>
      </c>
      <c r="BD47" s="966">
        <v>1</v>
      </c>
      <c r="BE47" s="966">
        <v>5</v>
      </c>
      <c r="BF47" s="966">
        <v>0</v>
      </c>
      <c r="BG47" s="966">
        <v>0</v>
      </c>
      <c r="BH47" s="966">
        <v>1</v>
      </c>
      <c r="BI47" s="966">
        <v>5</v>
      </c>
      <c r="BJ47" s="966">
        <v>1</v>
      </c>
      <c r="BK47" s="966">
        <v>5</v>
      </c>
      <c r="BL47" s="966">
        <v>0</v>
      </c>
      <c r="BM47" s="966">
        <v>0</v>
      </c>
      <c r="BN47" s="966">
        <v>0</v>
      </c>
      <c r="BO47" s="966">
        <v>0</v>
      </c>
      <c r="BP47" s="966">
        <v>1</v>
      </c>
      <c r="BQ47" s="966">
        <v>5</v>
      </c>
      <c r="BR47" s="966">
        <v>0</v>
      </c>
      <c r="BS47" s="966">
        <v>0</v>
      </c>
      <c r="BT47" s="966">
        <v>0</v>
      </c>
      <c r="BU47" s="966">
        <v>0</v>
      </c>
      <c r="BV47" s="966">
        <v>0</v>
      </c>
      <c r="BW47" s="966">
        <v>0</v>
      </c>
      <c r="BX47" s="966">
        <v>0</v>
      </c>
      <c r="BY47" s="966">
        <v>0</v>
      </c>
      <c r="BZ47" s="966">
        <v>0</v>
      </c>
      <c r="CA47" s="966">
        <v>0</v>
      </c>
      <c r="CB47" s="966">
        <v>1</v>
      </c>
      <c r="CC47" s="966">
        <v>20</v>
      </c>
      <c r="CD47" s="966">
        <v>0</v>
      </c>
      <c r="CE47" s="966">
        <v>0</v>
      </c>
      <c r="CF47" s="966">
        <v>0</v>
      </c>
      <c r="CG47" s="966">
        <v>0</v>
      </c>
      <c r="CH47" s="966">
        <v>0</v>
      </c>
      <c r="CI47" s="966">
        <v>0</v>
      </c>
      <c r="CJ47" s="966">
        <v>0</v>
      </c>
      <c r="CK47" s="966">
        <v>0</v>
      </c>
      <c r="CL47" s="966">
        <v>0</v>
      </c>
      <c r="CM47" s="966">
        <v>0</v>
      </c>
      <c r="CN47" s="966">
        <v>0</v>
      </c>
      <c r="CO47" s="966">
        <v>0</v>
      </c>
      <c r="CP47" s="966">
        <v>0</v>
      </c>
      <c r="CQ47" s="966">
        <v>0</v>
      </c>
      <c r="CR47" s="966">
        <v>0</v>
      </c>
      <c r="CS47" s="966">
        <v>0</v>
      </c>
      <c r="CT47" s="966">
        <v>0</v>
      </c>
      <c r="CU47" s="966">
        <v>0</v>
      </c>
      <c r="CV47" s="966">
        <v>0</v>
      </c>
      <c r="CW47" s="966">
        <v>0</v>
      </c>
      <c r="CX47" s="966">
        <v>0</v>
      </c>
      <c r="CY47" s="966">
        <v>0</v>
      </c>
      <c r="CZ47" s="966">
        <v>0</v>
      </c>
      <c r="DA47" s="966">
        <v>0</v>
      </c>
      <c r="DB47" s="966">
        <v>0</v>
      </c>
      <c r="DC47" s="966">
        <v>0</v>
      </c>
      <c r="DD47" s="966">
        <v>0</v>
      </c>
      <c r="DE47" s="966">
        <v>0</v>
      </c>
      <c r="DF47" s="966">
        <v>0</v>
      </c>
      <c r="DG47" s="966">
        <v>0</v>
      </c>
      <c r="DH47" s="966">
        <v>0</v>
      </c>
      <c r="DI47" s="966">
        <v>0</v>
      </c>
      <c r="DJ47" s="966">
        <v>0</v>
      </c>
      <c r="DK47" s="966">
        <v>0</v>
      </c>
      <c r="DL47" s="966">
        <v>0</v>
      </c>
      <c r="DM47" s="966">
        <v>0</v>
      </c>
      <c r="DN47" s="966">
        <v>0</v>
      </c>
      <c r="DO47" s="966">
        <v>0</v>
      </c>
      <c r="DP47" s="966">
        <v>0</v>
      </c>
      <c r="DQ47" s="966">
        <v>0</v>
      </c>
      <c r="DR47" s="966">
        <v>0</v>
      </c>
      <c r="DS47" s="966">
        <v>0</v>
      </c>
      <c r="DT47" s="966">
        <v>0</v>
      </c>
      <c r="DU47" s="966">
        <v>0</v>
      </c>
      <c r="DV47" s="966">
        <v>0</v>
      </c>
      <c r="DW47" s="966">
        <v>0</v>
      </c>
      <c r="DX47" s="966">
        <v>0</v>
      </c>
      <c r="DY47" s="966">
        <v>0</v>
      </c>
      <c r="DZ47" s="966">
        <v>0</v>
      </c>
      <c r="EA47" s="966">
        <v>0</v>
      </c>
      <c r="EB47" s="966">
        <v>0</v>
      </c>
      <c r="EC47" s="966">
        <v>0</v>
      </c>
      <c r="ED47" s="966">
        <v>0</v>
      </c>
      <c r="EE47" s="966">
        <v>0</v>
      </c>
      <c r="EF47" s="966">
        <v>0</v>
      </c>
      <c r="EG47" s="966">
        <v>0</v>
      </c>
      <c r="EH47" s="966">
        <v>0</v>
      </c>
      <c r="EI47" s="966">
        <v>0</v>
      </c>
      <c r="EJ47" s="966">
        <v>1</v>
      </c>
      <c r="EK47" s="966">
        <v>5</v>
      </c>
      <c r="EL47" s="966">
        <v>1</v>
      </c>
      <c r="EM47" s="966">
        <v>5</v>
      </c>
      <c r="EN47" s="966">
        <v>0</v>
      </c>
      <c r="EO47" s="966">
        <v>0</v>
      </c>
      <c r="EP47" s="966">
        <v>0</v>
      </c>
      <c r="EQ47" s="966">
        <v>0</v>
      </c>
      <c r="ER47" s="966">
        <v>0</v>
      </c>
      <c r="ES47" s="966">
        <v>0</v>
      </c>
      <c r="ET47" s="966">
        <v>0</v>
      </c>
      <c r="EU47" s="966">
        <v>0</v>
      </c>
      <c r="EV47" s="966">
        <v>0</v>
      </c>
      <c r="EW47" s="966">
        <v>0</v>
      </c>
      <c r="EX47" s="966">
        <v>0</v>
      </c>
      <c r="EY47" s="966">
        <v>0</v>
      </c>
      <c r="EZ47" s="966">
        <v>0</v>
      </c>
      <c r="FA47" s="966">
        <v>0</v>
      </c>
      <c r="FB47" s="966">
        <v>0</v>
      </c>
      <c r="FC47" s="966">
        <v>0</v>
      </c>
      <c r="FD47" s="966">
        <v>0</v>
      </c>
      <c r="FE47" s="966">
        <v>0</v>
      </c>
      <c r="FF47" s="966">
        <v>0</v>
      </c>
      <c r="FG47" s="966">
        <v>0</v>
      </c>
      <c r="FH47" s="966">
        <v>0</v>
      </c>
      <c r="FI47" s="966">
        <v>0</v>
      </c>
      <c r="FJ47" s="966">
        <v>0</v>
      </c>
      <c r="FK47" s="966">
        <v>0</v>
      </c>
      <c r="FL47" s="966">
        <v>0</v>
      </c>
      <c r="FM47" s="966">
        <v>0</v>
      </c>
      <c r="FN47" s="966">
        <v>0</v>
      </c>
      <c r="FO47" s="966">
        <v>0</v>
      </c>
      <c r="FP47" s="966">
        <v>0</v>
      </c>
      <c r="FQ47" s="966">
        <v>0</v>
      </c>
      <c r="FR47" s="966">
        <v>0</v>
      </c>
      <c r="FS47" s="966">
        <v>0</v>
      </c>
      <c r="FT47" s="966">
        <v>0</v>
      </c>
      <c r="FU47" s="966">
        <v>0</v>
      </c>
      <c r="FV47" s="966">
        <v>0</v>
      </c>
      <c r="FW47" s="966">
        <v>0</v>
      </c>
      <c r="FX47" s="966">
        <v>0</v>
      </c>
      <c r="FY47" s="966">
        <v>0</v>
      </c>
      <c r="FZ47" s="966">
        <v>0</v>
      </c>
      <c r="GA47" s="966">
        <v>0</v>
      </c>
      <c r="GB47" s="966">
        <v>0</v>
      </c>
      <c r="GC47" s="966">
        <v>0</v>
      </c>
      <c r="GD47" s="966">
        <v>1</v>
      </c>
      <c r="GE47" s="966">
        <v>5</v>
      </c>
      <c r="GF47" s="966">
        <v>0</v>
      </c>
      <c r="GG47" s="966">
        <v>0</v>
      </c>
      <c r="GH47" s="966">
        <v>0</v>
      </c>
      <c r="GI47" s="966">
        <v>0</v>
      </c>
      <c r="GJ47" s="966">
        <v>0</v>
      </c>
      <c r="GK47" s="966">
        <v>0</v>
      </c>
      <c r="GL47" s="966">
        <v>0</v>
      </c>
      <c r="GM47" s="966">
        <v>0</v>
      </c>
    </row>
    <row r="48" spans="1:195" ht="15" customHeight="1">
      <c r="A48" s="1040" t="s">
        <v>2593</v>
      </c>
      <c r="B48" s="966">
        <v>0</v>
      </c>
      <c r="C48" s="966">
        <v>0</v>
      </c>
      <c r="D48" s="966">
        <v>0</v>
      </c>
      <c r="E48" s="966">
        <v>0</v>
      </c>
      <c r="F48" s="966">
        <v>0</v>
      </c>
      <c r="G48" s="966">
        <v>0</v>
      </c>
      <c r="H48" s="966">
        <v>0</v>
      </c>
      <c r="I48" s="966">
        <v>0</v>
      </c>
      <c r="J48" s="966">
        <v>0</v>
      </c>
      <c r="K48" s="966">
        <v>0</v>
      </c>
      <c r="L48" s="966">
        <v>0</v>
      </c>
      <c r="M48" s="966">
        <v>0</v>
      </c>
      <c r="N48" s="966">
        <v>0</v>
      </c>
      <c r="O48" s="966">
        <v>0</v>
      </c>
      <c r="P48" s="966">
        <v>0</v>
      </c>
      <c r="Q48" s="966">
        <v>0</v>
      </c>
      <c r="R48" s="966">
        <v>0</v>
      </c>
      <c r="S48" s="966">
        <v>0</v>
      </c>
      <c r="T48" s="966">
        <v>0</v>
      </c>
      <c r="U48" s="966">
        <v>0</v>
      </c>
      <c r="V48" s="966">
        <v>0</v>
      </c>
      <c r="W48" s="966">
        <v>0</v>
      </c>
      <c r="X48" s="966">
        <v>0</v>
      </c>
      <c r="Y48" s="966">
        <v>0</v>
      </c>
      <c r="Z48" s="966">
        <v>0</v>
      </c>
      <c r="AA48" s="966">
        <v>0</v>
      </c>
      <c r="AB48" s="966">
        <v>0</v>
      </c>
      <c r="AC48" s="966">
        <v>0</v>
      </c>
      <c r="AD48" s="966">
        <v>0</v>
      </c>
      <c r="AE48" s="966">
        <v>0</v>
      </c>
      <c r="AF48" s="966">
        <v>0</v>
      </c>
      <c r="AG48" s="966">
        <v>0</v>
      </c>
      <c r="AH48" s="966">
        <v>0</v>
      </c>
      <c r="AI48" s="966">
        <v>0</v>
      </c>
      <c r="AJ48" s="966">
        <v>0</v>
      </c>
      <c r="AK48" s="966">
        <v>0</v>
      </c>
      <c r="AL48" s="966">
        <v>0</v>
      </c>
      <c r="AM48" s="966">
        <v>0</v>
      </c>
      <c r="AN48" s="966">
        <v>0</v>
      </c>
      <c r="AO48" s="966">
        <v>0</v>
      </c>
      <c r="AP48" s="966">
        <v>0</v>
      </c>
      <c r="AQ48" s="966">
        <v>0</v>
      </c>
      <c r="AR48" s="966">
        <v>0</v>
      </c>
      <c r="AS48" s="966">
        <v>0</v>
      </c>
      <c r="AT48" s="966">
        <v>0</v>
      </c>
      <c r="AU48" s="966">
        <v>0</v>
      </c>
      <c r="AV48" s="966">
        <v>0</v>
      </c>
      <c r="AW48" s="966">
        <v>0</v>
      </c>
      <c r="AX48" s="966">
        <v>0</v>
      </c>
      <c r="AY48" s="966">
        <v>0</v>
      </c>
      <c r="AZ48" s="966">
        <v>0</v>
      </c>
      <c r="BA48" s="966">
        <v>0</v>
      </c>
      <c r="BB48" s="966">
        <v>0</v>
      </c>
      <c r="BC48" s="966">
        <v>0</v>
      </c>
      <c r="BD48" s="966">
        <v>0</v>
      </c>
      <c r="BE48" s="966">
        <v>0</v>
      </c>
      <c r="BF48" s="966">
        <v>0</v>
      </c>
      <c r="BG48" s="966">
        <v>0</v>
      </c>
      <c r="BH48" s="966">
        <v>0</v>
      </c>
      <c r="BI48" s="966">
        <v>0</v>
      </c>
      <c r="BJ48" s="966">
        <v>0</v>
      </c>
      <c r="BK48" s="966">
        <v>0</v>
      </c>
      <c r="BL48" s="966">
        <v>0</v>
      </c>
      <c r="BM48" s="966">
        <v>0</v>
      </c>
      <c r="BN48" s="966">
        <v>0</v>
      </c>
      <c r="BO48" s="966">
        <v>0</v>
      </c>
      <c r="BP48" s="966">
        <v>0</v>
      </c>
      <c r="BQ48" s="966">
        <v>0</v>
      </c>
      <c r="BR48" s="966">
        <v>0</v>
      </c>
      <c r="BS48" s="966">
        <v>0</v>
      </c>
      <c r="BT48" s="966">
        <v>0</v>
      </c>
      <c r="BU48" s="966">
        <v>0</v>
      </c>
      <c r="BV48" s="966">
        <v>0</v>
      </c>
      <c r="BW48" s="966">
        <v>0</v>
      </c>
      <c r="BX48" s="966">
        <v>0</v>
      </c>
      <c r="BY48" s="966">
        <v>0</v>
      </c>
      <c r="BZ48" s="966">
        <v>0</v>
      </c>
      <c r="CA48" s="966">
        <v>0</v>
      </c>
      <c r="CB48" s="966">
        <v>1</v>
      </c>
      <c r="CC48" s="966">
        <v>21</v>
      </c>
      <c r="CD48" s="966">
        <v>0</v>
      </c>
      <c r="CE48" s="966">
        <v>0</v>
      </c>
      <c r="CF48" s="966">
        <v>0</v>
      </c>
      <c r="CG48" s="966">
        <v>0</v>
      </c>
      <c r="CH48" s="966">
        <v>0</v>
      </c>
      <c r="CI48" s="966">
        <v>0</v>
      </c>
      <c r="CJ48" s="966">
        <v>0</v>
      </c>
      <c r="CK48" s="966">
        <v>0</v>
      </c>
      <c r="CL48" s="966">
        <v>0</v>
      </c>
      <c r="CM48" s="966">
        <v>0</v>
      </c>
      <c r="CN48" s="966">
        <v>0</v>
      </c>
      <c r="CO48" s="966">
        <v>0</v>
      </c>
      <c r="CP48" s="966">
        <v>0</v>
      </c>
      <c r="CQ48" s="966">
        <v>0</v>
      </c>
      <c r="CR48" s="966">
        <v>0</v>
      </c>
      <c r="CS48" s="966">
        <v>0</v>
      </c>
      <c r="CT48" s="966">
        <v>0</v>
      </c>
      <c r="CU48" s="966">
        <v>0</v>
      </c>
      <c r="CV48" s="966">
        <v>0</v>
      </c>
      <c r="CW48" s="966">
        <v>0</v>
      </c>
      <c r="CX48" s="966">
        <v>0</v>
      </c>
      <c r="CY48" s="966">
        <v>0</v>
      </c>
      <c r="CZ48" s="966">
        <v>0</v>
      </c>
      <c r="DA48" s="966">
        <v>0</v>
      </c>
      <c r="DB48" s="966">
        <v>0</v>
      </c>
      <c r="DC48" s="966">
        <v>0</v>
      </c>
      <c r="DD48" s="966">
        <v>0</v>
      </c>
      <c r="DE48" s="966">
        <v>0</v>
      </c>
      <c r="DF48" s="966">
        <v>0</v>
      </c>
      <c r="DG48" s="966">
        <v>0</v>
      </c>
      <c r="DH48" s="966">
        <v>0</v>
      </c>
      <c r="DI48" s="966">
        <v>0</v>
      </c>
      <c r="DJ48" s="966">
        <v>0</v>
      </c>
      <c r="DK48" s="966">
        <v>0</v>
      </c>
      <c r="DL48" s="966">
        <v>0</v>
      </c>
      <c r="DM48" s="966">
        <v>0</v>
      </c>
      <c r="DN48" s="966">
        <v>0</v>
      </c>
      <c r="DO48" s="966">
        <v>0</v>
      </c>
      <c r="DP48" s="966">
        <v>0</v>
      </c>
      <c r="DQ48" s="966">
        <v>0</v>
      </c>
      <c r="DR48" s="966">
        <v>0</v>
      </c>
      <c r="DS48" s="966">
        <v>0</v>
      </c>
      <c r="DT48" s="966">
        <v>0</v>
      </c>
      <c r="DU48" s="966">
        <v>0</v>
      </c>
      <c r="DV48" s="966">
        <v>0</v>
      </c>
      <c r="DW48" s="966">
        <v>0</v>
      </c>
      <c r="DX48" s="966">
        <v>0</v>
      </c>
      <c r="DY48" s="966">
        <v>0</v>
      </c>
      <c r="DZ48" s="966">
        <v>0</v>
      </c>
      <c r="EA48" s="966">
        <v>0</v>
      </c>
      <c r="EB48" s="966">
        <v>0</v>
      </c>
      <c r="EC48" s="966">
        <v>0</v>
      </c>
      <c r="ED48" s="966">
        <v>0</v>
      </c>
      <c r="EE48" s="966">
        <v>0</v>
      </c>
      <c r="EF48" s="966">
        <v>0</v>
      </c>
      <c r="EG48" s="966">
        <v>0</v>
      </c>
      <c r="EH48" s="966">
        <v>0</v>
      </c>
      <c r="EI48" s="966">
        <v>0</v>
      </c>
      <c r="EJ48" s="966">
        <v>0</v>
      </c>
      <c r="EK48" s="966">
        <v>0</v>
      </c>
      <c r="EL48" s="966">
        <v>0</v>
      </c>
      <c r="EM48" s="966">
        <v>0</v>
      </c>
      <c r="EN48" s="966">
        <v>0</v>
      </c>
      <c r="EO48" s="966">
        <v>0</v>
      </c>
      <c r="EP48" s="966">
        <v>0</v>
      </c>
      <c r="EQ48" s="966">
        <v>0</v>
      </c>
      <c r="ER48" s="966">
        <v>0</v>
      </c>
      <c r="ES48" s="966">
        <v>0</v>
      </c>
      <c r="ET48" s="966">
        <v>0</v>
      </c>
      <c r="EU48" s="966">
        <v>0</v>
      </c>
      <c r="EV48" s="966">
        <v>0</v>
      </c>
      <c r="EW48" s="966">
        <v>0</v>
      </c>
      <c r="EX48" s="966">
        <v>0</v>
      </c>
      <c r="EY48" s="966">
        <v>0</v>
      </c>
      <c r="EZ48" s="966">
        <v>0</v>
      </c>
      <c r="FA48" s="966">
        <v>0</v>
      </c>
      <c r="FB48" s="966">
        <v>0</v>
      </c>
      <c r="FC48" s="966">
        <v>0</v>
      </c>
      <c r="FD48" s="966">
        <v>0</v>
      </c>
      <c r="FE48" s="966">
        <v>0</v>
      </c>
      <c r="FF48" s="966">
        <v>0</v>
      </c>
      <c r="FG48" s="966">
        <v>0</v>
      </c>
      <c r="FH48" s="966">
        <v>0</v>
      </c>
      <c r="FI48" s="966">
        <v>0</v>
      </c>
      <c r="FJ48" s="966">
        <v>0</v>
      </c>
      <c r="FK48" s="966">
        <v>0</v>
      </c>
      <c r="FL48" s="966">
        <v>0</v>
      </c>
      <c r="FM48" s="966">
        <v>0</v>
      </c>
      <c r="FN48" s="966">
        <v>0</v>
      </c>
      <c r="FO48" s="966">
        <v>0</v>
      </c>
      <c r="FP48" s="966">
        <v>0</v>
      </c>
      <c r="FQ48" s="966">
        <v>0</v>
      </c>
      <c r="FR48" s="966">
        <v>0</v>
      </c>
      <c r="FS48" s="966">
        <v>0</v>
      </c>
      <c r="FT48" s="966">
        <v>0</v>
      </c>
      <c r="FU48" s="966">
        <v>0</v>
      </c>
      <c r="FV48" s="966">
        <v>0</v>
      </c>
      <c r="FW48" s="966">
        <v>0</v>
      </c>
      <c r="FX48" s="966">
        <v>0</v>
      </c>
      <c r="FY48" s="966">
        <v>0</v>
      </c>
      <c r="FZ48" s="966">
        <v>0</v>
      </c>
      <c r="GA48" s="966">
        <v>0</v>
      </c>
      <c r="GB48" s="966">
        <v>0</v>
      </c>
      <c r="GC48" s="966">
        <v>0</v>
      </c>
      <c r="GD48" s="966">
        <v>0</v>
      </c>
      <c r="GE48" s="966">
        <v>0</v>
      </c>
      <c r="GF48" s="966">
        <v>0</v>
      </c>
      <c r="GG48" s="966">
        <v>0</v>
      </c>
      <c r="GH48" s="966">
        <v>0</v>
      </c>
      <c r="GI48" s="966">
        <v>0</v>
      </c>
      <c r="GJ48" s="966">
        <v>0</v>
      </c>
      <c r="GK48" s="966">
        <v>0</v>
      </c>
      <c r="GL48" s="966">
        <v>0</v>
      </c>
      <c r="GM48" s="966">
        <v>0</v>
      </c>
    </row>
    <row r="49" spans="1:195" ht="15" customHeight="1">
      <c r="A49" s="1040" t="s">
        <v>2594</v>
      </c>
      <c r="B49" s="966">
        <v>1</v>
      </c>
      <c r="C49" s="966">
        <v>3</v>
      </c>
      <c r="D49" s="966">
        <v>1</v>
      </c>
      <c r="E49" s="966">
        <v>3</v>
      </c>
      <c r="F49" s="966">
        <v>0</v>
      </c>
      <c r="G49" s="966">
        <v>0</v>
      </c>
      <c r="H49" s="966">
        <v>0</v>
      </c>
      <c r="I49" s="966">
        <v>0</v>
      </c>
      <c r="J49" s="966">
        <v>0</v>
      </c>
      <c r="K49" s="966">
        <v>0</v>
      </c>
      <c r="L49" s="966">
        <v>0</v>
      </c>
      <c r="M49" s="966">
        <v>0</v>
      </c>
      <c r="N49" s="966">
        <v>0</v>
      </c>
      <c r="O49" s="966">
        <v>0</v>
      </c>
      <c r="P49" s="966">
        <v>0</v>
      </c>
      <c r="Q49" s="966">
        <v>0</v>
      </c>
      <c r="R49" s="966">
        <v>0</v>
      </c>
      <c r="S49" s="966">
        <v>0</v>
      </c>
      <c r="T49" s="966">
        <v>0</v>
      </c>
      <c r="U49" s="966">
        <v>0</v>
      </c>
      <c r="V49" s="966">
        <v>0</v>
      </c>
      <c r="W49" s="966">
        <v>0</v>
      </c>
      <c r="X49" s="966">
        <v>0</v>
      </c>
      <c r="Y49" s="966">
        <v>0</v>
      </c>
      <c r="Z49" s="966">
        <v>0</v>
      </c>
      <c r="AA49" s="966">
        <v>0</v>
      </c>
      <c r="AB49" s="966">
        <v>0</v>
      </c>
      <c r="AC49" s="966">
        <v>0</v>
      </c>
      <c r="AD49" s="966">
        <v>0</v>
      </c>
      <c r="AE49" s="966">
        <v>0</v>
      </c>
      <c r="AF49" s="966">
        <v>0</v>
      </c>
      <c r="AG49" s="966">
        <v>0</v>
      </c>
      <c r="AH49" s="966">
        <v>0</v>
      </c>
      <c r="AI49" s="966">
        <v>0</v>
      </c>
      <c r="AJ49" s="966">
        <v>0</v>
      </c>
      <c r="AK49" s="966">
        <v>0</v>
      </c>
      <c r="AL49" s="966">
        <v>0</v>
      </c>
      <c r="AM49" s="966">
        <v>0</v>
      </c>
      <c r="AN49" s="966">
        <v>0</v>
      </c>
      <c r="AO49" s="966">
        <v>0</v>
      </c>
      <c r="AP49" s="966">
        <v>0</v>
      </c>
      <c r="AQ49" s="966">
        <v>0</v>
      </c>
      <c r="AR49" s="966">
        <v>0</v>
      </c>
      <c r="AS49" s="966">
        <v>0</v>
      </c>
      <c r="AT49" s="966">
        <v>0</v>
      </c>
      <c r="AU49" s="966">
        <v>0</v>
      </c>
      <c r="AV49" s="966">
        <v>0</v>
      </c>
      <c r="AW49" s="966">
        <v>0</v>
      </c>
      <c r="AX49" s="966">
        <v>0</v>
      </c>
      <c r="AY49" s="966">
        <v>0</v>
      </c>
      <c r="AZ49" s="966">
        <v>0</v>
      </c>
      <c r="BA49" s="966">
        <v>0</v>
      </c>
      <c r="BB49" s="966">
        <v>0</v>
      </c>
      <c r="BC49" s="966">
        <v>0</v>
      </c>
      <c r="BD49" s="966">
        <v>4</v>
      </c>
      <c r="BE49" s="966">
        <v>15</v>
      </c>
      <c r="BF49" s="966">
        <v>0</v>
      </c>
      <c r="BG49" s="966">
        <v>0</v>
      </c>
      <c r="BH49" s="966">
        <v>0</v>
      </c>
      <c r="BI49" s="966">
        <v>0</v>
      </c>
      <c r="BJ49" s="966">
        <v>0</v>
      </c>
      <c r="BK49" s="966">
        <v>0</v>
      </c>
      <c r="BL49" s="966">
        <v>0</v>
      </c>
      <c r="BM49" s="966">
        <v>0</v>
      </c>
      <c r="BN49" s="966">
        <v>0</v>
      </c>
      <c r="BO49" s="966">
        <v>0</v>
      </c>
      <c r="BP49" s="966">
        <v>3</v>
      </c>
      <c r="BQ49" s="966">
        <v>12</v>
      </c>
      <c r="BR49" s="966">
        <v>0</v>
      </c>
      <c r="BS49" s="966">
        <v>0</v>
      </c>
      <c r="BT49" s="966">
        <v>0</v>
      </c>
      <c r="BU49" s="966">
        <v>0</v>
      </c>
      <c r="BV49" s="966">
        <v>0</v>
      </c>
      <c r="BW49" s="966">
        <v>0</v>
      </c>
      <c r="BX49" s="966">
        <v>0</v>
      </c>
      <c r="BY49" s="966">
        <v>0</v>
      </c>
      <c r="BZ49" s="966">
        <v>0</v>
      </c>
      <c r="CA49" s="966">
        <v>0</v>
      </c>
      <c r="CB49" s="966">
        <v>1</v>
      </c>
      <c r="CC49" s="966">
        <v>45</v>
      </c>
      <c r="CD49" s="966">
        <v>0</v>
      </c>
      <c r="CE49" s="966">
        <v>0</v>
      </c>
      <c r="CF49" s="966">
        <v>0</v>
      </c>
      <c r="CG49" s="966">
        <v>0</v>
      </c>
      <c r="CH49" s="966">
        <v>0</v>
      </c>
      <c r="CI49" s="966">
        <v>0</v>
      </c>
      <c r="CJ49" s="966">
        <v>0</v>
      </c>
      <c r="CK49" s="966">
        <v>0</v>
      </c>
      <c r="CL49" s="966">
        <v>0</v>
      </c>
      <c r="CM49" s="966">
        <v>0</v>
      </c>
      <c r="CN49" s="966">
        <v>2</v>
      </c>
      <c r="CO49" s="966">
        <v>6</v>
      </c>
      <c r="CP49" s="966">
        <v>2</v>
      </c>
      <c r="CQ49" s="966">
        <v>5</v>
      </c>
      <c r="CR49" s="966">
        <v>2</v>
      </c>
      <c r="CS49" s="966">
        <v>7</v>
      </c>
      <c r="CT49" s="966">
        <v>2</v>
      </c>
      <c r="CU49" s="966">
        <v>7</v>
      </c>
      <c r="CV49" s="966">
        <v>0</v>
      </c>
      <c r="CW49" s="966">
        <v>0</v>
      </c>
      <c r="CX49" s="966">
        <v>0</v>
      </c>
      <c r="CY49" s="966">
        <v>0</v>
      </c>
      <c r="CZ49" s="966">
        <v>0</v>
      </c>
      <c r="DA49" s="966">
        <v>0</v>
      </c>
      <c r="DB49" s="966">
        <v>2</v>
      </c>
      <c r="DC49" s="966">
        <v>6</v>
      </c>
      <c r="DD49" s="966">
        <v>0</v>
      </c>
      <c r="DE49" s="966">
        <v>0</v>
      </c>
      <c r="DF49" s="966">
        <v>0</v>
      </c>
      <c r="DG49" s="966">
        <v>0</v>
      </c>
      <c r="DH49" s="966">
        <v>0</v>
      </c>
      <c r="DI49" s="966">
        <v>0</v>
      </c>
      <c r="DJ49" s="966">
        <v>0</v>
      </c>
      <c r="DK49" s="966">
        <v>0</v>
      </c>
      <c r="DL49" s="966">
        <v>0</v>
      </c>
      <c r="DM49" s="966">
        <v>0</v>
      </c>
      <c r="DN49" s="966">
        <v>0</v>
      </c>
      <c r="DO49" s="966">
        <v>0</v>
      </c>
      <c r="DP49" s="966">
        <v>0</v>
      </c>
      <c r="DQ49" s="966">
        <v>0</v>
      </c>
      <c r="DR49" s="966">
        <v>0</v>
      </c>
      <c r="DS49" s="966">
        <v>0</v>
      </c>
      <c r="DT49" s="966">
        <v>0</v>
      </c>
      <c r="DU49" s="966">
        <v>0</v>
      </c>
      <c r="DV49" s="966">
        <v>0</v>
      </c>
      <c r="DW49" s="966">
        <v>0</v>
      </c>
      <c r="DX49" s="966">
        <v>0</v>
      </c>
      <c r="DY49" s="966">
        <v>0</v>
      </c>
      <c r="DZ49" s="966">
        <v>0</v>
      </c>
      <c r="EA49" s="966">
        <v>0</v>
      </c>
      <c r="EB49" s="966">
        <v>0</v>
      </c>
      <c r="EC49" s="966">
        <v>0</v>
      </c>
      <c r="ED49" s="966">
        <v>0</v>
      </c>
      <c r="EE49" s="966">
        <v>0</v>
      </c>
      <c r="EF49" s="966">
        <v>0</v>
      </c>
      <c r="EG49" s="966">
        <v>0</v>
      </c>
      <c r="EH49" s="966">
        <v>0</v>
      </c>
      <c r="EI49" s="966">
        <v>0</v>
      </c>
      <c r="EJ49" s="966">
        <v>3</v>
      </c>
      <c r="EK49" s="966">
        <v>10</v>
      </c>
      <c r="EL49" s="966">
        <v>3</v>
      </c>
      <c r="EM49" s="966">
        <v>10</v>
      </c>
      <c r="EN49" s="966">
        <v>0</v>
      </c>
      <c r="EO49" s="966">
        <v>0</v>
      </c>
      <c r="EP49" s="966">
        <v>0</v>
      </c>
      <c r="EQ49" s="966">
        <v>0</v>
      </c>
      <c r="ER49" s="966">
        <v>0</v>
      </c>
      <c r="ES49" s="966">
        <v>0</v>
      </c>
      <c r="ET49" s="966">
        <v>2</v>
      </c>
      <c r="EU49" s="966">
        <v>6</v>
      </c>
      <c r="EV49" s="966">
        <v>0</v>
      </c>
      <c r="EW49" s="966">
        <v>0</v>
      </c>
      <c r="EX49" s="966">
        <v>0</v>
      </c>
      <c r="EY49" s="966">
        <v>0</v>
      </c>
      <c r="EZ49" s="966">
        <v>1</v>
      </c>
      <c r="FA49" s="966">
        <v>4</v>
      </c>
      <c r="FB49" s="966">
        <v>0</v>
      </c>
      <c r="FC49" s="966">
        <v>0</v>
      </c>
      <c r="FD49" s="966">
        <v>0</v>
      </c>
      <c r="FE49" s="966">
        <v>0</v>
      </c>
      <c r="FF49" s="966">
        <v>0</v>
      </c>
      <c r="FG49" s="966">
        <v>0</v>
      </c>
      <c r="FH49" s="966">
        <v>0</v>
      </c>
      <c r="FI49" s="966">
        <v>0</v>
      </c>
      <c r="FJ49" s="966">
        <v>0</v>
      </c>
      <c r="FK49" s="966">
        <v>0</v>
      </c>
      <c r="FL49" s="966">
        <v>0</v>
      </c>
      <c r="FM49" s="966">
        <v>0</v>
      </c>
      <c r="FN49" s="966">
        <v>0</v>
      </c>
      <c r="FO49" s="966">
        <v>0</v>
      </c>
      <c r="FP49" s="966">
        <v>0</v>
      </c>
      <c r="FQ49" s="966">
        <v>0</v>
      </c>
      <c r="FR49" s="966">
        <v>0</v>
      </c>
      <c r="FS49" s="966">
        <v>0</v>
      </c>
      <c r="FT49" s="966">
        <v>0</v>
      </c>
      <c r="FU49" s="966">
        <v>0</v>
      </c>
      <c r="FV49" s="966">
        <v>0</v>
      </c>
      <c r="FW49" s="966">
        <v>0</v>
      </c>
      <c r="FX49" s="966">
        <v>0</v>
      </c>
      <c r="FY49" s="966">
        <v>0</v>
      </c>
      <c r="FZ49" s="966">
        <v>0</v>
      </c>
      <c r="GA49" s="966">
        <v>0</v>
      </c>
      <c r="GB49" s="966">
        <v>1</v>
      </c>
      <c r="GC49" s="966">
        <v>5</v>
      </c>
      <c r="GD49" s="966">
        <v>2</v>
      </c>
      <c r="GE49" s="966">
        <v>8</v>
      </c>
      <c r="GF49" s="966">
        <v>0</v>
      </c>
      <c r="GG49" s="966">
        <v>0</v>
      </c>
      <c r="GH49" s="966">
        <v>0</v>
      </c>
      <c r="GI49" s="966">
        <v>0</v>
      </c>
      <c r="GJ49" s="966">
        <v>1</v>
      </c>
      <c r="GK49" s="966">
        <v>5</v>
      </c>
      <c r="GL49" s="966">
        <v>0</v>
      </c>
      <c r="GM49" s="966">
        <v>0</v>
      </c>
    </row>
    <row r="50" spans="1:195" ht="15" customHeight="1">
      <c r="A50" s="1040" t="s">
        <v>2595</v>
      </c>
      <c r="B50" s="966">
        <v>1</v>
      </c>
      <c r="C50" s="966">
        <v>2</v>
      </c>
      <c r="D50" s="966">
        <v>0</v>
      </c>
      <c r="E50" s="966">
        <v>0</v>
      </c>
      <c r="F50" s="966">
        <v>0</v>
      </c>
      <c r="G50" s="966">
        <v>0</v>
      </c>
      <c r="H50" s="966">
        <v>0</v>
      </c>
      <c r="I50" s="966">
        <v>0</v>
      </c>
      <c r="J50" s="966">
        <v>0</v>
      </c>
      <c r="K50" s="966">
        <v>0</v>
      </c>
      <c r="L50" s="966">
        <v>0</v>
      </c>
      <c r="M50" s="966">
        <v>0</v>
      </c>
      <c r="N50" s="966">
        <v>0</v>
      </c>
      <c r="O50" s="966">
        <v>0</v>
      </c>
      <c r="P50" s="966">
        <v>0</v>
      </c>
      <c r="Q50" s="966">
        <v>0</v>
      </c>
      <c r="R50" s="966">
        <v>0</v>
      </c>
      <c r="S50" s="966">
        <v>0</v>
      </c>
      <c r="T50" s="966">
        <v>0</v>
      </c>
      <c r="U50" s="966">
        <v>0</v>
      </c>
      <c r="V50" s="966">
        <v>0</v>
      </c>
      <c r="W50" s="966">
        <v>0</v>
      </c>
      <c r="X50" s="966">
        <v>0</v>
      </c>
      <c r="Y50" s="966">
        <v>0</v>
      </c>
      <c r="Z50" s="966">
        <v>0</v>
      </c>
      <c r="AA50" s="966">
        <v>0</v>
      </c>
      <c r="AB50" s="966">
        <v>0</v>
      </c>
      <c r="AC50" s="966">
        <v>0</v>
      </c>
      <c r="AD50" s="966">
        <v>0</v>
      </c>
      <c r="AE50" s="966">
        <v>0</v>
      </c>
      <c r="AF50" s="966">
        <v>0</v>
      </c>
      <c r="AG50" s="966">
        <v>0</v>
      </c>
      <c r="AH50" s="966">
        <v>0</v>
      </c>
      <c r="AI50" s="966">
        <v>0</v>
      </c>
      <c r="AJ50" s="966">
        <v>0</v>
      </c>
      <c r="AK50" s="966">
        <v>0</v>
      </c>
      <c r="AL50" s="966">
        <v>0</v>
      </c>
      <c r="AM50" s="966">
        <v>0</v>
      </c>
      <c r="AN50" s="966">
        <v>0</v>
      </c>
      <c r="AO50" s="966">
        <v>0</v>
      </c>
      <c r="AP50" s="966">
        <v>0</v>
      </c>
      <c r="AQ50" s="966">
        <v>0</v>
      </c>
      <c r="AR50" s="966">
        <v>0</v>
      </c>
      <c r="AS50" s="966">
        <v>0</v>
      </c>
      <c r="AT50" s="966">
        <v>0</v>
      </c>
      <c r="AU50" s="966">
        <v>0</v>
      </c>
      <c r="AV50" s="966">
        <v>0</v>
      </c>
      <c r="AW50" s="966">
        <v>0</v>
      </c>
      <c r="AX50" s="966">
        <v>0</v>
      </c>
      <c r="AY50" s="966">
        <v>0</v>
      </c>
      <c r="AZ50" s="966">
        <v>0</v>
      </c>
      <c r="BA50" s="966">
        <v>0</v>
      </c>
      <c r="BB50" s="966">
        <v>0</v>
      </c>
      <c r="BC50" s="966">
        <v>0</v>
      </c>
      <c r="BD50" s="966">
        <v>1</v>
      </c>
      <c r="BE50" s="966">
        <v>2</v>
      </c>
      <c r="BF50" s="966">
        <v>0</v>
      </c>
      <c r="BG50" s="966">
        <v>0</v>
      </c>
      <c r="BH50" s="966">
        <v>0</v>
      </c>
      <c r="BI50" s="966">
        <v>0</v>
      </c>
      <c r="BJ50" s="966">
        <v>0</v>
      </c>
      <c r="BK50" s="966">
        <v>0</v>
      </c>
      <c r="BL50" s="966">
        <v>0</v>
      </c>
      <c r="BM50" s="966">
        <v>0</v>
      </c>
      <c r="BN50" s="966">
        <v>0</v>
      </c>
      <c r="BO50" s="966">
        <v>0</v>
      </c>
      <c r="BP50" s="966">
        <v>0</v>
      </c>
      <c r="BQ50" s="966">
        <v>0</v>
      </c>
      <c r="BR50" s="966">
        <v>0</v>
      </c>
      <c r="BS50" s="966">
        <v>0</v>
      </c>
      <c r="BT50" s="966">
        <v>0</v>
      </c>
      <c r="BU50" s="966">
        <v>0</v>
      </c>
      <c r="BV50" s="966">
        <v>0</v>
      </c>
      <c r="BW50" s="966">
        <v>0</v>
      </c>
      <c r="BX50" s="966">
        <v>0</v>
      </c>
      <c r="BY50" s="966">
        <v>0</v>
      </c>
      <c r="BZ50" s="966">
        <v>0</v>
      </c>
      <c r="CA50" s="966">
        <v>0</v>
      </c>
      <c r="CB50" s="966">
        <v>1</v>
      </c>
      <c r="CC50" s="966">
        <v>18</v>
      </c>
      <c r="CD50" s="966">
        <v>1</v>
      </c>
      <c r="CE50" s="966">
        <v>2</v>
      </c>
      <c r="CF50" s="966">
        <v>0</v>
      </c>
      <c r="CG50" s="966">
        <v>0</v>
      </c>
      <c r="CH50" s="966">
        <v>0</v>
      </c>
      <c r="CI50" s="966">
        <v>0</v>
      </c>
      <c r="CJ50" s="966">
        <v>0</v>
      </c>
      <c r="CK50" s="966">
        <v>0</v>
      </c>
      <c r="CL50" s="966">
        <v>0</v>
      </c>
      <c r="CM50" s="966">
        <v>0</v>
      </c>
      <c r="CN50" s="966">
        <v>0</v>
      </c>
      <c r="CO50" s="966">
        <v>0</v>
      </c>
      <c r="CP50" s="966">
        <v>0</v>
      </c>
      <c r="CQ50" s="966">
        <v>0</v>
      </c>
      <c r="CR50" s="966">
        <v>0</v>
      </c>
      <c r="CS50" s="966">
        <v>0</v>
      </c>
      <c r="CT50" s="966">
        <v>1</v>
      </c>
      <c r="CU50" s="966">
        <v>2</v>
      </c>
      <c r="CV50" s="966">
        <v>0</v>
      </c>
      <c r="CW50" s="966">
        <v>0</v>
      </c>
      <c r="CX50" s="966">
        <v>0</v>
      </c>
      <c r="CY50" s="966">
        <v>0</v>
      </c>
      <c r="CZ50" s="966">
        <v>0</v>
      </c>
      <c r="DA50" s="966">
        <v>0</v>
      </c>
      <c r="DB50" s="966">
        <v>0</v>
      </c>
      <c r="DC50" s="966">
        <v>0</v>
      </c>
      <c r="DD50" s="966">
        <v>0</v>
      </c>
      <c r="DE50" s="966">
        <v>0</v>
      </c>
      <c r="DF50" s="966">
        <v>0</v>
      </c>
      <c r="DG50" s="966">
        <v>0</v>
      </c>
      <c r="DH50" s="966">
        <v>0</v>
      </c>
      <c r="DI50" s="966">
        <v>0</v>
      </c>
      <c r="DJ50" s="966">
        <v>0</v>
      </c>
      <c r="DK50" s="966">
        <v>0</v>
      </c>
      <c r="DL50" s="966">
        <v>0</v>
      </c>
      <c r="DM50" s="966">
        <v>0</v>
      </c>
      <c r="DN50" s="966">
        <v>0</v>
      </c>
      <c r="DO50" s="966">
        <v>0</v>
      </c>
      <c r="DP50" s="966">
        <v>0</v>
      </c>
      <c r="DQ50" s="966">
        <v>0</v>
      </c>
      <c r="DR50" s="966">
        <v>0</v>
      </c>
      <c r="DS50" s="966">
        <v>0</v>
      </c>
      <c r="DT50" s="966">
        <v>0</v>
      </c>
      <c r="DU50" s="966">
        <v>0</v>
      </c>
      <c r="DV50" s="966">
        <v>0</v>
      </c>
      <c r="DW50" s="966">
        <v>0</v>
      </c>
      <c r="DX50" s="966">
        <v>0</v>
      </c>
      <c r="DY50" s="966">
        <v>0</v>
      </c>
      <c r="DZ50" s="966">
        <v>0</v>
      </c>
      <c r="EA50" s="966">
        <v>0</v>
      </c>
      <c r="EB50" s="966">
        <v>0</v>
      </c>
      <c r="EC50" s="966">
        <v>0</v>
      </c>
      <c r="ED50" s="966">
        <v>0</v>
      </c>
      <c r="EE50" s="966">
        <v>0</v>
      </c>
      <c r="EF50" s="966">
        <v>0</v>
      </c>
      <c r="EG50" s="966">
        <v>0</v>
      </c>
      <c r="EH50" s="966">
        <v>0</v>
      </c>
      <c r="EI50" s="966">
        <v>0</v>
      </c>
      <c r="EJ50" s="966">
        <v>0</v>
      </c>
      <c r="EK50" s="966">
        <v>0</v>
      </c>
      <c r="EL50" s="966">
        <v>0</v>
      </c>
      <c r="EM50" s="966">
        <v>0</v>
      </c>
      <c r="EN50" s="966">
        <v>0</v>
      </c>
      <c r="EO50" s="966">
        <v>0</v>
      </c>
      <c r="EP50" s="966">
        <v>0</v>
      </c>
      <c r="EQ50" s="966">
        <v>0</v>
      </c>
      <c r="ER50" s="966">
        <v>0</v>
      </c>
      <c r="ES50" s="966">
        <v>0</v>
      </c>
      <c r="ET50" s="966">
        <v>0</v>
      </c>
      <c r="EU50" s="966">
        <v>0</v>
      </c>
      <c r="EV50" s="966">
        <v>0</v>
      </c>
      <c r="EW50" s="966">
        <v>0</v>
      </c>
      <c r="EX50" s="966">
        <v>0</v>
      </c>
      <c r="EY50" s="966">
        <v>0</v>
      </c>
      <c r="EZ50" s="966">
        <v>0</v>
      </c>
      <c r="FA50" s="966">
        <v>0</v>
      </c>
      <c r="FB50" s="966">
        <v>0</v>
      </c>
      <c r="FC50" s="966">
        <v>0</v>
      </c>
      <c r="FD50" s="966">
        <v>0</v>
      </c>
      <c r="FE50" s="966">
        <v>0</v>
      </c>
      <c r="FF50" s="966">
        <v>0</v>
      </c>
      <c r="FG50" s="966">
        <v>0</v>
      </c>
      <c r="FH50" s="966">
        <v>0</v>
      </c>
      <c r="FI50" s="966">
        <v>0</v>
      </c>
      <c r="FJ50" s="966">
        <v>0</v>
      </c>
      <c r="FK50" s="966">
        <v>0</v>
      </c>
      <c r="FL50" s="966">
        <v>0</v>
      </c>
      <c r="FM50" s="966">
        <v>0</v>
      </c>
      <c r="FN50" s="966">
        <v>0</v>
      </c>
      <c r="FO50" s="966">
        <v>0</v>
      </c>
      <c r="FP50" s="966">
        <v>0</v>
      </c>
      <c r="FQ50" s="966">
        <v>0</v>
      </c>
      <c r="FR50" s="966">
        <v>0</v>
      </c>
      <c r="FS50" s="966">
        <v>0</v>
      </c>
      <c r="FT50" s="966">
        <v>0</v>
      </c>
      <c r="FU50" s="966">
        <v>0</v>
      </c>
      <c r="FV50" s="966">
        <v>0</v>
      </c>
      <c r="FW50" s="966">
        <v>0</v>
      </c>
      <c r="FX50" s="966">
        <v>0</v>
      </c>
      <c r="FY50" s="966">
        <v>0</v>
      </c>
      <c r="FZ50" s="966">
        <v>0</v>
      </c>
      <c r="GA50" s="966">
        <v>0</v>
      </c>
      <c r="GB50" s="966">
        <v>0</v>
      </c>
      <c r="GC50" s="966">
        <v>0</v>
      </c>
      <c r="GD50" s="966">
        <v>0</v>
      </c>
      <c r="GE50" s="966">
        <v>0</v>
      </c>
      <c r="GF50" s="966">
        <v>0</v>
      </c>
      <c r="GG50" s="966">
        <v>0</v>
      </c>
      <c r="GH50" s="966">
        <v>0</v>
      </c>
      <c r="GI50" s="966">
        <v>0</v>
      </c>
      <c r="GJ50" s="966">
        <v>0</v>
      </c>
      <c r="GK50" s="966">
        <v>0</v>
      </c>
      <c r="GL50" s="966">
        <v>0</v>
      </c>
      <c r="GM50" s="966">
        <v>0</v>
      </c>
    </row>
    <row r="51" spans="1:195" ht="15" customHeight="1">
      <c r="A51" s="1040" t="s">
        <v>2596</v>
      </c>
      <c r="B51" s="966">
        <v>0</v>
      </c>
      <c r="C51" s="966">
        <v>0</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1</v>
      </c>
      <c r="CC51" s="966">
        <v>26</v>
      </c>
      <c r="CD51" s="966">
        <v>0</v>
      </c>
      <c r="CE51" s="966">
        <v>0</v>
      </c>
      <c r="CF51" s="966">
        <v>0</v>
      </c>
      <c r="CG51" s="966">
        <v>0</v>
      </c>
      <c r="CH51" s="966">
        <v>0</v>
      </c>
      <c r="CI51" s="966">
        <v>0</v>
      </c>
      <c r="CJ51" s="966">
        <v>0</v>
      </c>
      <c r="CK51" s="966">
        <v>0</v>
      </c>
      <c r="CL51" s="966">
        <v>0</v>
      </c>
      <c r="CM51" s="966">
        <v>0</v>
      </c>
      <c r="CN51" s="966">
        <v>1</v>
      </c>
      <c r="CO51" s="966">
        <v>5</v>
      </c>
      <c r="CP51" s="966">
        <v>0</v>
      </c>
      <c r="CQ51" s="966">
        <v>0</v>
      </c>
      <c r="CR51" s="966">
        <v>0</v>
      </c>
      <c r="CS51" s="966">
        <v>0</v>
      </c>
      <c r="CT51" s="966">
        <v>1</v>
      </c>
      <c r="CU51" s="966">
        <v>5</v>
      </c>
      <c r="CV51" s="966">
        <v>0</v>
      </c>
      <c r="CW51" s="966">
        <v>0</v>
      </c>
      <c r="CX51" s="966">
        <v>0</v>
      </c>
      <c r="CY51" s="966">
        <v>0</v>
      </c>
      <c r="CZ51" s="966">
        <v>0</v>
      </c>
      <c r="DA51" s="966">
        <v>0</v>
      </c>
      <c r="DB51" s="966">
        <v>1</v>
      </c>
      <c r="DC51" s="966">
        <v>4</v>
      </c>
      <c r="DD51" s="966">
        <v>0</v>
      </c>
      <c r="DE51" s="966">
        <v>0</v>
      </c>
      <c r="DF51" s="966">
        <v>0</v>
      </c>
      <c r="DG51" s="966">
        <v>0</v>
      </c>
      <c r="DH51" s="966">
        <v>0</v>
      </c>
      <c r="DI51" s="966">
        <v>0</v>
      </c>
      <c r="DJ51" s="966">
        <v>0</v>
      </c>
      <c r="DK51" s="966">
        <v>0</v>
      </c>
      <c r="DL51" s="966">
        <v>0</v>
      </c>
      <c r="DM51" s="966">
        <v>0</v>
      </c>
      <c r="DN51" s="966">
        <v>0</v>
      </c>
      <c r="DO51" s="966">
        <v>0</v>
      </c>
      <c r="DP51" s="966">
        <v>0</v>
      </c>
      <c r="DQ51" s="966">
        <v>0</v>
      </c>
      <c r="DR51" s="966">
        <v>0</v>
      </c>
      <c r="DS51" s="966">
        <v>0</v>
      </c>
      <c r="DT51" s="966">
        <v>0</v>
      </c>
      <c r="DU51" s="966">
        <v>0</v>
      </c>
      <c r="DV51" s="966">
        <v>0</v>
      </c>
      <c r="DW51" s="966">
        <v>0</v>
      </c>
      <c r="DX51" s="966">
        <v>0</v>
      </c>
      <c r="DY51" s="966">
        <v>0</v>
      </c>
      <c r="DZ51" s="966">
        <v>0</v>
      </c>
      <c r="EA51" s="966">
        <v>0</v>
      </c>
      <c r="EB51" s="966">
        <v>0</v>
      </c>
      <c r="EC51" s="966">
        <v>0</v>
      </c>
      <c r="ED51" s="966">
        <v>0</v>
      </c>
      <c r="EE51" s="966">
        <v>0</v>
      </c>
      <c r="EF51" s="966">
        <v>0</v>
      </c>
      <c r="EG51" s="966">
        <v>0</v>
      </c>
      <c r="EH51" s="966">
        <v>0</v>
      </c>
      <c r="EI51" s="966">
        <v>0</v>
      </c>
      <c r="EJ51" s="966">
        <v>0</v>
      </c>
      <c r="EK51" s="966">
        <v>0</v>
      </c>
      <c r="EL51" s="966">
        <v>0</v>
      </c>
      <c r="EM51" s="966">
        <v>0</v>
      </c>
      <c r="EN51" s="966">
        <v>0</v>
      </c>
      <c r="EO51" s="966">
        <v>0</v>
      </c>
      <c r="EP51" s="966">
        <v>0</v>
      </c>
      <c r="EQ51" s="966">
        <v>0</v>
      </c>
      <c r="ER51" s="966">
        <v>0</v>
      </c>
      <c r="ES51" s="966">
        <v>0</v>
      </c>
      <c r="ET51" s="966">
        <v>0</v>
      </c>
      <c r="EU51" s="966">
        <v>0</v>
      </c>
      <c r="EV51" s="966">
        <v>0</v>
      </c>
      <c r="EW51" s="966">
        <v>0</v>
      </c>
      <c r="EX51" s="966">
        <v>0</v>
      </c>
      <c r="EY51" s="966">
        <v>0</v>
      </c>
      <c r="EZ51" s="966">
        <v>0</v>
      </c>
      <c r="FA51" s="966">
        <v>0</v>
      </c>
      <c r="FB51" s="966">
        <v>0</v>
      </c>
      <c r="FC51" s="966">
        <v>0</v>
      </c>
      <c r="FD51" s="966">
        <v>0</v>
      </c>
      <c r="FE51" s="966">
        <v>0</v>
      </c>
      <c r="FF51" s="966">
        <v>0</v>
      </c>
      <c r="FG51" s="966">
        <v>0</v>
      </c>
      <c r="FH51" s="966">
        <v>0</v>
      </c>
      <c r="FI51" s="966">
        <v>0</v>
      </c>
      <c r="FJ51" s="966">
        <v>0</v>
      </c>
      <c r="FK51" s="966">
        <v>0</v>
      </c>
      <c r="FL51" s="966">
        <v>0</v>
      </c>
      <c r="FM51" s="966">
        <v>0</v>
      </c>
      <c r="FN51" s="966">
        <v>0</v>
      </c>
      <c r="FO51" s="966">
        <v>0</v>
      </c>
      <c r="FP51" s="966">
        <v>0</v>
      </c>
      <c r="FQ51" s="966">
        <v>0</v>
      </c>
      <c r="FR51" s="966">
        <v>0</v>
      </c>
      <c r="FS51" s="966">
        <v>0</v>
      </c>
      <c r="FT51" s="966">
        <v>0</v>
      </c>
      <c r="FU51" s="966">
        <v>0</v>
      </c>
      <c r="FV51" s="966">
        <v>0</v>
      </c>
      <c r="FW51" s="966">
        <v>0</v>
      </c>
      <c r="FX51" s="966">
        <v>0</v>
      </c>
      <c r="FY51" s="966">
        <v>0</v>
      </c>
      <c r="FZ51" s="966">
        <v>0</v>
      </c>
      <c r="GA51" s="966">
        <v>0</v>
      </c>
      <c r="GB51" s="966">
        <v>0</v>
      </c>
      <c r="GC51" s="966">
        <v>0</v>
      </c>
      <c r="GD51" s="966">
        <v>0</v>
      </c>
      <c r="GE51" s="966">
        <v>0</v>
      </c>
      <c r="GF51" s="966">
        <v>0</v>
      </c>
      <c r="GG51" s="966">
        <v>0</v>
      </c>
      <c r="GH51" s="966">
        <v>0</v>
      </c>
      <c r="GI51" s="966">
        <v>0</v>
      </c>
      <c r="GJ51" s="966">
        <v>0</v>
      </c>
      <c r="GK51" s="966">
        <v>0</v>
      </c>
      <c r="GL51" s="966">
        <v>0</v>
      </c>
      <c r="GM51" s="966">
        <v>0</v>
      </c>
    </row>
    <row r="52" spans="1:195" ht="15" customHeight="1">
      <c r="A52" s="1040" t="s">
        <v>2597</v>
      </c>
      <c r="B52" s="966">
        <v>0</v>
      </c>
      <c r="C52" s="966">
        <v>0</v>
      </c>
      <c r="D52" s="966">
        <v>0</v>
      </c>
      <c r="E52" s="966">
        <v>0</v>
      </c>
      <c r="F52" s="966">
        <v>0</v>
      </c>
      <c r="G52" s="966">
        <v>0</v>
      </c>
      <c r="H52" s="966">
        <v>0</v>
      </c>
      <c r="I52" s="966">
        <v>0</v>
      </c>
      <c r="J52" s="966">
        <v>0</v>
      </c>
      <c r="K52" s="966">
        <v>0</v>
      </c>
      <c r="L52" s="966">
        <v>0</v>
      </c>
      <c r="M52" s="966">
        <v>0</v>
      </c>
      <c r="N52" s="966">
        <v>0</v>
      </c>
      <c r="O52" s="966">
        <v>0</v>
      </c>
      <c r="P52" s="966">
        <v>0</v>
      </c>
      <c r="Q52" s="966">
        <v>0</v>
      </c>
      <c r="R52" s="966">
        <v>0</v>
      </c>
      <c r="S52" s="966">
        <v>0</v>
      </c>
      <c r="T52" s="966">
        <v>0</v>
      </c>
      <c r="U52" s="966">
        <v>0</v>
      </c>
      <c r="V52" s="966">
        <v>0</v>
      </c>
      <c r="W52" s="966">
        <v>0</v>
      </c>
      <c r="X52" s="966">
        <v>0</v>
      </c>
      <c r="Y52" s="966">
        <v>0</v>
      </c>
      <c r="Z52" s="966">
        <v>0</v>
      </c>
      <c r="AA52" s="966">
        <v>0</v>
      </c>
      <c r="AB52" s="966">
        <v>0</v>
      </c>
      <c r="AC52" s="966">
        <v>0</v>
      </c>
      <c r="AD52" s="966">
        <v>0</v>
      </c>
      <c r="AE52" s="966">
        <v>0</v>
      </c>
      <c r="AF52" s="966">
        <v>0</v>
      </c>
      <c r="AG52" s="966">
        <v>0</v>
      </c>
      <c r="AH52" s="966">
        <v>0</v>
      </c>
      <c r="AI52" s="966">
        <v>0</v>
      </c>
      <c r="AJ52" s="966">
        <v>0</v>
      </c>
      <c r="AK52" s="966">
        <v>0</v>
      </c>
      <c r="AL52" s="966">
        <v>0</v>
      </c>
      <c r="AM52" s="966">
        <v>0</v>
      </c>
      <c r="AN52" s="966">
        <v>0</v>
      </c>
      <c r="AO52" s="966">
        <v>0</v>
      </c>
      <c r="AP52" s="966">
        <v>0</v>
      </c>
      <c r="AQ52" s="966">
        <v>0</v>
      </c>
      <c r="AR52" s="966">
        <v>0</v>
      </c>
      <c r="AS52" s="966">
        <v>0</v>
      </c>
      <c r="AT52" s="966">
        <v>0</v>
      </c>
      <c r="AU52" s="966">
        <v>0</v>
      </c>
      <c r="AV52" s="966">
        <v>0</v>
      </c>
      <c r="AW52" s="966">
        <v>0</v>
      </c>
      <c r="AX52" s="966">
        <v>0</v>
      </c>
      <c r="AY52" s="966">
        <v>0</v>
      </c>
      <c r="AZ52" s="966">
        <v>0</v>
      </c>
      <c r="BA52" s="966">
        <v>0</v>
      </c>
      <c r="BB52" s="966">
        <v>0</v>
      </c>
      <c r="BC52" s="966">
        <v>0</v>
      </c>
      <c r="BD52" s="966">
        <v>0</v>
      </c>
      <c r="BE52" s="966">
        <v>0</v>
      </c>
      <c r="BF52" s="966">
        <v>0</v>
      </c>
      <c r="BG52" s="966">
        <v>0</v>
      </c>
      <c r="BH52" s="966">
        <v>0</v>
      </c>
      <c r="BI52" s="966">
        <v>0</v>
      </c>
      <c r="BJ52" s="966">
        <v>0</v>
      </c>
      <c r="BK52" s="966">
        <v>0</v>
      </c>
      <c r="BL52" s="966">
        <v>0</v>
      </c>
      <c r="BM52" s="966">
        <v>0</v>
      </c>
      <c r="BN52" s="966">
        <v>0</v>
      </c>
      <c r="BO52" s="966">
        <v>0</v>
      </c>
      <c r="BP52" s="966">
        <v>0</v>
      </c>
      <c r="BQ52" s="966">
        <v>0</v>
      </c>
      <c r="BR52" s="966">
        <v>0</v>
      </c>
      <c r="BS52" s="966">
        <v>0</v>
      </c>
      <c r="BT52" s="966">
        <v>0</v>
      </c>
      <c r="BU52" s="966">
        <v>0</v>
      </c>
      <c r="BV52" s="966">
        <v>0</v>
      </c>
      <c r="BW52" s="966">
        <v>0</v>
      </c>
      <c r="BX52" s="966">
        <v>0</v>
      </c>
      <c r="BY52" s="966">
        <v>0</v>
      </c>
      <c r="BZ52" s="966">
        <v>0</v>
      </c>
      <c r="CA52" s="966">
        <v>0</v>
      </c>
      <c r="CB52" s="966">
        <v>1</v>
      </c>
      <c r="CC52" s="966">
        <v>43</v>
      </c>
      <c r="CD52" s="966">
        <v>0</v>
      </c>
      <c r="CE52" s="966">
        <v>0</v>
      </c>
      <c r="CF52" s="966">
        <v>0</v>
      </c>
      <c r="CG52" s="966">
        <v>0</v>
      </c>
      <c r="CH52" s="966">
        <v>0</v>
      </c>
      <c r="CI52" s="966">
        <v>0</v>
      </c>
      <c r="CJ52" s="966">
        <v>0</v>
      </c>
      <c r="CK52" s="966">
        <v>0</v>
      </c>
      <c r="CL52" s="966">
        <v>0</v>
      </c>
      <c r="CM52" s="966">
        <v>0</v>
      </c>
      <c r="CN52" s="966">
        <v>1</v>
      </c>
      <c r="CO52" s="966">
        <v>3</v>
      </c>
      <c r="CP52" s="966">
        <v>0</v>
      </c>
      <c r="CQ52" s="966">
        <v>0</v>
      </c>
      <c r="CR52" s="966">
        <v>0</v>
      </c>
      <c r="CS52" s="966">
        <v>0</v>
      </c>
      <c r="CT52" s="966">
        <v>1</v>
      </c>
      <c r="CU52" s="966">
        <v>3</v>
      </c>
      <c r="CV52" s="966">
        <v>0</v>
      </c>
      <c r="CW52" s="966">
        <v>0</v>
      </c>
      <c r="CX52" s="966">
        <v>1</v>
      </c>
      <c r="CY52" s="966">
        <v>3</v>
      </c>
      <c r="CZ52" s="966">
        <v>0</v>
      </c>
      <c r="DA52" s="966">
        <v>0</v>
      </c>
      <c r="DB52" s="966">
        <v>0</v>
      </c>
      <c r="DC52" s="966">
        <v>0</v>
      </c>
      <c r="DD52" s="966">
        <v>0</v>
      </c>
      <c r="DE52" s="966">
        <v>0</v>
      </c>
      <c r="DF52" s="966">
        <v>0</v>
      </c>
      <c r="DG52" s="966">
        <v>0</v>
      </c>
      <c r="DH52" s="966">
        <v>0</v>
      </c>
      <c r="DI52" s="966">
        <v>0</v>
      </c>
      <c r="DJ52" s="966">
        <v>0</v>
      </c>
      <c r="DK52" s="966">
        <v>0</v>
      </c>
      <c r="DL52" s="966">
        <v>0</v>
      </c>
      <c r="DM52" s="966">
        <v>0</v>
      </c>
      <c r="DN52" s="966">
        <v>0</v>
      </c>
      <c r="DO52" s="966">
        <v>0</v>
      </c>
      <c r="DP52" s="966">
        <v>0</v>
      </c>
      <c r="DQ52" s="966">
        <v>0</v>
      </c>
      <c r="DR52" s="966">
        <v>0</v>
      </c>
      <c r="DS52" s="966">
        <v>0</v>
      </c>
      <c r="DT52" s="966">
        <v>0</v>
      </c>
      <c r="DU52" s="966">
        <v>0</v>
      </c>
      <c r="DV52" s="966">
        <v>0</v>
      </c>
      <c r="DW52" s="966">
        <v>0</v>
      </c>
      <c r="DX52" s="966">
        <v>0</v>
      </c>
      <c r="DY52" s="966">
        <v>0</v>
      </c>
      <c r="DZ52" s="966">
        <v>0</v>
      </c>
      <c r="EA52" s="966">
        <v>0</v>
      </c>
      <c r="EB52" s="966">
        <v>0</v>
      </c>
      <c r="EC52" s="966">
        <v>0</v>
      </c>
      <c r="ED52" s="966">
        <v>0</v>
      </c>
      <c r="EE52" s="966">
        <v>0</v>
      </c>
      <c r="EF52" s="966">
        <v>0</v>
      </c>
      <c r="EG52" s="966">
        <v>0</v>
      </c>
      <c r="EH52" s="966">
        <v>0</v>
      </c>
      <c r="EI52" s="966">
        <v>0</v>
      </c>
      <c r="EJ52" s="966">
        <v>0</v>
      </c>
      <c r="EK52" s="966">
        <v>0</v>
      </c>
      <c r="EL52" s="966">
        <v>0</v>
      </c>
      <c r="EM52" s="966">
        <v>0</v>
      </c>
      <c r="EN52" s="966">
        <v>0</v>
      </c>
      <c r="EO52" s="966">
        <v>0</v>
      </c>
      <c r="EP52" s="966">
        <v>0</v>
      </c>
      <c r="EQ52" s="966">
        <v>0</v>
      </c>
      <c r="ER52" s="966">
        <v>0</v>
      </c>
      <c r="ES52" s="966">
        <v>0</v>
      </c>
      <c r="ET52" s="966">
        <v>0</v>
      </c>
      <c r="EU52" s="966">
        <v>0</v>
      </c>
      <c r="EV52" s="966">
        <v>0</v>
      </c>
      <c r="EW52" s="966">
        <v>0</v>
      </c>
      <c r="EX52" s="966">
        <v>0</v>
      </c>
      <c r="EY52" s="966">
        <v>0</v>
      </c>
      <c r="EZ52" s="966">
        <v>0</v>
      </c>
      <c r="FA52" s="966">
        <v>0</v>
      </c>
      <c r="FB52" s="966">
        <v>0</v>
      </c>
      <c r="FC52" s="966">
        <v>0</v>
      </c>
      <c r="FD52" s="966">
        <v>0</v>
      </c>
      <c r="FE52" s="966">
        <v>0</v>
      </c>
      <c r="FF52" s="966">
        <v>0</v>
      </c>
      <c r="FG52" s="966">
        <v>0</v>
      </c>
      <c r="FH52" s="966">
        <v>0</v>
      </c>
      <c r="FI52" s="966">
        <v>0</v>
      </c>
      <c r="FJ52" s="966">
        <v>0</v>
      </c>
      <c r="FK52" s="966">
        <v>0</v>
      </c>
      <c r="FL52" s="966">
        <v>0</v>
      </c>
      <c r="FM52" s="966">
        <v>0</v>
      </c>
      <c r="FN52" s="966">
        <v>0</v>
      </c>
      <c r="FO52" s="966">
        <v>0</v>
      </c>
      <c r="FP52" s="966">
        <v>0</v>
      </c>
      <c r="FQ52" s="966">
        <v>0</v>
      </c>
      <c r="FR52" s="966">
        <v>0</v>
      </c>
      <c r="FS52" s="966">
        <v>0</v>
      </c>
      <c r="FT52" s="966">
        <v>0</v>
      </c>
      <c r="FU52" s="966">
        <v>0</v>
      </c>
      <c r="FV52" s="966">
        <v>0</v>
      </c>
      <c r="FW52" s="966">
        <v>0</v>
      </c>
      <c r="FX52" s="966">
        <v>0</v>
      </c>
      <c r="FY52" s="966">
        <v>0</v>
      </c>
      <c r="FZ52" s="966">
        <v>0</v>
      </c>
      <c r="GA52" s="966">
        <v>0</v>
      </c>
      <c r="GB52" s="966">
        <v>0</v>
      </c>
      <c r="GC52" s="966">
        <v>0</v>
      </c>
      <c r="GD52" s="966">
        <v>0</v>
      </c>
      <c r="GE52" s="966">
        <v>0</v>
      </c>
      <c r="GF52" s="966">
        <v>0</v>
      </c>
      <c r="GG52" s="966">
        <v>0</v>
      </c>
      <c r="GH52" s="966">
        <v>0</v>
      </c>
      <c r="GI52" s="966">
        <v>0</v>
      </c>
      <c r="GJ52" s="966">
        <v>0</v>
      </c>
      <c r="GK52" s="966">
        <v>0</v>
      </c>
      <c r="GL52" s="966">
        <v>0</v>
      </c>
      <c r="GM52" s="966">
        <v>0</v>
      </c>
    </row>
    <row r="53" spans="1:195" ht="15" customHeight="1" thickBot="1">
      <c r="A53" s="1040" t="s">
        <v>2598</v>
      </c>
      <c r="B53" s="966">
        <v>0</v>
      </c>
      <c r="C53" s="966">
        <v>0</v>
      </c>
      <c r="D53" s="966">
        <v>0</v>
      </c>
      <c r="E53" s="966">
        <v>0</v>
      </c>
      <c r="F53" s="966">
        <v>0</v>
      </c>
      <c r="G53" s="966">
        <v>0</v>
      </c>
      <c r="H53" s="966">
        <v>0</v>
      </c>
      <c r="I53" s="966">
        <v>0</v>
      </c>
      <c r="J53" s="966">
        <v>0</v>
      </c>
      <c r="K53" s="966">
        <v>0</v>
      </c>
      <c r="L53" s="966">
        <v>0</v>
      </c>
      <c r="M53" s="966">
        <v>0</v>
      </c>
      <c r="N53" s="966">
        <v>0</v>
      </c>
      <c r="O53" s="966">
        <v>0</v>
      </c>
      <c r="P53" s="966">
        <v>0</v>
      </c>
      <c r="Q53" s="966">
        <v>0</v>
      </c>
      <c r="R53" s="966">
        <v>0</v>
      </c>
      <c r="S53" s="966">
        <v>0</v>
      </c>
      <c r="T53" s="966">
        <v>0</v>
      </c>
      <c r="U53" s="966">
        <v>0</v>
      </c>
      <c r="V53" s="966">
        <v>0</v>
      </c>
      <c r="W53" s="966">
        <v>0</v>
      </c>
      <c r="X53" s="966">
        <v>0</v>
      </c>
      <c r="Y53" s="966">
        <v>0</v>
      </c>
      <c r="Z53" s="966">
        <v>0</v>
      </c>
      <c r="AA53" s="966">
        <v>0</v>
      </c>
      <c r="AB53" s="966">
        <v>0</v>
      </c>
      <c r="AC53" s="966">
        <v>0</v>
      </c>
      <c r="AD53" s="966">
        <v>0</v>
      </c>
      <c r="AE53" s="966">
        <v>0</v>
      </c>
      <c r="AF53" s="966">
        <v>0</v>
      </c>
      <c r="AG53" s="966">
        <v>0</v>
      </c>
      <c r="AH53" s="966">
        <v>0</v>
      </c>
      <c r="AI53" s="966">
        <v>0</v>
      </c>
      <c r="AJ53" s="966">
        <v>0</v>
      </c>
      <c r="AK53" s="966">
        <v>0</v>
      </c>
      <c r="AL53" s="966">
        <v>0</v>
      </c>
      <c r="AM53" s="966">
        <v>0</v>
      </c>
      <c r="AN53" s="966">
        <v>0</v>
      </c>
      <c r="AO53" s="966">
        <v>0</v>
      </c>
      <c r="AP53" s="966">
        <v>0</v>
      </c>
      <c r="AQ53" s="966">
        <v>0</v>
      </c>
      <c r="AR53" s="966">
        <v>0</v>
      </c>
      <c r="AS53" s="966">
        <v>0</v>
      </c>
      <c r="AT53" s="966">
        <v>0</v>
      </c>
      <c r="AU53" s="966">
        <v>0</v>
      </c>
      <c r="AV53" s="966">
        <v>0</v>
      </c>
      <c r="AW53" s="966">
        <v>0</v>
      </c>
      <c r="AX53" s="966">
        <v>0</v>
      </c>
      <c r="AY53" s="966">
        <v>0</v>
      </c>
      <c r="AZ53" s="966">
        <v>0</v>
      </c>
      <c r="BA53" s="966">
        <v>0</v>
      </c>
      <c r="BB53" s="966">
        <v>0</v>
      </c>
      <c r="BC53" s="966">
        <v>0</v>
      </c>
      <c r="BD53" s="966">
        <v>1</v>
      </c>
      <c r="BE53" s="966">
        <v>28</v>
      </c>
      <c r="BF53" s="966">
        <v>0</v>
      </c>
      <c r="BG53" s="966">
        <v>0</v>
      </c>
      <c r="BH53" s="966">
        <v>1</v>
      </c>
      <c r="BI53" s="966">
        <v>28</v>
      </c>
      <c r="BJ53" s="966">
        <v>0</v>
      </c>
      <c r="BK53" s="966">
        <v>0</v>
      </c>
      <c r="BL53" s="966">
        <v>0</v>
      </c>
      <c r="BM53" s="966">
        <v>0</v>
      </c>
      <c r="BN53" s="966">
        <v>0</v>
      </c>
      <c r="BO53" s="966">
        <v>0</v>
      </c>
      <c r="BP53" s="966">
        <v>1</v>
      </c>
      <c r="BQ53" s="966">
        <v>28</v>
      </c>
      <c r="BR53" s="966">
        <v>0</v>
      </c>
      <c r="BS53" s="966">
        <v>0</v>
      </c>
      <c r="BT53" s="966">
        <v>0</v>
      </c>
      <c r="BU53" s="966">
        <v>0</v>
      </c>
      <c r="BV53" s="966">
        <v>0</v>
      </c>
      <c r="BW53" s="966">
        <v>0</v>
      </c>
      <c r="BX53" s="966">
        <v>0</v>
      </c>
      <c r="BY53" s="966">
        <v>0</v>
      </c>
      <c r="BZ53" s="966">
        <v>0</v>
      </c>
      <c r="CA53" s="966">
        <v>0</v>
      </c>
      <c r="CB53" s="966">
        <v>1</v>
      </c>
      <c r="CC53" s="966">
        <v>41</v>
      </c>
      <c r="CD53" s="966">
        <v>0</v>
      </c>
      <c r="CE53" s="966">
        <v>0</v>
      </c>
      <c r="CF53" s="966">
        <v>0</v>
      </c>
      <c r="CG53" s="966">
        <v>0</v>
      </c>
      <c r="CH53" s="966">
        <v>0</v>
      </c>
      <c r="CI53" s="966">
        <v>0</v>
      </c>
      <c r="CJ53" s="966">
        <v>0</v>
      </c>
      <c r="CK53" s="966">
        <v>0</v>
      </c>
      <c r="CL53" s="966">
        <v>0</v>
      </c>
      <c r="CM53" s="966">
        <v>0</v>
      </c>
      <c r="CN53" s="966">
        <v>0</v>
      </c>
      <c r="CO53" s="966">
        <v>0</v>
      </c>
      <c r="CP53" s="966">
        <v>0</v>
      </c>
      <c r="CQ53" s="966">
        <v>0</v>
      </c>
      <c r="CR53" s="966">
        <v>0</v>
      </c>
      <c r="CS53" s="966">
        <v>0</v>
      </c>
      <c r="CT53" s="966">
        <v>0</v>
      </c>
      <c r="CU53" s="966">
        <v>0</v>
      </c>
      <c r="CV53" s="966">
        <v>0</v>
      </c>
      <c r="CW53" s="966">
        <v>0</v>
      </c>
      <c r="CX53" s="966">
        <v>0</v>
      </c>
      <c r="CY53" s="966">
        <v>0</v>
      </c>
      <c r="CZ53" s="966">
        <v>0</v>
      </c>
      <c r="DA53" s="966">
        <v>0</v>
      </c>
      <c r="DB53" s="966">
        <v>0</v>
      </c>
      <c r="DC53" s="966">
        <v>0</v>
      </c>
      <c r="DD53" s="966">
        <v>0</v>
      </c>
      <c r="DE53" s="966">
        <v>0</v>
      </c>
      <c r="DF53" s="966">
        <v>0</v>
      </c>
      <c r="DG53" s="966">
        <v>0</v>
      </c>
      <c r="DH53" s="966">
        <v>0</v>
      </c>
      <c r="DI53" s="966">
        <v>0</v>
      </c>
      <c r="DJ53" s="966">
        <v>0</v>
      </c>
      <c r="DK53" s="966">
        <v>0</v>
      </c>
      <c r="DL53" s="966">
        <v>0</v>
      </c>
      <c r="DM53" s="966">
        <v>0</v>
      </c>
      <c r="DN53" s="966">
        <v>0</v>
      </c>
      <c r="DO53" s="966">
        <v>0</v>
      </c>
      <c r="DP53" s="966">
        <v>0</v>
      </c>
      <c r="DQ53" s="966">
        <v>0</v>
      </c>
      <c r="DR53" s="966">
        <v>0</v>
      </c>
      <c r="DS53" s="966">
        <v>0</v>
      </c>
      <c r="DT53" s="966">
        <v>0</v>
      </c>
      <c r="DU53" s="966">
        <v>0</v>
      </c>
      <c r="DV53" s="966">
        <v>0</v>
      </c>
      <c r="DW53" s="966">
        <v>0</v>
      </c>
      <c r="DX53" s="966">
        <v>0</v>
      </c>
      <c r="DY53" s="966">
        <v>0</v>
      </c>
      <c r="DZ53" s="966">
        <v>0</v>
      </c>
      <c r="EA53" s="966">
        <v>0</v>
      </c>
      <c r="EB53" s="966">
        <v>0</v>
      </c>
      <c r="EC53" s="966">
        <v>0</v>
      </c>
      <c r="ED53" s="966">
        <v>0</v>
      </c>
      <c r="EE53" s="966">
        <v>0</v>
      </c>
      <c r="EF53" s="966">
        <v>0</v>
      </c>
      <c r="EG53" s="966">
        <v>0</v>
      </c>
      <c r="EH53" s="966">
        <v>0</v>
      </c>
      <c r="EI53" s="966">
        <v>0</v>
      </c>
      <c r="EJ53" s="966">
        <v>0</v>
      </c>
      <c r="EK53" s="966">
        <v>0</v>
      </c>
      <c r="EL53" s="966">
        <v>0</v>
      </c>
      <c r="EM53" s="966">
        <v>0</v>
      </c>
      <c r="EN53" s="966">
        <v>0</v>
      </c>
      <c r="EO53" s="966">
        <v>0</v>
      </c>
      <c r="EP53" s="966">
        <v>0</v>
      </c>
      <c r="EQ53" s="966">
        <v>0</v>
      </c>
      <c r="ER53" s="966">
        <v>0</v>
      </c>
      <c r="ES53" s="966">
        <v>0</v>
      </c>
      <c r="ET53" s="966">
        <v>0</v>
      </c>
      <c r="EU53" s="966">
        <v>0</v>
      </c>
      <c r="EV53" s="966">
        <v>0</v>
      </c>
      <c r="EW53" s="966">
        <v>0</v>
      </c>
      <c r="EX53" s="966">
        <v>0</v>
      </c>
      <c r="EY53" s="966">
        <v>0</v>
      </c>
      <c r="EZ53" s="966">
        <v>0</v>
      </c>
      <c r="FA53" s="966">
        <v>0</v>
      </c>
      <c r="FB53" s="966">
        <v>0</v>
      </c>
      <c r="FC53" s="966">
        <v>0</v>
      </c>
      <c r="FD53" s="966">
        <v>0</v>
      </c>
      <c r="FE53" s="966">
        <v>0</v>
      </c>
      <c r="FF53" s="966">
        <v>0</v>
      </c>
      <c r="FG53" s="966">
        <v>0</v>
      </c>
      <c r="FH53" s="966">
        <v>0</v>
      </c>
      <c r="FI53" s="966">
        <v>0</v>
      </c>
      <c r="FJ53" s="966">
        <v>0</v>
      </c>
      <c r="FK53" s="966">
        <v>0</v>
      </c>
      <c r="FL53" s="966">
        <v>0</v>
      </c>
      <c r="FM53" s="966">
        <v>0</v>
      </c>
      <c r="FN53" s="966">
        <v>0</v>
      </c>
      <c r="FO53" s="966">
        <v>0</v>
      </c>
      <c r="FP53" s="966">
        <v>0</v>
      </c>
      <c r="FQ53" s="966">
        <v>0</v>
      </c>
      <c r="FR53" s="966">
        <v>0</v>
      </c>
      <c r="FS53" s="966">
        <v>0</v>
      </c>
      <c r="FT53" s="966">
        <v>0</v>
      </c>
      <c r="FU53" s="966">
        <v>0</v>
      </c>
      <c r="FV53" s="966">
        <v>0</v>
      </c>
      <c r="FW53" s="966">
        <v>0</v>
      </c>
      <c r="FX53" s="966">
        <v>0</v>
      </c>
      <c r="FY53" s="966">
        <v>0</v>
      </c>
      <c r="FZ53" s="966">
        <v>0</v>
      </c>
      <c r="GA53" s="966">
        <v>0</v>
      </c>
      <c r="GB53" s="966">
        <v>0</v>
      </c>
      <c r="GC53" s="966">
        <v>0</v>
      </c>
      <c r="GD53" s="966">
        <v>0</v>
      </c>
      <c r="GE53" s="966">
        <v>0</v>
      </c>
      <c r="GF53" s="966">
        <v>0</v>
      </c>
      <c r="GG53" s="966">
        <v>0</v>
      </c>
      <c r="GH53" s="966">
        <v>0</v>
      </c>
      <c r="GI53" s="966">
        <v>0</v>
      </c>
      <c r="GJ53" s="966">
        <v>0</v>
      </c>
      <c r="GK53" s="966">
        <v>0</v>
      </c>
      <c r="GL53" s="966">
        <v>0</v>
      </c>
      <c r="GM53" s="966">
        <v>0</v>
      </c>
    </row>
    <row r="54" spans="1:195" ht="15" customHeight="1" thickBot="1">
      <c r="A54" s="1041" t="s">
        <v>2429</v>
      </c>
      <c r="B54" s="225">
        <f>SUM(B7:B53)</f>
        <v>14</v>
      </c>
      <c r="C54" s="225">
        <f t="shared" ref="C54:BN54" si="0">SUM(C7:C53)</f>
        <v>62</v>
      </c>
      <c r="D54" s="225">
        <f t="shared" si="0"/>
        <v>7</v>
      </c>
      <c r="E54" s="225">
        <f t="shared" si="0"/>
        <v>50</v>
      </c>
      <c r="F54" s="225">
        <f t="shared" si="0"/>
        <v>1</v>
      </c>
      <c r="G54" s="225">
        <f t="shared" si="0"/>
        <v>5</v>
      </c>
      <c r="H54" s="225">
        <f t="shared" si="0"/>
        <v>0</v>
      </c>
      <c r="I54" s="225">
        <f t="shared" si="0"/>
        <v>0</v>
      </c>
      <c r="J54" s="225">
        <f t="shared" si="0"/>
        <v>0</v>
      </c>
      <c r="K54" s="225">
        <f t="shared" si="0"/>
        <v>0</v>
      </c>
      <c r="L54" s="225">
        <f t="shared" si="0"/>
        <v>3</v>
      </c>
      <c r="M54" s="225">
        <f t="shared" si="0"/>
        <v>12</v>
      </c>
      <c r="N54" s="225">
        <f t="shared" si="0"/>
        <v>0</v>
      </c>
      <c r="O54" s="225">
        <f t="shared" si="0"/>
        <v>0</v>
      </c>
      <c r="P54" s="225">
        <f t="shared" si="0"/>
        <v>1</v>
      </c>
      <c r="Q54" s="225">
        <f t="shared" si="0"/>
        <v>11</v>
      </c>
      <c r="R54" s="225">
        <f t="shared" si="0"/>
        <v>0</v>
      </c>
      <c r="S54" s="225">
        <f t="shared" si="0"/>
        <v>0</v>
      </c>
      <c r="T54" s="225">
        <f t="shared" si="0"/>
        <v>0</v>
      </c>
      <c r="U54" s="225">
        <f t="shared" si="0"/>
        <v>0</v>
      </c>
      <c r="V54" s="225">
        <f t="shared" si="0"/>
        <v>2</v>
      </c>
      <c r="W54" s="225">
        <f t="shared" si="0"/>
        <v>16</v>
      </c>
      <c r="X54" s="225">
        <f t="shared" si="0"/>
        <v>10</v>
      </c>
      <c r="Y54" s="225">
        <f t="shared" si="0"/>
        <v>72</v>
      </c>
      <c r="Z54" s="225">
        <f t="shared" si="0"/>
        <v>1</v>
      </c>
      <c r="AA54" s="225">
        <f t="shared" si="0"/>
        <v>11</v>
      </c>
      <c r="AB54" s="225">
        <f t="shared" si="0"/>
        <v>5</v>
      </c>
      <c r="AC54" s="225">
        <f t="shared" si="0"/>
        <v>38</v>
      </c>
      <c r="AD54" s="225">
        <f t="shared" si="0"/>
        <v>0</v>
      </c>
      <c r="AE54" s="225">
        <f t="shared" si="0"/>
        <v>0</v>
      </c>
      <c r="AF54" s="225">
        <f t="shared" si="0"/>
        <v>0</v>
      </c>
      <c r="AG54" s="225">
        <f t="shared" si="0"/>
        <v>0</v>
      </c>
      <c r="AH54" s="225">
        <f t="shared" si="0"/>
        <v>1</v>
      </c>
      <c r="AI54" s="225">
        <f t="shared" si="0"/>
        <v>4</v>
      </c>
      <c r="AJ54" s="225">
        <f t="shared" si="0"/>
        <v>0</v>
      </c>
      <c r="AK54" s="225">
        <f t="shared" si="0"/>
        <v>0</v>
      </c>
      <c r="AL54" s="225">
        <f t="shared" si="0"/>
        <v>2</v>
      </c>
      <c r="AM54" s="225">
        <f t="shared" si="0"/>
        <v>13</v>
      </c>
      <c r="AN54" s="225">
        <f t="shared" si="0"/>
        <v>0</v>
      </c>
      <c r="AO54" s="225">
        <f t="shared" si="0"/>
        <v>0</v>
      </c>
      <c r="AP54" s="225">
        <f t="shared" si="0"/>
        <v>1</v>
      </c>
      <c r="AQ54" s="225">
        <f t="shared" si="0"/>
        <v>6</v>
      </c>
      <c r="AR54" s="225">
        <f t="shared" si="0"/>
        <v>2</v>
      </c>
      <c r="AS54" s="225">
        <f t="shared" si="0"/>
        <v>8</v>
      </c>
      <c r="AT54" s="225">
        <f t="shared" si="0"/>
        <v>3</v>
      </c>
      <c r="AU54" s="225">
        <f t="shared" si="0"/>
        <v>13</v>
      </c>
      <c r="AV54" s="225">
        <f t="shared" si="0"/>
        <v>1</v>
      </c>
      <c r="AW54" s="225">
        <f t="shared" si="0"/>
        <v>5</v>
      </c>
      <c r="AX54" s="225">
        <f t="shared" si="0"/>
        <v>2</v>
      </c>
      <c r="AY54" s="225">
        <f t="shared" si="0"/>
        <v>17</v>
      </c>
      <c r="AZ54" s="225">
        <f t="shared" si="0"/>
        <v>3</v>
      </c>
      <c r="BA54" s="225">
        <f t="shared" si="0"/>
        <v>12</v>
      </c>
      <c r="BB54" s="225">
        <f t="shared" si="0"/>
        <v>3</v>
      </c>
      <c r="BC54" s="225">
        <f t="shared" si="0"/>
        <v>11</v>
      </c>
      <c r="BD54" s="225">
        <f t="shared" si="0"/>
        <v>45</v>
      </c>
      <c r="BE54" s="225">
        <f t="shared" si="0"/>
        <v>269</v>
      </c>
      <c r="BF54" s="225">
        <f t="shared" si="0"/>
        <v>10</v>
      </c>
      <c r="BG54" s="225">
        <f t="shared" si="0"/>
        <v>64</v>
      </c>
      <c r="BH54" s="225">
        <f t="shared" si="0"/>
        <v>26</v>
      </c>
      <c r="BI54" s="225">
        <f t="shared" si="0"/>
        <v>161</v>
      </c>
      <c r="BJ54" s="225">
        <f t="shared" si="0"/>
        <v>12</v>
      </c>
      <c r="BK54" s="225">
        <f t="shared" si="0"/>
        <v>54</v>
      </c>
      <c r="BL54" s="225">
        <f t="shared" si="0"/>
        <v>8</v>
      </c>
      <c r="BM54" s="225">
        <f t="shared" si="0"/>
        <v>49</v>
      </c>
      <c r="BN54" s="225">
        <f t="shared" si="0"/>
        <v>8</v>
      </c>
      <c r="BO54" s="225">
        <f t="shared" ref="BO54:EB54" si="1">SUM(BO7:BO53)</f>
        <v>49</v>
      </c>
      <c r="BP54" s="225">
        <f t="shared" si="1"/>
        <v>32</v>
      </c>
      <c r="BQ54" s="225">
        <f t="shared" si="1"/>
        <v>196</v>
      </c>
      <c r="BR54" s="225">
        <f t="shared" si="1"/>
        <v>5</v>
      </c>
      <c r="BS54" s="225">
        <f t="shared" si="1"/>
        <v>28</v>
      </c>
      <c r="BT54" s="225">
        <f t="shared" si="1"/>
        <v>5</v>
      </c>
      <c r="BU54" s="225">
        <f t="shared" si="1"/>
        <v>28</v>
      </c>
      <c r="BV54" s="225">
        <f t="shared" si="1"/>
        <v>9</v>
      </c>
      <c r="BW54" s="225">
        <f t="shared" si="1"/>
        <v>51</v>
      </c>
      <c r="BX54" s="225">
        <f t="shared" si="1"/>
        <v>0</v>
      </c>
      <c r="BY54" s="225">
        <f t="shared" si="1"/>
        <v>0</v>
      </c>
      <c r="BZ54" s="225">
        <f t="shared" si="1"/>
        <v>7</v>
      </c>
      <c r="CA54" s="225">
        <f t="shared" si="1"/>
        <v>38</v>
      </c>
      <c r="CB54" s="225">
        <f t="shared" si="1"/>
        <v>51</v>
      </c>
      <c r="CC54" s="1042">
        <f t="shared" si="1"/>
        <v>1753</v>
      </c>
      <c r="CD54" s="225">
        <f t="shared" si="1"/>
        <v>11</v>
      </c>
      <c r="CE54" s="225">
        <f t="shared" si="1"/>
        <v>60</v>
      </c>
      <c r="CF54" s="225">
        <f t="shared" si="1"/>
        <v>0</v>
      </c>
      <c r="CG54" s="225">
        <f t="shared" si="1"/>
        <v>0</v>
      </c>
      <c r="CH54" s="225">
        <f t="shared" si="1"/>
        <v>4</v>
      </c>
      <c r="CI54" s="225">
        <f t="shared" si="1"/>
        <v>39</v>
      </c>
      <c r="CJ54" s="225">
        <f t="shared" si="1"/>
        <v>1</v>
      </c>
      <c r="CK54" s="225">
        <f t="shared" si="1"/>
        <v>2</v>
      </c>
      <c r="CL54" s="225">
        <f t="shared" si="1"/>
        <v>2</v>
      </c>
      <c r="CM54" s="225">
        <f t="shared" si="1"/>
        <v>9</v>
      </c>
      <c r="CN54" s="225">
        <f t="shared" si="1"/>
        <v>25</v>
      </c>
      <c r="CO54" s="225">
        <f t="shared" si="1"/>
        <v>140</v>
      </c>
      <c r="CP54" s="225">
        <f t="shared" si="1"/>
        <v>12</v>
      </c>
      <c r="CQ54" s="225">
        <f t="shared" si="1"/>
        <v>55</v>
      </c>
      <c r="CR54" s="225">
        <f t="shared" si="1"/>
        <v>17</v>
      </c>
      <c r="CS54" s="225">
        <f t="shared" si="1"/>
        <v>70</v>
      </c>
      <c r="CT54" s="225">
        <f t="shared" si="1"/>
        <v>14</v>
      </c>
      <c r="CU54" s="225">
        <f t="shared" si="1"/>
        <v>61</v>
      </c>
      <c r="CV54" s="225">
        <f t="shared" si="1"/>
        <v>1</v>
      </c>
      <c r="CW54" s="225">
        <f t="shared" si="1"/>
        <v>2</v>
      </c>
      <c r="CX54" s="225">
        <f t="shared" si="1"/>
        <v>2</v>
      </c>
      <c r="CY54" s="225">
        <f t="shared" si="1"/>
        <v>14</v>
      </c>
      <c r="CZ54" s="225">
        <f t="shared" si="1"/>
        <v>0</v>
      </c>
      <c r="DA54" s="225">
        <f t="shared" si="1"/>
        <v>0</v>
      </c>
      <c r="DB54" s="225">
        <f t="shared" si="1"/>
        <v>4</v>
      </c>
      <c r="DC54" s="225">
        <f t="shared" si="1"/>
        <v>20</v>
      </c>
      <c r="DD54" s="225">
        <f t="shared" si="1"/>
        <v>1</v>
      </c>
      <c r="DE54" s="225">
        <f t="shared" si="1"/>
        <v>3</v>
      </c>
      <c r="DF54" s="225">
        <f t="shared" si="1"/>
        <v>1</v>
      </c>
      <c r="DG54" s="225">
        <f t="shared" si="1"/>
        <v>3</v>
      </c>
      <c r="DH54" s="225">
        <f t="shared" si="1"/>
        <v>0</v>
      </c>
      <c r="DI54" s="225">
        <f t="shared" si="1"/>
        <v>0</v>
      </c>
      <c r="DJ54" s="225">
        <f t="shared" si="1"/>
        <v>1</v>
      </c>
      <c r="DK54" s="225">
        <f t="shared" si="1"/>
        <v>3</v>
      </c>
      <c r="DL54" s="225">
        <f t="shared" si="1"/>
        <v>4</v>
      </c>
      <c r="DM54" s="225">
        <f t="shared" si="1"/>
        <v>19</v>
      </c>
      <c r="DN54" s="225">
        <f t="shared" si="1"/>
        <v>3</v>
      </c>
      <c r="DO54" s="225">
        <f t="shared" si="1"/>
        <v>18</v>
      </c>
      <c r="DP54" s="225">
        <f t="shared" si="1"/>
        <v>0</v>
      </c>
      <c r="DQ54" s="225">
        <f t="shared" si="1"/>
        <v>0</v>
      </c>
      <c r="DR54" s="225">
        <f t="shared" si="1"/>
        <v>2</v>
      </c>
      <c r="DS54" s="225">
        <f t="shared" si="1"/>
        <v>8</v>
      </c>
      <c r="DT54" s="225">
        <f t="shared" si="1"/>
        <v>1</v>
      </c>
      <c r="DU54" s="225">
        <f t="shared" si="1"/>
        <v>6</v>
      </c>
      <c r="DV54" s="225">
        <f t="shared" si="1"/>
        <v>0</v>
      </c>
      <c r="DW54" s="225">
        <f t="shared" si="1"/>
        <v>0</v>
      </c>
      <c r="DX54" s="225">
        <f t="shared" si="1"/>
        <v>0</v>
      </c>
      <c r="DY54" s="225">
        <f t="shared" si="1"/>
        <v>0</v>
      </c>
      <c r="DZ54" s="225">
        <f t="shared" si="1"/>
        <v>0</v>
      </c>
      <c r="EA54" s="225">
        <f t="shared" si="1"/>
        <v>0</v>
      </c>
      <c r="EB54" s="225">
        <f t="shared" si="1"/>
        <v>1</v>
      </c>
      <c r="EC54" s="225">
        <f t="shared" ref="EC54:GL54" si="2">SUM(EC7:EC53)</f>
        <v>5</v>
      </c>
      <c r="ED54" s="225">
        <f t="shared" si="2"/>
        <v>0</v>
      </c>
      <c r="EE54" s="225">
        <f t="shared" si="2"/>
        <v>0</v>
      </c>
      <c r="EF54" s="225">
        <f t="shared" si="2"/>
        <v>0</v>
      </c>
      <c r="EG54" s="225">
        <f t="shared" si="2"/>
        <v>0</v>
      </c>
      <c r="EH54" s="225">
        <f t="shared" si="2"/>
        <v>1</v>
      </c>
      <c r="EI54" s="225">
        <f t="shared" si="2"/>
        <v>8</v>
      </c>
      <c r="EJ54" s="225">
        <f t="shared" si="2"/>
        <v>22</v>
      </c>
      <c r="EK54" s="225">
        <f t="shared" si="2"/>
        <v>114</v>
      </c>
      <c r="EL54" s="225">
        <f t="shared" si="2"/>
        <v>22</v>
      </c>
      <c r="EM54" s="225">
        <f t="shared" si="2"/>
        <v>114</v>
      </c>
      <c r="EN54" s="225">
        <f t="shared" si="2"/>
        <v>2</v>
      </c>
      <c r="EO54" s="225">
        <f t="shared" si="2"/>
        <v>8</v>
      </c>
      <c r="EP54" s="225">
        <f t="shared" si="2"/>
        <v>0</v>
      </c>
      <c r="EQ54" s="225">
        <f t="shared" si="2"/>
        <v>0</v>
      </c>
      <c r="ER54" s="225">
        <f t="shared" si="2"/>
        <v>1</v>
      </c>
      <c r="ES54" s="225">
        <f t="shared" si="2"/>
        <v>5</v>
      </c>
      <c r="ET54" s="225">
        <f t="shared" si="2"/>
        <v>14</v>
      </c>
      <c r="EU54" s="225">
        <f t="shared" si="2"/>
        <v>82</v>
      </c>
      <c r="EV54" s="225">
        <f t="shared" si="2"/>
        <v>1</v>
      </c>
      <c r="EW54" s="225">
        <f t="shared" si="2"/>
        <v>11</v>
      </c>
      <c r="EX54" s="225">
        <f t="shared" si="2"/>
        <v>0</v>
      </c>
      <c r="EY54" s="225">
        <f t="shared" si="2"/>
        <v>0</v>
      </c>
      <c r="EZ54" s="225">
        <f t="shared" si="2"/>
        <v>13</v>
      </c>
      <c r="FA54" s="225">
        <f t="shared" si="2"/>
        <v>225</v>
      </c>
      <c r="FB54" s="225">
        <f t="shared" si="2"/>
        <v>2</v>
      </c>
      <c r="FC54" s="225">
        <f t="shared" si="2"/>
        <v>30</v>
      </c>
      <c r="FD54" s="225">
        <f t="shared" si="2"/>
        <v>0</v>
      </c>
      <c r="FE54" s="225">
        <f t="shared" si="2"/>
        <v>0</v>
      </c>
      <c r="FF54" s="225">
        <f t="shared" si="2"/>
        <v>0</v>
      </c>
      <c r="FG54" s="225">
        <f t="shared" si="2"/>
        <v>0</v>
      </c>
      <c r="FH54" s="225">
        <f t="shared" si="2"/>
        <v>4</v>
      </c>
      <c r="FI54" s="225">
        <f t="shared" si="2"/>
        <v>17</v>
      </c>
      <c r="FJ54" s="225">
        <f t="shared" si="2"/>
        <v>6</v>
      </c>
      <c r="FK54" s="225">
        <f t="shared" si="2"/>
        <v>169</v>
      </c>
      <c r="FL54" s="225">
        <f t="shared" si="2"/>
        <v>1</v>
      </c>
      <c r="FM54" s="225">
        <f t="shared" si="2"/>
        <v>5</v>
      </c>
      <c r="FN54" s="225">
        <f t="shared" si="2"/>
        <v>0</v>
      </c>
      <c r="FO54" s="225">
        <f t="shared" si="2"/>
        <v>0</v>
      </c>
      <c r="FP54" s="225">
        <f t="shared" si="2"/>
        <v>0</v>
      </c>
      <c r="FQ54" s="225">
        <f t="shared" si="2"/>
        <v>0</v>
      </c>
      <c r="FR54" s="225">
        <f t="shared" si="2"/>
        <v>0</v>
      </c>
      <c r="FS54" s="225">
        <f t="shared" si="2"/>
        <v>0</v>
      </c>
      <c r="FT54" s="225">
        <f t="shared" si="2"/>
        <v>5</v>
      </c>
      <c r="FU54" s="225">
        <f t="shared" si="2"/>
        <v>27</v>
      </c>
      <c r="FV54" s="225">
        <f t="shared" si="2"/>
        <v>0</v>
      </c>
      <c r="FW54" s="225">
        <f t="shared" si="2"/>
        <v>0</v>
      </c>
      <c r="FX54" s="225">
        <f t="shared" si="2"/>
        <v>0</v>
      </c>
      <c r="FY54" s="225">
        <f t="shared" si="2"/>
        <v>0</v>
      </c>
      <c r="FZ54" s="225">
        <f t="shared" si="2"/>
        <v>5</v>
      </c>
      <c r="GA54" s="225">
        <f t="shared" si="2"/>
        <v>50</v>
      </c>
      <c r="GB54" s="225">
        <f t="shared" si="2"/>
        <v>4</v>
      </c>
      <c r="GC54" s="225">
        <f t="shared" si="2"/>
        <v>22</v>
      </c>
      <c r="GD54" s="225">
        <f t="shared" si="2"/>
        <v>19</v>
      </c>
      <c r="GE54" s="225">
        <f t="shared" si="2"/>
        <v>140</v>
      </c>
      <c r="GF54" s="225">
        <f t="shared" si="2"/>
        <v>3</v>
      </c>
      <c r="GG54" s="225">
        <f t="shared" si="2"/>
        <v>15</v>
      </c>
      <c r="GH54" s="225">
        <f t="shared" si="2"/>
        <v>0</v>
      </c>
      <c r="GI54" s="225">
        <f t="shared" si="2"/>
        <v>0</v>
      </c>
      <c r="GJ54" s="225">
        <f t="shared" si="2"/>
        <v>5</v>
      </c>
      <c r="GK54" s="225">
        <f t="shared" si="2"/>
        <v>39</v>
      </c>
      <c r="GL54" s="225">
        <f t="shared" si="2"/>
        <v>8</v>
      </c>
      <c r="GM54" s="225">
        <f>SUM(GM7:GM53)</f>
        <v>104</v>
      </c>
    </row>
    <row r="55" spans="1:195" ht="15" customHeight="1">
      <c r="B55" s="970" t="s">
        <v>1920</v>
      </c>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row>
    <row r="56" spans="1:195" ht="15" customHeight="1">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row>
    <row r="57" spans="1:195" ht="15" customHeight="1">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row>
    <row r="58" spans="1:195" ht="15" customHeight="1">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row>
    <row r="59" spans="1:195" ht="15" customHeight="1">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row>
    <row r="60" spans="1:195" ht="15" customHeight="1">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row>
    <row r="61" spans="1:195" ht="15" customHeight="1">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row>
    <row r="62" spans="1:195" ht="15" customHeight="1">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row>
    <row r="63" spans="1:195" ht="15" customHeight="1">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row>
    <row r="64" spans="1:195" ht="15" customHeight="1">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row>
    <row r="65" spans="2:195" ht="15" customHeight="1">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row>
    <row r="66" spans="2:195" ht="15" customHeight="1">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row>
    <row r="67" spans="2:195" ht="15" customHeight="1">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row>
    <row r="68" spans="2:195" ht="15" customHeight="1">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row>
    <row r="69" spans="2:195" ht="15" customHeight="1">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row>
    <row r="70" spans="2:195" ht="15" customHeight="1">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row>
    <row r="71" spans="2:195" ht="15" customHeight="1">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row>
    <row r="72" spans="2:195" ht="15" customHeight="1">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row>
    <row r="73" spans="2:195" ht="15" customHeight="1">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row>
    <row r="74" spans="2:195" ht="15" customHeight="1">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row>
    <row r="75" spans="2:195" ht="15" customHeight="1">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row>
    <row r="76" spans="2:195" ht="15" customHeight="1">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row>
    <row r="77" spans="2:195" ht="15" customHeight="1">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row>
    <row r="78" spans="2:195" ht="15" customHeight="1">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row>
    <row r="79" spans="2:195" ht="15" customHeight="1">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row>
    <row r="80" spans="2:195" ht="15" customHeight="1">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row>
    <row r="81" spans="2:195" ht="15" customHeight="1">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row>
    <row r="82" spans="2:195" ht="15" customHeight="1">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row>
    <row r="83" spans="2:195" ht="15" customHeight="1">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row>
    <row r="84" spans="2:195" ht="15" customHeight="1">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row>
    <row r="85" spans="2:195" ht="15" customHeight="1">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row>
    <row r="86" spans="2:195" ht="15" customHeight="1">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row>
    <row r="87" spans="2:195" ht="15" customHeight="1">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row>
    <row r="88" spans="2:195" ht="15" customHeight="1">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row>
    <row r="89" spans="2:195" ht="15" customHeight="1">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row>
    <row r="90" spans="2:195" ht="15" customHeight="1">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row>
    <row r="91" spans="2:195" ht="15" customHeight="1">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row>
    <row r="92" spans="2:195" ht="15" customHeight="1">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row>
    <row r="93" spans="2:195" ht="15" customHeight="1">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row>
    <row r="94" spans="2:195" ht="15" customHeight="1">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row>
    <row r="95" spans="2:195" ht="15" customHeight="1">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row>
    <row r="96" spans="2:195" ht="15" customHeight="1">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row>
    <row r="97" spans="2:195" ht="15" customHeight="1">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row>
    <row r="98" spans="2:195" ht="15" customHeight="1">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row>
    <row r="99" spans="2:195" ht="15" customHeight="1">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row>
    <row r="100" spans="2:195" ht="15" customHeight="1">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row>
    <row r="101" spans="2:195" ht="15" customHeight="1">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row>
    <row r="102" spans="2:195" ht="15" customHeight="1">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row>
    <row r="103" spans="2:195" ht="15" customHeight="1">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row>
    <row r="104" spans="2:195" ht="15" customHeight="1">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row>
    <row r="105" spans="2:195" ht="15" customHeight="1">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row>
    <row r="106" spans="2:195" ht="15" customHeight="1">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row>
    <row r="107" spans="2:195" ht="15" customHeight="1">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row>
    <row r="108" spans="2:195" ht="15" customHeight="1">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row>
    <row r="109" spans="2:195" ht="15" customHeight="1">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row>
    <row r="110" spans="2:195" ht="15" customHeight="1">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row>
    <row r="111" spans="2:195" ht="15" customHeight="1">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row>
    <row r="112" spans="2:195" ht="15" customHeight="1">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row>
    <row r="113" spans="2:195" ht="15" customHeight="1">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row>
    <row r="114" spans="2:195" ht="15" customHeight="1">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row>
    <row r="115" spans="2:195" ht="15" customHeight="1">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row>
    <row r="116" spans="2:195" ht="15" customHeight="1">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row>
    <row r="117" spans="2:195" ht="15" customHeight="1">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row>
    <row r="118" spans="2:195" ht="15" customHeight="1">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row>
    <row r="119" spans="2:195" ht="15" customHeight="1">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row>
    <row r="120" spans="2:195" ht="15" customHeight="1">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row>
    <row r="121" spans="2:195" ht="15" customHeight="1">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row>
    <row r="122" spans="2:195" ht="15" customHeight="1">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row>
    <row r="123" spans="2:195" ht="15" customHeight="1">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row>
    <row r="124" spans="2:195" ht="15" customHeight="1">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row>
    <row r="125" spans="2:195" ht="15" customHeight="1">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row>
    <row r="126" spans="2:195" ht="15" customHeight="1">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row>
    <row r="127" spans="2:195" ht="15" customHeight="1">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row>
    <row r="128" spans="2:195" ht="15" customHeight="1">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row>
    <row r="129" spans="2:195" ht="15" customHeight="1">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row>
    <row r="130" spans="2:195" ht="15" customHeight="1">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row>
    <row r="131" spans="2:195" ht="15" customHeight="1">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row>
    <row r="132" spans="2:195" ht="15" customHeight="1">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row>
    <row r="133" spans="2:195" ht="15" customHeight="1">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row>
    <row r="134" spans="2:195" ht="15" customHeight="1">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row>
    <row r="135" spans="2:195" ht="15" customHeight="1">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row>
    <row r="136" spans="2:195" ht="15" customHeight="1">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row>
    <row r="137" spans="2:195" ht="15" customHeight="1">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row>
    <row r="138" spans="2:195" ht="15" customHeight="1">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row>
    <row r="139" spans="2:195" ht="15" customHeight="1">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row>
    <row r="140" spans="2:195" ht="15" customHeight="1">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row>
    <row r="141" spans="2:195" ht="15" customHeight="1">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row>
    <row r="142" spans="2:195" ht="15" customHeight="1">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row>
    <row r="143" spans="2:195" ht="15" customHeight="1">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row>
    <row r="144" spans="2:195" ht="15" customHeight="1">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row>
    <row r="145" spans="2:195" ht="15" customHeight="1">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row>
    <row r="146" spans="2:195" ht="15" customHeight="1">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row>
    <row r="147" spans="2:195" ht="15" customHeight="1">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row>
    <row r="148" spans="2:195" ht="15" customHeight="1">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row>
    <row r="149" spans="2:195" ht="15" customHeight="1">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row>
    <row r="150" spans="2:195" ht="15" customHeight="1">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row>
    <row r="151" spans="2:195" ht="15" customHeight="1">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row>
    <row r="152" spans="2:195" ht="15" customHeight="1">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row>
    <row r="153" spans="2:195" ht="15" customHeight="1">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row>
    <row r="154" spans="2:195" ht="15" customHeight="1">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row>
    <row r="155" spans="2:195" ht="15" customHeight="1">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row>
    <row r="156" spans="2:195" ht="15" customHeight="1">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row>
    <row r="157" spans="2:195" ht="15" customHeight="1">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row>
    <row r="158" spans="2:195" ht="15" customHeight="1">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row>
    <row r="159" spans="2:195" ht="15" customHeight="1">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row>
    <row r="160" spans="2:195" ht="15" customHeight="1">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row>
    <row r="161" spans="2:195" ht="15" customHeight="1">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row>
    <row r="162" spans="2:195" ht="15" customHeight="1">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row>
    <row r="163" spans="2:195" ht="15" customHeight="1">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row>
    <row r="164" spans="2:195" ht="15" customHeight="1">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row>
    <row r="165" spans="2:195" ht="15" customHeight="1">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row>
    <row r="166" spans="2:195" ht="15" customHeight="1">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row>
    <row r="167" spans="2:195" ht="15" customHeight="1">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row>
    <row r="168" spans="2:195" ht="15" customHeight="1">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row>
    <row r="169" spans="2:195" ht="15" customHeight="1">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row>
    <row r="170" spans="2:195" ht="15" customHeight="1">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row>
    <row r="171" spans="2:195" ht="15" customHeight="1">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row>
    <row r="172" spans="2:195" ht="15" customHeight="1">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row>
    <row r="173" spans="2:195" ht="15" customHeight="1">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row>
    <row r="174" spans="2:195" ht="15" customHeight="1">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row>
    <row r="175" spans="2:195" ht="15" customHeight="1">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row>
    <row r="176" spans="2:195" ht="15" customHeight="1">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row>
    <row r="177" spans="2:195" ht="15" customHeight="1">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row>
    <row r="178" spans="2:195" ht="15" customHeight="1">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row>
    <row r="179" spans="2:195" ht="15" customHeight="1">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row>
    <row r="180" spans="2:195" ht="15" customHeight="1">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c r="ED180" s="25"/>
      <c r="EE180" s="25"/>
      <c r="EF180" s="25"/>
      <c r="EG180" s="25"/>
      <c r="EH180" s="25"/>
      <c r="EI180" s="25"/>
      <c r="EJ180" s="25"/>
      <c r="EK180" s="25"/>
      <c r="EL180" s="25"/>
      <c r="EM180" s="25"/>
      <c r="EN180" s="25"/>
      <c r="EO180" s="25"/>
      <c r="EP180" s="25"/>
      <c r="EQ180" s="25"/>
      <c r="ER180" s="25"/>
      <c r="ES180" s="25"/>
      <c r="ET180" s="25"/>
      <c r="EU180" s="25"/>
      <c r="EV180" s="25"/>
      <c r="EW180" s="25"/>
      <c r="EX180" s="25"/>
      <c r="EY180" s="25"/>
      <c r="EZ180" s="25"/>
      <c r="FA180" s="25"/>
      <c r="FB180" s="25"/>
      <c r="FC180" s="25"/>
      <c r="FD180" s="25"/>
      <c r="FE180" s="25"/>
      <c r="FF180" s="25"/>
      <c r="FG180" s="25"/>
      <c r="FH180" s="25"/>
      <c r="FI180" s="25"/>
      <c r="FJ180" s="25"/>
      <c r="FK180" s="25"/>
      <c r="FL180" s="25"/>
      <c r="FM180" s="25"/>
      <c r="FN180" s="25"/>
      <c r="FO180" s="25"/>
      <c r="FP180" s="25"/>
      <c r="FQ180" s="25"/>
      <c r="FR180" s="25"/>
      <c r="FS180" s="25"/>
      <c r="FT180" s="25"/>
      <c r="FU180" s="25"/>
      <c r="FV180" s="25"/>
      <c r="FW180" s="25"/>
      <c r="FX180" s="25"/>
      <c r="FY180" s="25"/>
      <c r="FZ180" s="25"/>
      <c r="GA180" s="25"/>
      <c r="GB180" s="25"/>
      <c r="GC180" s="25"/>
      <c r="GD180" s="25"/>
      <c r="GE180" s="25"/>
      <c r="GF180" s="25"/>
      <c r="GG180" s="25"/>
      <c r="GH180" s="25"/>
      <c r="GI180" s="25"/>
      <c r="GJ180" s="25"/>
      <c r="GK180" s="25"/>
      <c r="GL180" s="25"/>
      <c r="GM180" s="25"/>
    </row>
    <row r="181" spans="2:195" ht="15" customHeight="1">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c r="ED181" s="25"/>
      <c r="EE181" s="25"/>
      <c r="EF181" s="25"/>
      <c r="EG181" s="25"/>
      <c r="EH181" s="25"/>
      <c r="EI181" s="25"/>
      <c r="EJ181" s="25"/>
      <c r="EK181" s="25"/>
      <c r="EL181" s="25"/>
      <c r="EM181" s="25"/>
      <c r="EN181" s="25"/>
      <c r="EO181" s="25"/>
      <c r="EP181" s="25"/>
      <c r="EQ181" s="25"/>
      <c r="ER181" s="25"/>
      <c r="ES181" s="25"/>
      <c r="ET181" s="25"/>
      <c r="EU181" s="25"/>
      <c r="EV181" s="25"/>
      <c r="EW181" s="25"/>
      <c r="EX181" s="25"/>
      <c r="EY181" s="25"/>
      <c r="EZ181" s="25"/>
      <c r="FA181" s="25"/>
      <c r="FB181" s="25"/>
      <c r="FC181" s="25"/>
      <c r="FD181" s="25"/>
      <c r="FE181" s="25"/>
      <c r="FF181" s="25"/>
      <c r="FG181" s="25"/>
      <c r="FH181" s="25"/>
      <c r="FI181" s="25"/>
      <c r="FJ181" s="25"/>
      <c r="FK181" s="25"/>
      <c r="FL181" s="25"/>
      <c r="FM181" s="25"/>
      <c r="FN181" s="25"/>
      <c r="FO181" s="25"/>
      <c r="FP181" s="25"/>
      <c r="FQ181" s="25"/>
      <c r="FR181" s="25"/>
      <c r="FS181" s="25"/>
      <c r="FT181" s="25"/>
      <c r="FU181" s="25"/>
      <c r="FV181" s="25"/>
      <c r="FW181" s="25"/>
      <c r="FX181" s="25"/>
      <c r="FY181" s="25"/>
      <c r="FZ181" s="25"/>
      <c r="GA181" s="25"/>
      <c r="GB181" s="25"/>
      <c r="GC181" s="25"/>
      <c r="GD181" s="25"/>
      <c r="GE181" s="25"/>
      <c r="GF181" s="25"/>
      <c r="GG181" s="25"/>
      <c r="GH181" s="25"/>
      <c r="GI181" s="25"/>
      <c r="GJ181" s="25"/>
      <c r="GK181" s="25"/>
      <c r="GL181" s="25"/>
      <c r="GM181" s="25"/>
    </row>
    <row r="182" spans="2:195" ht="15" customHeight="1">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row>
    <row r="183" spans="2:195" ht="15" customHeight="1">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row>
    <row r="184" spans="2:195" ht="15" customHeight="1">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row>
    <row r="185" spans="2:195" ht="15" customHeight="1">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row>
    <row r="186" spans="2:195" ht="15" customHeight="1">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row>
    <row r="187" spans="2:195" ht="15" customHeight="1">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row>
    <row r="188" spans="2:195" ht="15" customHeight="1">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row>
    <row r="189" spans="2:195" ht="15" customHeight="1">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row>
    <row r="190" spans="2:195" ht="15" customHeight="1">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row>
    <row r="191" spans="2:195" ht="15" customHeight="1">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row>
    <row r="192" spans="2:195" ht="15" customHeight="1">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row>
    <row r="193" spans="2:195" ht="15" customHeight="1">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row>
    <row r="194" spans="2:195" ht="15" customHeight="1">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row>
    <row r="195" spans="2:195" ht="15" customHeight="1">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row>
    <row r="196" spans="2:195" ht="15" customHeight="1">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c r="ED196" s="25"/>
      <c r="EE196" s="25"/>
      <c r="EF196" s="25"/>
      <c r="EG196" s="25"/>
      <c r="EH196" s="25"/>
      <c r="EI196" s="25"/>
      <c r="EJ196" s="25"/>
      <c r="EK196" s="25"/>
      <c r="EL196" s="25"/>
      <c r="EM196" s="25"/>
      <c r="EN196" s="25"/>
      <c r="EO196" s="25"/>
      <c r="EP196" s="25"/>
      <c r="EQ196" s="25"/>
      <c r="ER196" s="25"/>
      <c r="ES196" s="25"/>
      <c r="ET196" s="25"/>
      <c r="EU196" s="25"/>
      <c r="EV196" s="25"/>
      <c r="EW196" s="25"/>
      <c r="EX196" s="25"/>
      <c r="EY196" s="25"/>
      <c r="EZ196" s="25"/>
      <c r="FA196" s="25"/>
      <c r="FB196" s="25"/>
      <c r="FC196" s="25"/>
      <c r="FD196" s="25"/>
      <c r="FE196" s="25"/>
      <c r="FF196" s="25"/>
      <c r="FG196" s="25"/>
      <c r="FH196" s="25"/>
      <c r="FI196" s="25"/>
      <c r="FJ196" s="25"/>
      <c r="FK196" s="25"/>
      <c r="FL196" s="25"/>
      <c r="FM196" s="25"/>
      <c r="FN196" s="25"/>
      <c r="FO196" s="25"/>
      <c r="FP196" s="25"/>
      <c r="FQ196" s="25"/>
      <c r="FR196" s="25"/>
      <c r="FS196" s="25"/>
      <c r="FT196" s="25"/>
      <c r="FU196" s="25"/>
      <c r="FV196" s="25"/>
      <c r="FW196" s="25"/>
      <c r="FX196" s="25"/>
      <c r="FY196" s="25"/>
      <c r="FZ196" s="25"/>
      <c r="GA196" s="25"/>
      <c r="GB196" s="25"/>
      <c r="GC196" s="25"/>
      <c r="GD196" s="25"/>
      <c r="GE196" s="25"/>
      <c r="GF196" s="25"/>
      <c r="GG196" s="25"/>
      <c r="GH196" s="25"/>
      <c r="GI196" s="25"/>
      <c r="GJ196" s="25"/>
      <c r="GK196" s="25"/>
      <c r="GL196" s="25"/>
      <c r="GM196" s="25"/>
    </row>
    <row r="197" spans="2:195" ht="15" customHeight="1">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c r="ED197" s="25"/>
      <c r="EE197" s="25"/>
      <c r="EF197" s="25"/>
      <c r="EG197" s="25"/>
      <c r="EH197" s="25"/>
      <c r="EI197" s="25"/>
      <c r="EJ197" s="25"/>
      <c r="EK197" s="25"/>
      <c r="EL197" s="25"/>
      <c r="EM197" s="25"/>
      <c r="EN197" s="25"/>
      <c r="EO197" s="25"/>
      <c r="EP197" s="25"/>
      <c r="EQ197" s="25"/>
      <c r="ER197" s="25"/>
      <c r="ES197" s="25"/>
      <c r="ET197" s="25"/>
      <c r="EU197" s="25"/>
      <c r="EV197" s="25"/>
      <c r="EW197" s="25"/>
      <c r="EX197" s="25"/>
      <c r="EY197" s="25"/>
      <c r="EZ197" s="25"/>
      <c r="FA197" s="25"/>
      <c r="FB197" s="25"/>
      <c r="FC197" s="25"/>
      <c r="FD197" s="25"/>
      <c r="FE197" s="25"/>
      <c r="FF197" s="25"/>
      <c r="FG197" s="25"/>
      <c r="FH197" s="25"/>
      <c r="FI197" s="25"/>
      <c r="FJ197" s="25"/>
      <c r="FK197" s="25"/>
      <c r="FL197" s="25"/>
      <c r="FM197" s="25"/>
      <c r="FN197" s="25"/>
      <c r="FO197" s="25"/>
      <c r="FP197" s="25"/>
      <c r="FQ197" s="25"/>
      <c r="FR197" s="25"/>
      <c r="FS197" s="25"/>
      <c r="FT197" s="25"/>
      <c r="FU197" s="25"/>
      <c r="FV197" s="25"/>
      <c r="FW197" s="25"/>
      <c r="FX197" s="25"/>
      <c r="FY197" s="25"/>
      <c r="FZ197" s="25"/>
      <c r="GA197" s="25"/>
      <c r="GB197" s="25"/>
      <c r="GC197" s="25"/>
      <c r="GD197" s="25"/>
      <c r="GE197" s="25"/>
      <c r="GF197" s="25"/>
      <c r="GG197" s="25"/>
      <c r="GH197" s="25"/>
      <c r="GI197" s="25"/>
      <c r="GJ197" s="25"/>
      <c r="GK197" s="25"/>
      <c r="GL197" s="25"/>
      <c r="GM197" s="25"/>
    </row>
    <row r="198" spans="2:195" ht="15" customHeight="1">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5"/>
      <c r="FH198" s="25"/>
      <c r="FI198" s="25"/>
      <c r="FJ198" s="25"/>
      <c r="FK198" s="25"/>
      <c r="FL198" s="25"/>
      <c r="FM198" s="25"/>
      <c r="FN198" s="25"/>
      <c r="FO198" s="25"/>
      <c r="FP198" s="25"/>
      <c r="FQ198" s="25"/>
      <c r="FR198" s="25"/>
      <c r="FS198" s="25"/>
      <c r="FT198" s="25"/>
      <c r="FU198" s="25"/>
      <c r="FV198" s="25"/>
      <c r="FW198" s="25"/>
      <c r="FX198" s="25"/>
      <c r="FY198" s="25"/>
      <c r="FZ198" s="25"/>
      <c r="GA198" s="25"/>
      <c r="GB198" s="25"/>
      <c r="GC198" s="25"/>
      <c r="GD198" s="25"/>
      <c r="GE198" s="25"/>
      <c r="GF198" s="25"/>
      <c r="GG198" s="25"/>
      <c r="GH198" s="25"/>
      <c r="GI198" s="25"/>
      <c r="GJ198" s="25"/>
      <c r="GK198" s="25"/>
      <c r="GL198" s="25"/>
      <c r="GM198" s="25"/>
    </row>
    <row r="199" spans="2:195" ht="15" customHeight="1">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c r="ED199" s="25"/>
      <c r="EE199" s="25"/>
      <c r="EF199" s="25"/>
      <c r="EG199" s="25"/>
      <c r="EH199" s="25"/>
      <c r="EI199" s="25"/>
      <c r="EJ199" s="25"/>
      <c r="EK199" s="25"/>
      <c r="EL199" s="25"/>
      <c r="EM199" s="25"/>
      <c r="EN199" s="25"/>
      <c r="EO199" s="25"/>
      <c r="EP199" s="25"/>
      <c r="EQ199" s="25"/>
      <c r="ER199" s="25"/>
      <c r="ES199" s="25"/>
      <c r="ET199" s="25"/>
      <c r="EU199" s="25"/>
      <c r="EV199" s="25"/>
      <c r="EW199" s="25"/>
      <c r="EX199" s="25"/>
      <c r="EY199" s="25"/>
      <c r="EZ199" s="25"/>
      <c r="FA199" s="25"/>
      <c r="FB199" s="25"/>
      <c r="FC199" s="25"/>
      <c r="FD199" s="25"/>
      <c r="FE199" s="25"/>
      <c r="FF199" s="25"/>
      <c r="FG199" s="25"/>
      <c r="FH199" s="25"/>
      <c r="FI199" s="25"/>
      <c r="FJ199" s="25"/>
      <c r="FK199" s="25"/>
      <c r="FL199" s="25"/>
      <c r="FM199" s="25"/>
      <c r="FN199" s="25"/>
      <c r="FO199" s="25"/>
      <c r="FP199" s="25"/>
      <c r="FQ199" s="25"/>
      <c r="FR199" s="25"/>
      <c r="FS199" s="25"/>
      <c r="FT199" s="25"/>
      <c r="FU199" s="25"/>
      <c r="FV199" s="25"/>
      <c r="FW199" s="25"/>
      <c r="FX199" s="25"/>
      <c r="FY199" s="25"/>
      <c r="FZ199" s="25"/>
      <c r="GA199" s="25"/>
      <c r="GB199" s="25"/>
      <c r="GC199" s="25"/>
      <c r="GD199" s="25"/>
      <c r="GE199" s="25"/>
      <c r="GF199" s="25"/>
      <c r="GG199" s="25"/>
      <c r="GH199" s="25"/>
      <c r="GI199" s="25"/>
      <c r="GJ199" s="25"/>
      <c r="GK199" s="25"/>
      <c r="GL199" s="25"/>
      <c r="GM199" s="25"/>
    </row>
    <row r="200" spans="2:195" ht="15" customHeight="1">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25"/>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c r="ED200" s="25"/>
      <c r="EE200" s="25"/>
      <c r="EF200" s="25"/>
      <c r="EG200" s="25"/>
      <c r="EH200" s="25"/>
      <c r="EI200" s="25"/>
      <c r="EJ200" s="25"/>
      <c r="EK200" s="25"/>
      <c r="EL200" s="25"/>
      <c r="EM200" s="25"/>
      <c r="EN200" s="25"/>
      <c r="EO200" s="25"/>
      <c r="EP200" s="25"/>
      <c r="EQ200" s="25"/>
      <c r="ER200" s="25"/>
      <c r="ES200" s="25"/>
      <c r="ET200" s="25"/>
      <c r="EU200" s="25"/>
      <c r="EV200" s="25"/>
      <c r="EW200" s="25"/>
      <c r="EX200" s="25"/>
      <c r="EY200" s="25"/>
      <c r="EZ200" s="25"/>
      <c r="FA200" s="25"/>
      <c r="FB200" s="25"/>
      <c r="FC200" s="25"/>
      <c r="FD200" s="25"/>
      <c r="FE200" s="25"/>
      <c r="FF200" s="25"/>
      <c r="FG200" s="25"/>
      <c r="FH200" s="25"/>
      <c r="FI200" s="25"/>
      <c r="FJ200" s="25"/>
      <c r="FK200" s="25"/>
      <c r="FL200" s="25"/>
      <c r="FM200" s="25"/>
      <c r="FN200" s="25"/>
      <c r="FO200" s="25"/>
      <c r="FP200" s="25"/>
      <c r="FQ200" s="25"/>
      <c r="FR200" s="25"/>
      <c r="FS200" s="25"/>
      <c r="FT200" s="25"/>
      <c r="FU200" s="25"/>
      <c r="FV200" s="25"/>
      <c r="FW200" s="25"/>
      <c r="FX200" s="25"/>
      <c r="FY200" s="25"/>
      <c r="FZ200" s="25"/>
      <c r="GA200" s="25"/>
      <c r="GB200" s="25"/>
      <c r="GC200" s="25"/>
      <c r="GD200" s="25"/>
      <c r="GE200" s="25"/>
      <c r="GF200" s="25"/>
      <c r="GG200" s="25"/>
      <c r="GH200" s="25"/>
      <c r="GI200" s="25"/>
      <c r="GJ200" s="25"/>
      <c r="GK200" s="25"/>
      <c r="GL200" s="25"/>
      <c r="GM200" s="25"/>
    </row>
    <row r="201" spans="2:195" ht="15" customHeight="1">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25"/>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c r="ED201" s="25"/>
      <c r="EE201" s="25"/>
      <c r="EF201" s="25"/>
      <c r="EG201" s="25"/>
      <c r="EH201" s="25"/>
      <c r="EI201" s="25"/>
      <c r="EJ201" s="25"/>
      <c r="EK201" s="25"/>
      <c r="EL201" s="25"/>
      <c r="EM201" s="25"/>
      <c r="EN201" s="25"/>
      <c r="EO201" s="25"/>
      <c r="EP201" s="25"/>
      <c r="EQ201" s="25"/>
      <c r="ER201" s="25"/>
      <c r="ES201" s="25"/>
      <c r="ET201" s="25"/>
      <c r="EU201" s="25"/>
      <c r="EV201" s="25"/>
      <c r="EW201" s="25"/>
      <c r="EX201" s="25"/>
      <c r="EY201" s="25"/>
      <c r="EZ201" s="25"/>
      <c r="FA201" s="25"/>
      <c r="FB201" s="25"/>
      <c r="FC201" s="25"/>
      <c r="FD201" s="25"/>
      <c r="FE201" s="25"/>
      <c r="FF201" s="25"/>
      <c r="FG201" s="25"/>
      <c r="FH201" s="25"/>
      <c r="FI201" s="25"/>
      <c r="FJ201" s="25"/>
      <c r="FK201" s="25"/>
      <c r="FL201" s="25"/>
      <c r="FM201" s="25"/>
      <c r="FN201" s="25"/>
      <c r="FO201" s="25"/>
      <c r="FP201" s="25"/>
      <c r="FQ201" s="25"/>
      <c r="FR201" s="25"/>
      <c r="FS201" s="25"/>
      <c r="FT201" s="25"/>
      <c r="FU201" s="25"/>
      <c r="FV201" s="25"/>
      <c r="FW201" s="25"/>
      <c r="FX201" s="25"/>
      <c r="FY201" s="25"/>
      <c r="FZ201" s="25"/>
      <c r="GA201" s="25"/>
      <c r="GB201" s="25"/>
      <c r="GC201" s="25"/>
      <c r="GD201" s="25"/>
      <c r="GE201" s="25"/>
      <c r="GF201" s="25"/>
      <c r="GG201" s="25"/>
      <c r="GH201" s="25"/>
      <c r="GI201" s="25"/>
      <c r="GJ201" s="25"/>
      <c r="GK201" s="25"/>
      <c r="GL201" s="25"/>
      <c r="GM201" s="25"/>
    </row>
    <row r="202" spans="2:195" ht="15" customHeight="1">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c r="ED202" s="25"/>
      <c r="EE202" s="25"/>
      <c r="EF202" s="25"/>
      <c r="EG202" s="25"/>
      <c r="EH202" s="25"/>
      <c r="EI202" s="25"/>
      <c r="EJ202" s="25"/>
      <c r="EK202" s="25"/>
      <c r="EL202" s="25"/>
      <c r="EM202" s="25"/>
      <c r="EN202" s="25"/>
      <c r="EO202" s="25"/>
      <c r="EP202" s="25"/>
      <c r="EQ202" s="25"/>
      <c r="ER202" s="25"/>
      <c r="ES202" s="25"/>
      <c r="ET202" s="25"/>
      <c r="EU202" s="25"/>
      <c r="EV202" s="25"/>
      <c r="EW202" s="25"/>
      <c r="EX202" s="25"/>
      <c r="EY202" s="25"/>
      <c r="EZ202" s="25"/>
      <c r="FA202" s="25"/>
      <c r="FB202" s="25"/>
      <c r="FC202" s="25"/>
      <c r="FD202" s="25"/>
      <c r="FE202" s="25"/>
      <c r="FF202" s="25"/>
      <c r="FG202" s="25"/>
      <c r="FH202" s="25"/>
      <c r="FI202" s="25"/>
      <c r="FJ202" s="25"/>
      <c r="FK202" s="25"/>
      <c r="FL202" s="25"/>
      <c r="FM202" s="25"/>
      <c r="FN202" s="25"/>
      <c r="FO202" s="25"/>
      <c r="FP202" s="25"/>
      <c r="FQ202" s="25"/>
      <c r="FR202" s="25"/>
      <c r="FS202" s="25"/>
      <c r="FT202" s="25"/>
      <c r="FU202" s="25"/>
      <c r="FV202" s="25"/>
      <c r="FW202" s="25"/>
      <c r="FX202" s="25"/>
      <c r="FY202" s="25"/>
      <c r="FZ202" s="25"/>
      <c r="GA202" s="25"/>
      <c r="GB202" s="25"/>
      <c r="GC202" s="25"/>
      <c r="GD202" s="25"/>
      <c r="GE202" s="25"/>
      <c r="GF202" s="25"/>
      <c r="GG202" s="25"/>
      <c r="GH202" s="25"/>
      <c r="GI202" s="25"/>
      <c r="GJ202" s="25"/>
      <c r="GK202" s="25"/>
      <c r="GL202" s="25"/>
      <c r="GM202" s="25"/>
    </row>
    <row r="203" spans="2:195" ht="15" customHeight="1">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c r="ED203" s="25"/>
      <c r="EE203" s="25"/>
      <c r="EF203" s="25"/>
      <c r="EG203" s="25"/>
      <c r="EH203" s="25"/>
      <c r="EI203" s="25"/>
      <c r="EJ203" s="25"/>
      <c r="EK203" s="25"/>
      <c r="EL203" s="25"/>
      <c r="EM203" s="25"/>
      <c r="EN203" s="25"/>
      <c r="EO203" s="25"/>
      <c r="EP203" s="25"/>
      <c r="EQ203" s="25"/>
      <c r="ER203" s="25"/>
      <c r="ES203" s="25"/>
      <c r="ET203" s="25"/>
      <c r="EU203" s="25"/>
      <c r="EV203" s="25"/>
      <c r="EW203" s="25"/>
      <c r="EX203" s="25"/>
      <c r="EY203" s="25"/>
      <c r="EZ203" s="25"/>
      <c r="FA203" s="25"/>
      <c r="FB203" s="25"/>
      <c r="FC203" s="25"/>
      <c r="FD203" s="25"/>
      <c r="FE203" s="25"/>
      <c r="FF203" s="25"/>
      <c r="FG203" s="25"/>
      <c r="FH203" s="25"/>
      <c r="FI203" s="25"/>
      <c r="FJ203" s="25"/>
      <c r="FK203" s="25"/>
      <c r="FL203" s="25"/>
      <c r="FM203" s="25"/>
      <c r="FN203" s="25"/>
      <c r="FO203" s="25"/>
      <c r="FP203" s="25"/>
      <c r="FQ203" s="25"/>
      <c r="FR203" s="25"/>
      <c r="FS203" s="25"/>
      <c r="FT203" s="25"/>
      <c r="FU203" s="25"/>
      <c r="FV203" s="25"/>
      <c r="FW203" s="25"/>
      <c r="FX203" s="25"/>
      <c r="FY203" s="25"/>
      <c r="FZ203" s="25"/>
      <c r="GA203" s="25"/>
      <c r="GB203" s="25"/>
      <c r="GC203" s="25"/>
      <c r="GD203" s="25"/>
      <c r="GE203" s="25"/>
      <c r="GF203" s="25"/>
      <c r="GG203" s="25"/>
      <c r="GH203" s="25"/>
      <c r="GI203" s="25"/>
      <c r="GJ203" s="25"/>
      <c r="GK203" s="25"/>
      <c r="GL203" s="25"/>
      <c r="GM203" s="25"/>
    </row>
    <row r="204" spans="2:195" ht="15" customHeight="1">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25"/>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c r="ED204" s="25"/>
      <c r="EE204" s="25"/>
      <c r="EF204" s="25"/>
      <c r="EG204" s="25"/>
      <c r="EH204" s="25"/>
      <c r="EI204" s="25"/>
      <c r="EJ204" s="25"/>
      <c r="EK204" s="25"/>
      <c r="EL204" s="25"/>
      <c r="EM204" s="25"/>
      <c r="EN204" s="25"/>
      <c r="EO204" s="25"/>
      <c r="EP204" s="25"/>
      <c r="EQ204" s="25"/>
      <c r="ER204" s="25"/>
      <c r="ES204" s="25"/>
      <c r="ET204" s="25"/>
      <c r="EU204" s="25"/>
      <c r="EV204" s="25"/>
      <c r="EW204" s="25"/>
      <c r="EX204" s="25"/>
      <c r="EY204" s="25"/>
      <c r="EZ204" s="25"/>
      <c r="FA204" s="25"/>
      <c r="FB204" s="25"/>
      <c r="FC204" s="25"/>
      <c r="FD204" s="25"/>
      <c r="FE204" s="25"/>
      <c r="FF204" s="25"/>
      <c r="FG204" s="25"/>
      <c r="FH204" s="25"/>
      <c r="FI204" s="25"/>
      <c r="FJ204" s="25"/>
      <c r="FK204" s="25"/>
      <c r="FL204" s="25"/>
      <c r="FM204" s="25"/>
      <c r="FN204" s="25"/>
      <c r="FO204" s="25"/>
      <c r="FP204" s="25"/>
      <c r="FQ204" s="25"/>
      <c r="FR204" s="25"/>
      <c r="FS204" s="25"/>
      <c r="FT204" s="25"/>
      <c r="FU204" s="25"/>
      <c r="FV204" s="25"/>
      <c r="FW204" s="25"/>
      <c r="FX204" s="25"/>
      <c r="FY204" s="25"/>
      <c r="FZ204" s="25"/>
      <c r="GA204" s="25"/>
      <c r="GB204" s="25"/>
      <c r="GC204" s="25"/>
      <c r="GD204" s="25"/>
      <c r="GE204" s="25"/>
      <c r="GF204" s="25"/>
      <c r="GG204" s="25"/>
      <c r="GH204" s="25"/>
      <c r="GI204" s="25"/>
      <c r="GJ204" s="25"/>
      <c r="GK204" s="25"/>
      <c r="GL204" s="25"/>
      <c r="GM204" s="25"/>
    </row>
    <row r="205" spans="2:195" ht="15" customHeight="1">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c r="ED205" s="25"/>
      <c r="EE205" s="25"/>
      <c r="EF205" s="25"/>
      <c r="EG205" s="25"/>
      <c r="EH205" s="25"/>
      <c r="EI205" s="25"/>
      <c r="EJ205" s="25"/>
      <c r="EK205" s="25"/>
      <c r="EL205" s="25"/>
      <c r="EM205" s="25"/>
      <c r="EN205" s="25"/>
      <c r="EO205" s="25"/>
      <c r="EP205" s="25"/>
      <c r="EQ205" s="25"/>
      <c r="ER205" s="25"/>
      <c r="ES205" s="25"/>
      <c r="ET205" s="25"/>
      <c r="EU205" s="25"/>
      <c r="EV205" s="25"/>
      <c r="EW205" s="25"/>
      <c r="EX205" s="25"/>
      <c r="EY205" s="25"/>
      <c r="EZ205" s="25"/>
      <c r="FA205" s="25"/>
      <c r="FB205" s="25"/>
      <c r="FC205" s="25"/>
      <c r="FD205" s="25"/>
      <c r="FE205" s="25"/>
      <c r="FF205" s="25"/>
      <c r="FG205" s="25"/>
      <c r="FH205" s="25"/>
      <c r="FI205" s="25"/>
      <c r="FJ205" s="25"/>
      <c r="FK205" s="25"/>
      <c r="FL205" s="25"/>
      <c r="FM205" s="25"/>
      <c r="FN205" s="25"/>
      <c r="FO205" s="25"/>
      <c r="FP205" s="25"/>
      <c r="FQ205" s="25"/>
      <c r="FR205" s="25"/>
      <c r="FS205" s="25"/>
      <c r="FT205" s="25"/>
      <c r="FU205" s="25"/>
      <c r="FV205" s="25"/>
      <c r="FW205" s="25"/>
      <c r="FX205" s="25"/>
      <c r="FY205" s="25"/>
      <c r="FZ205" s="25"/>
      <c r="GA205" s="25"/>
      <c r="GB205" s="25"/>
      <c r="GC205" s="25"/>
      <c r="GD205" s="25"/>
      <c r="GE205" s="25"/>
      <c r="GF205" s="25"/>
      <c r="GG205" s="25"/>
      <c r="GH205" s="25"/>
      <c r="GI205" s="25"/>
      <c r="GJ205" s="25"/>
      <c r="GK205" s="25"/>
      <c r="GL205" s="25"/>
      <c r="GM205" s="25"/>
    </row>
    <row r="206" spans="2:195" ht="15" customHeight="1">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row>
    <row r="207" spans="2:195" ht="15" customHeight="1">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25"/>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c r="ED207" s="25"/>
      <c r="EE207" s="25"/>
      <c r="EF207" s="25"/>
      <c r="EG207" s="25"/>
      <c r="EH207" s="25"/>
      <c r="EI207" s="25"/>
      <c r="EJ207" s="25"/>
      <c r="EK207" s="25"/>
      <c r="EL207" s="25"/>
      <c r="EM207" s="25"/>
      <c r="EN207" s="25"/>
      <c r="EO207" s="25"/>
      <c r="EP207" s="25"/>
      <c r="EQ207" s="25"/>
      <c r="ER207" s="25"/>
      <c r="ES207" s="25"/>
      <c r="ET207" s="25"/>
      <c r="EU207" s="25"/>
      <c r="EV207" s="25"/>
      <c r="EW207" s="25"/>
      <c r="EX207" s="25"/>
      <c r="EY207" s="25"/>
      <c r="EZ207" s="25"/>
      <c r="FA207" s="25"/>
      <c r="FB207" s="25"/>
      <c r="FC207" s="25"/>
      <c r="FD207" s="25"/>
      <c r="FE207" s="25"/>
      <c r="FF207" s="25"/>
      <c r="FG207" s="25"/>
      <c r="FH207" s="25"/>
      <c r="FI207" s="25"/>
      <c r="FJ207" s="25"/>
      <c r="FK207" s="25"/>
      <c r="FL207" s="25"/>
      <c r="FM207" s="25"/>
      <c r="FN207" s="25"/>
      <c r="FO207" s="25"/>
      <c r="FP207" s="25"/>
      <c r="FQ207" s="25"/>
      <c r="FR207" s="25"/>
      <c r="FS207" s="25"/>
      <c r="FT207" s="25"/>
      <c r="FU207" s="25"/>
      <c r="FV207" s="25"/>
      <c r="FW207" s="25"/>
      <c r="FX207" s="25"/>
      <c r="FY207" s="25"/>
      <c r="FZ207" s="25"/>
      <c r="GA207" s="25"/>
      <c r="GB207" s="25"/>
      <c r="GC207" s="25"/>
      <c r="GD207" s="25"/>
      <c r="GE207" s="25"/>
      <c r="GF207" s="25"/>
      <c r="GG207" s="25"/>
      <c r="GH207" s="25"/>
      <c r="GI207" s="25"/>
      <c r="GJ207" s="25"/>
      <c r="GK207" s="25"/>
      <c r="GL207" s="25"/>
      <c r="GM207" s="25"/>
    </row>
    <row r="208" spans="2:195" ht="15" customHeight="1">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25"/>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c r="ED208" s="25"/>
      <c r="EE208" s="25"/>
      <c r="EF208" s="25"/>
      <c r="EG208" s="25"/>
      <c r="EH208" s="25"/>
      <c r="EI208" s="25"/>
      <c r="EJ208" s="25"/>
      <c r="EK208" s="25"/>
      <c r="EL208" s="25"/>
      <c r="EM208" s="25"/>
      <c r="EN208" s="25"/>
      <c r="EO208" s="25"/>
      <c r="EP208" s="25"/>
      <c r="EQ208" s="25"/>
      <c r="ER208" s="25"/>
      <c r="ES208" s="25"/>
      <c r="ET208" s="25"/>
      <c r="EU208" s="25"/>
      <c r="EV208" s="25"/>
      <c r="EW208" s="25"/>
      <c r="EX208" s="25"/>
      <c r="EY208" s="25"/>
      <c r="EZ208" s="25"/>
      <c r="FA208" s="25"/>
      <c r="FB208" s="25"/>
      <c r="FC208" s="25"/>
      <c r="FD208" s="25"/>
      <c r="FE208" s="25"/>
      <c r="FF208" s="25"/>
      <c r="FG208" s="25"/>
      <c r="FH208" s="25"/>
      <c r="FI208" s="25"/>
      <c r="FJ208" s="25"/>
      <c r="FK208" s="25"/>
      <c r="FL208" s="25"/>
      <c r="FM208" s="25"/>
      <c r="FN208" s="25"/>
      <c r="FO208" s="25"/>
      <c r="FP208" s="25"/>
      <c r="FQ208" s="25"/>
      <c r="FR208" s="25"/>
      <c r="FS208" s="25"/>
      <c r="FT208" s="25"/>
      <c r="FU208" s="25"/>
      <c r="FV208" s="25"/>
      <c r="FW208" s="25"/>
      <c r="FX208" s="25"/>
      <c r="FY208" s="25"/>
      <c r="FZ208" s="25"/>
      <c r="GA208" s="25"/>
      <c r="GB208" s="25"/>
      <c r="GC208" s="25"/>
      <c r="GD208" s="25"/>
      <c r="GE208" s="25"/>
      <c r="GF208" s="25"/>
      <c r="GG208" s="25"/>
      <c r="GH208" s="25"/>
      <c r="GI208" s="25"/>
      <c r="GJ208" s="25"/>
      <c r="GK208" s="25"/>
      <c r="GL208" s="25"/>
      <c r="GM208" s="25"/>
    </row>
    <row r="209" spans="2:195" ht="15" customHeight="1">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c r="ED209" s="25"/>
      <c r="EE209" s="25"/>
      <c r="EF209" s="25"/>
      <c r="EG209" s="25"/>
      <c r="EH209" s="25"/>
      <c r="EI209" s="25"/>
      <c r="EJ209" s="25"/>
      <c r="EK209" s="25"/>
      <c r="EL209" s="25"/>
      <c r="EM209" s="25"/>
      <c r="EN209" s="25"/>
      <c r="EO209" s="25"/>
      <c r="EP209" s="25"/>
      <c r="EQ209" s="25"/>
      <c r="ER209" s="25"/>
      <c r="ES209" s="25"/>
      <c r="ET209" s="25"/>
      <c r="EU209" s="25"/>
      <c r="EV209" s="25"/>
      <c r="EW209" s="25"/>
      <c r="EX209" s="25"/>
      <c r="EY209" s="25"/>
      <c r="EZ209" s="25"/>
      <c r="FA209" s="25"/>
      <c r="FB209" s="25"/>
      <c r="FC209" s="25"/>
      <c r="FD209" s="25"/>
      <c r="FE209" s="25"/>
      <c r="FF209" s="25"/>
      <c r="FG209" s="25"/>
      <c r="FH209" s="25"/>
      <c r="FI209" s="25"/>
      <c r="FJ209" s="25"/>
      <c r="FK209" s="25"/>
      <c r="FL209" s="25"/>
      <c r="FM209" s="25"/>
      <c r="FN209" s="25"/>
      <c r="FO209" s="25"/>
      <c r="FP209" s="25"/>
      <c r="FQ209" s="25"/>
      <c r="FR209" s="25"/>
      <c r="FS209" s="25"/>
      <c r="FT209" s="25"/>
      <c r="FU209" s="25"/>
      <c r="FV209" s="25"/>
      <c r="FW209" s="25"/>
      <c r="FX209" s="25"/>
      <c r="FY209" s="25"/>
      <c r="FZ209" s="25"/>
      <c r="GA209" s="25"/>
      <c r="GB209" s="25"/>
      <c r="GC209" s="25"/>
      <c r="GD209" s="25"/>
      <c r="GE209" s="25"/>
      <c r="GF209" s="25"/>
      <c r="GG209" s="25"/>
      <c r="GH209" s="25"/>
      <c r="GI209" s="25"/>
      <c r="GJ209" s="25"/>
      <c r="GK209" s="25"/>
      <c r="GL209" s="25"/>
      <c r="GM209" s="25"/>
    </row>
    <row r="210" spans="2:195" ht="15" customHeight="1">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c r="ED210" s="25"/>
      <c r="EE210" s="25"/>
      <c r="EF210" s="25"/>
      <c r="EG210" s="25"/>
      <c r="EH210" s="25"/>
      <c r="EI210" s="25"/>
      <c r="EJ210" s="25"/>
      <c r="EK210" s="25"/>
      <c r="EL210" s="25"/>
      <c r="EM210" s="25"/>
      <c r="EN210" s="25"/>
      <c r="EO210" s="25"/>
      <c r="EP210" s="25"/>
      <c r="EQ210" s="25"/>
      <c r="ER210" s="25"/>
      <c r="ES210" s="25"/>
      <c r="ET210" s="25"/>
      <c r="EU210" s="25"/>
      <c r="EV210" s="25"/>
      <c r="EW210" s="25"/>
      <c r="EX210" s="25"/>
      <c r="EY210" s="25"/>
      <c r="EZ210" s="25"/>
      <c r="FA210" s="25"/>
      <c r="FB210" s="25"/>
      <c r="FC210" s="25"/>
      <c r="FD210" s="25"/>
      <c r="FE210" s="25"/>
      <c r="FF210" s="25"/>
      <c r="FG210" s="25"/>
      <c r="FH210" s="25"/>
      <c r="FI210" s="25"/>
      <c r="FJ210" s="25"/>
      <c r="FK210" s="25"/>
      <c r="FL210" s="25"/>
      <c r="FM210" s="25"/>
      <c r="FN210" s="25"/>
      <c r="FO210" s="25"/>
      <c r="FP210" s="25"/>
      <c r="FQ210" s="25"/>
      <c r="FR210" s="25"/>
      <c r="FS210" s="25"/>
      <c r="FT210" s="25"/>
      <c r="FU210" s="25"/>
      <c r="FV210" s="25"/>
      <c r="FW210" s="25"/>
      <c r="FX210" s="25"/>
      <c r="FY210" s="25"/>
      <c r="FZ210" s="25"/>
      <c r="GA210" s="25"/>
      <c r="GB210" s="25"/>
      <c r="GC210" s="25"/>
      <c r="GD210" s="25"/>
      <c r="GE210" s="25"/>
      <c r="GF210" s="25"/>
      <c r="GG210" s="25"/>
      <c r="GH210" s="25"/>
      <c r="GI210" s="25"/>
      <c r="GJ210" s="25"/>
      <c r="GK210" s="25"/>
      <c r="GL210" s="25"/>
      <c r="GM210" s="25"/>
    </row>
    <row r="211" spans="2:195" ht="15" customHeight="1">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c r="ED211" s="25"/>
      <c r="EE211" s="25"/>
      <c r="EF211" s="25"/>
      <c r="EG211" s="25"/>
      <c r="EH211" s="25"/>
      <c r="EI211" s="25"/>
      <c r="EJ211" s="25"/>
      <c r="EK211" s="25"/>
      <c r="EL211" s="25"/>
      <c r="EM211" s="25"/>
      <c r="EN211" s="25"/>
      <c r="EO211" s="25"/>
      <c r="EP211" s="25"/>
      <c r="EQ211" s="25"/>
      <c r="ER211" s="25"/>
      <c r="ES211" s="25"/>
      <c r="ET211" s="25"/>
      <c r="EU211" s="25"/>
      <c r="EV211" s="25"/>
      <c r="EW211" s="25"/>
      <c r="EX211" s="25"/>
      <c r="EY211" s="25"/>
      <c r="EZ211" s="25"/>
      <c r="FA211" s="25"/>
      <c r="FB211" s="25"/>
      <c r="FC211" s="25"/>
      <c r="FD211" s="25"/>
      <c r="FE211" s="25"/>
      <c r="FF211" s="25"/>
      <c r="FG211" s="25"/>
      <c r="FH211" s="25"/>
      <c r="FI211" s="25"/>
      <c r="FJ211" s="25"/>
      <c r="FK211" s="25"/>
      <c r="FL211" s="25"/>
      <c r="FM211" s="25"/>
      <c r="FN211" s="25"/>
      <c r="FO211" s="25"/>
      <c r="FP211" s="25"/>
      <c r="FQ211" s="25"/>
      <c r="FR211" s="25"/>
      <c r="FS211" s="25"/>
      <c r="FT211" s="25"/>
      <c r="FU211" s="25"/>
      <c r="FV211" s="25"/>
      <c r="FW211" s="25"/>
      <c r="FX211" s="25"/>
      <c r="FY211" s="25"/>
      <c r="FZ211" s="25"/>
      <c r="GA211" s="25"/>
      <c r="GB211" s="25"/>
      <c r="GC211" s="25"/>
      <c r="GD211" s="25"/>
      <c r="GE211" s="25"/>
      <c r="GF211" s="25"/>
      <c r="GG211" s="25"/>
      <c r="GH211" s="25"/>
      <c r="GI211" s="25"/>
      <c r="GJ211" s="25"/>
      <c r="GK211" s="25"/>
      <c r="GL211" s="25"/>
      <c r="GM211" s="25"/>
    </row>
    <row r="212" spans="2:195" ht="15" customHeight="1">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25"/>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c r="ED212" s="25"/>
      <c r="EE212" s="25"/>
      <c r="EF212" s="25"/>
      <c r="EG212" s="25"/>
      <c r="EH212" s="25"/>
      <c r="EI212" s="25"/>
      <c r="EJ212" s="25"/>
      <c r="EK212" s="25"/>
      <c r="EL212" s="25"/>
      <c r="EM212" s="25"/>
      <c r="EN212" s="25"/>
      <c r="EO212" s="25"/>
      <c r="EP212" s="25"/>
      <c r="EQ212" s="25"/>
      <c r="ER212" s="25"/>
      <c r="ES212" s="25"/>
      <c r="ET212" s="25"/>
      <c r="EU212" s="25"/>
      <c r="EV212" s="25"/>
      <c r="EW212" s="25"/>
      <c r="EX212" s="25"/>
      <c r="EY212" s="25"/>
      <c r="EZ212" s="25"/>
      <c r="FA212" s="25"/>
      <c r="FB212" s="25"/>
      <c r="FC212" s="25"/>
      <c r="FD212" s="25"/>
      <c r="FE212" s="25"/>
      <c r="FF212" s="25"/>
      <c r="FG212" s="25"/>
      <c r="FH212" s="25"/>
      <c r="FI212" s="25"/>
      <c r="FJ212" s="25"/>
      <c r="FK212" s="25"/>
      <c r="FL212" s="25"/>
      <c r="FM212" s="25"/>
      <c r="FN212" s="25"/>
      <c r="FO212" s="25"/>
      <c r="FP212" s="25"/>
      <c r="FQ212" s="25"/>
      <c r="FR212" s="25"/>
      <c r="FS212" s="25"/>
      <c r="FT212" s="25"/>
      <c r="FU212" s="25"/>
      <c r="FV212" s="25"/>
      <c r="FW212" s="25"/>
      <c r="FX212" s="25"/>
      <c r="FY212" s="25"/>
      <c r="FZ212" s="25"/>
      <c r="GA212" s="25"/>
      <c r="GB212" s="25"/>
      <c r="GC212" s="25"/>
      <c r="GD212" s="25"/>
      <c r="GE212" s="25"/>
      <c r="GF212" s="25"/>
      <c r="GG212" s="25"/>
      <c r="GH212" s="25"/>
      <c r="GI212" s="25"/>
      <c r="GJ212" s="25"/>
      <c r="GK212" s="25"/>
      <c r="GL212" s="25"/>
      <c r="GM212" s="25"/>
    </row>
    <row r="213" spans="2:195" ht="15" customHeight="1">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row>
    <row r="214" spans="2:195" ht="15" customHeight="1">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5"/>
      <c r="FH214" s="25"/>
      <c r="FI214" s="25"/>
      <c r="FJ214" s="25"/>
      <c r="FK214" s="25"/>
      <c r="FL214" s="25"/>
      <c r="FM214" s="25"/>
      <c r="FN214" s="25"/>
      <c r="FO214" s="25"/>
      <c r="FP214" s="25"/>
      <c r="FQ214" s="25"/>
      <c r="FR214" s="25"/>
      <c r="FS214" s="25"/>
      <c r="FT214" s="25"/>
      <c r="FU214" s="25"/>
      <c r="FV214" s="25"/>
      <c r="FW214" s="25"/>
      <c r="FX214" s="25"/>
      <c r="FY214" s="25"/>
      <c r="FZ214" s="25"/>
      <c r="GA214" s="25"/>
      <c r="GB214" s="25"/>
      <c r="GC214" s="25"/>
      <c r="GD214" s="25"/>
      <c r="GE214" s="25"/>
      <c r="GF214" s="25"/>
      <c r="GG214" s="25"/>
      <c r="GH214" s="25"/>
      <c r="GI214" s="25"/>
      <c r="GJ214" s="25"/>
      <c r="GK214" s="25"/>
      <c r="GL214" s="25"/>
      <c r="GM214" s="25"/>
    </row>
    <row r="215" spans="2:195" ht="15" customHeight="1">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c r="ED215" s="25"/>
      <c r="EE215" s="25"/>
      <c r="EF215" s="25"/>
      <c r="EG215" s="25"/>
      <c r="EH215" s="25"/>
      <c r="EI215" s="25"/>
      <c r="EJ215" s="25"/>
      <c r="EK215" s="25"/>
      <c r="EL215" s="25"/>
      <c r="EM215" s="25"/>
      <c r="EN215" s="25"/>
      <c r="EO215" s="25"/>
      <c r="EP215" s="25"/>
      <c r="EQ215" s="25"/>
      <c r="ER215" s="25"/>
      <c r="ES215" s="25"/>
      <c r="ET215" s="25"/>
      <c r="EU215" s="25"/>
      <c r="EV215" s="25"/>
      <c r="EW215" s="25"/>
      <c r="EX215" s="25"/>
      <c r="EY215" s="25"/>
      <c r="EZ215" s="25"/>
      <c r="FA215" s="25"/>
      <c r="FB215" s="25"/>
      <c r="FC215" s="25"/>
      <c r="FD215" s="25"/>
      <c r="FE215" s="25"/>
      <c r="FF215" s="25"/>
      <c r="FG215" s="25"/>
      <c r="FH215" s="25"/>
      <c r="FI215" s="25"/>
      <c r="FJ215" s="25"/>
      <c r="FK215" s="25"/>
      <c r="FL215" s="25"/>
      <c r="FM215" s="25"/>
      <c r="FN215" s="25"/>
      <c r="FO215" s="25"/>
      <c r="FP215" s="25"/>
      <c r="FQ215" s="25"/>
      <c r="FR215" s="25"/>
      <c r="FS215" s="25"/>
      <c r="FT215" s="25"/>
      <c r="FU215" s="25"/>
      <c r="FV215" s="25"/>
      <c r="FW215" s="25"/>
      <c r="FX215" s="25"/>
      <c r="FY215" s="25"/>
      <c r="FZ215" s="25"/>
      <c r="GA215" s="25"/>
      <c r="GB215" s="25"/>
      <c r="GC215" s="25"/>
      <c r="GD215" s="25"/>
      <c r="GE215" s="25"/>
      <c r="GF215" s="25"/>
      <c r="GG215" s="25"/>
      <c r="GH215" s="25"/>
      <c r="GI215" s="25"/>
      <c r="GJ215" s="25"/>
      <c r="GK215" s="25"/>
      <c r="GL215" s="25"/>
      <c r="GM215" s="25"/>
    </row>
    <row r="216" spans="2:195" ht="15" customHeight="1">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25"/>
      <c r="EG216" s="25"/>
      <c r="EH216" s="25"/>
      <c r="EI216" s="25"/>
      <c r="EJ216" s="25"/>
      <c r="EK216" s="25"/>
      <c r="EL216" s="25"/>
      <c r="EM216" s="25"/>
      <c r="EN216" s="25"/>
      <c r="EO216" s="25"/>
      <c r="EP216" s="25"/>
      <c r="EQ216" s="25"/>
      <c r="ER216" s="25"/>
      <c r="ES216" s="25"/>
      <c r="ET216" s="25"/>
      <c r="EU216" s="25"/>
      <c r="EV216" s="25"/>
      <c r="EW216" s="25"/>
      <c r="EX216" s="25"/>
      <c r="EY216" s="25"/>
      <c r="EZ216" s="25"/>
      <c r="FA216" s="25"/>
      <c r="FB216" s="25"/>
      <c r="FC216" s="25"/>
      <c r="FD216" s="25"/>
      <c r="FE216" s="25"/>
      <c r="FF216" s="25"/>
      <c r="FG216" s="25"/>
      <c r="FH216" s="25"/>
      <c r="FI216" s="25"/>
      <c r="FJ216" s="25"/>
      <c r="FK216" s="25"/>
      <c r="FL216" s="25"/>
      <c r="FM216" s="25"/>
      <c r="FN216" s="25"/>
      <c r="FO216" s="25"/>
      <c r="FP216" s="25"/>
      <c r="FQ216" s="25"/>
      <c r="FR216" s="25"/>
      <c r="FS216" s="25"/>
      <c r="FT216" s="25"/>
      <c r="FU216" s="25"/>
      <c r="FV216" s="25"/>
      <c r="FW216" s="25"/>
      <c r="FX216" s="25"/>
      <c r="FY216" s="25"/>
      <c r="FZ216" s="25"/>
      <c r="GA216" s="25"/>
      <c r="GB216" s="25"/>
      <c r="GC216" s="25"/>
      <c r="GD216" s="25"/>
      <c r="GE216" s="25"/>
      <c r="GF216" s="25"/>
      <c r="GG216" s="25"/>
      <c r="GH216" s="25"/>
      <c r="GI216" s="25"/>
      <c r="GJ216" s="25"/>
      <c r="GK216" s="25"/>
      <c r="GL216" s="25"/>
      <c r="GM216" s="25"/>
    </row>
    <row r="217" spans="2:195" ht="15" customHeight="1">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25"/>
      <c r="EG217" s="25"/>
      <c r="EH217" s="25"/>
      <c r="EI217" s="25"/>
      <c r="EJ217" s="25"/>
      <c r="EK217" s="25"/>
      <c r="EL217" s="25"/>
      <c r="EM217" s="25"/>
      <c r="EN217" s="25"/>
      <c r="EO217" s="25"/>
      <c r="EP217" s="25"/>
      <c r="EQ217" s="25"/>
      <c r="ER217" s="25"/>
      <c r="ES217" s="25"/>
      <c r="ET217" s="25"/>
      <c r="EU217" s="25"/>
      <c r="EV217" s="25"/>
      <c r="EW217" s="25"/>
      <c r="EX217" s="25"/>
      <c r="EY217" s="25"/>
      <c r="EZ217" s="25"/>
      <c r="FA217" s="25"/>
      <c r="FB217" s="25"/>
      <c r="FC217" s="25"/>
      <c r="FD217" s="25"/>
      <c r="FE217" s="25"/>
      <c r="FF217" s="25"/>
      <c r="FG217" s="25"/>
      <c r="FH217" s="25"/>
      <c r="FI217" s="25"/>
      <c r="FJ217" s="25"/>
      <c r="FK217" s="25"/>
      <c r="FL217" s="25"/>
      <c r="FM217" s="25"/>
      <c r="FN217" s="25"/>
      <c r="FO217" s="25"/>
      <c r="FP217" s="25"/>
      <c r="FQ217" s="25"/>
      <c r="FR217" s="25"/>
      <c r="FS217" s="25"/>
      <c r="FT217" s="25"/>
      <c r="FU217" s="25"/>
      <c r="FV217" s="25"/>
      <c r="FW217" s="25"/>
      <c r="FX217" s="25"/>
      <c r="FY217" s="25"/>
      <c r="FZ217" s="25"/>
      <c r="GA217" s="25"/>
      <c r="GB217" s="25"/>
      <c r="GC217" s="25"/>
      <c r="GD217" s="25"/>
      <c r="GE217" s="25"/>
      <c r="GF217" s="25"/>
      <c r="GG217" s="25"/>
      <c r="GH217" s="25"/>
      <c r="GI217" s="25"/>
      <c r="GJ217" s="25"/>
      <c r="GK217" s="25"/>
      <c r="GL217" s="25"/>
      <c r="GM217" s="25"/>
    </row>
    <row r="218" spans="2:195" ht="15" customHeight="1">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25"/>
      <c r="EG218" s="25"/>
      <c r="EH218" s="25"/>
      <c r="EI218" s="25"/>
      <c r="EJ218" s="25"/>
      <c r="EK218" s="25"/>
      <c r="EL218" s="25"/>
      <c r="EM218" s="25"/>
      <c r="EN218" s="25"/>
      <c r="EO218" s="25"/>
      <c r="EP218" s="25"/>
      <c r="EQ218" s="25"/>
      <c r="ER218" s="25"/>
      <c r="ES218" s="25"/>
      <c r="ET218" s="25"/>
      <c r="EU218" s="25"/>
      <c r="EV218" s="25"/>
      <c r="EW218" s="25"/>
      <c r="EX218" s="25"/>
      <c r="EY218" s="25"/>
      <c r="EZ218" s="25"/>
      <c r="FA218" s="25"/>
      <c r="FB218" s="25"/>
      <c r="FC218" s="25"/>
      <c r="FD218" s="25"/>
      <c r="FE218" s="25"/>
      <c r="FF218" s="25"/>
      <c r="FG218" s="25"/>
      <c r="FH218" s="25"/>
      <c r="FI218" s="25"/>
      <c r="FJ218" s="25"/>
      <c r="FK218" s="25"/>
      <c r="FL218" s="25"/>
      <c r="FM218" s="25"/>
      <c r="FN218" s="25"/>
      <c r="FO218" s="25"/>
      <c r="FP218" s="25"/>
      <c r="FQ218" s="25"/>
      <c r="FR218" s="25"/>
      <c r="FS218" s="25"/>
      <c r="FT218" s="25"/>
      <c r="FU218" s="25"/>
      <c r="FV218" s="25"/>
      <c r="FW218" s="25"/>
      <c r="FX218" s="25"/>
      <c r="FY218" s="25"/>
      <c r="FZ218" s="25"/>
      <c r="GA218" s="25"/>
      <c r="GB218" s="25"/>
      <c r="GC218" s="25"/>
      <c r="GD218" s="25"/>
      <c r="GE218" s="25"/>
      <c r="GF218" s="25"/>
      <c r="GG218" s="25"/>
      <c r="GH218" s="25"/>
      <c r="GI218" s="25"/>
      <c r="GJ218" s="25"/>
      <c r="GK218" s="25"/>
      <c r="GL218" s="25"/>
      <c r="GM218" s="25"/>
    </row>
    <row r="219" spans="2:195" ht="15" customHeight="1">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25"/>
      <c r="EG219" s="25"/>
      <c r="EH219" s="25"/>
      <c r="EI219" s="25"/>
      <c r="EJ219" s="25"/>
      <c r="EK219" s="25"/>
      <c r="EL219" s="25"/>
      <c r="EM219" s="25"/>
      <c r="EN219" s="25"/>
      <c r="EO219" s="25"/>
      <c r="EP219" s="25"/>
      <c r="EQ219" s="25"/>
      <c r="ER219" s="25"/>
      <c r="ES219" s="25"/>
      <c r="ET219" s="25"/>
      <c r="EU219" s="25"/>
      <c r="EV219" s="25"/>
      <c r="EW219" s="25"/>
      <c r="EX219" s="25"/>
      <c r="EY219" s="25"/>
      <c r="EZ219" s="25"/>
      <c r="FA219" s="25"/>
      <c r="FB219" s="25"/>
      <c r="FC219" s="25"/>
      <c r="FD219" s="25"/>
      <c r="FE219" s="25"/>
      <c r="FF219" s="25"/>
      <c r="FG219" s="25"/>
      <c r="FH219" s="25"/>
      <c r="FI219" s="25"/>
      <c r="FJ219" s="25"/>
      <c r="FK219" s="25"/>
      <c r="FL219" s="25"/>
      <c r="FM219" s="25"/>
      <c r="FN219" s="25"/>
      <c r="FO219" s="25"/>
      <c r="FP219" s="25"/>
      <c r="FQ219" s="25"/>
      <c r="FR219" s="25"/>
      <c r="FS219" s="25"/>
      <c r="FT219" s="25"/>
      <c r="FU219" s="25"/>
      <c r="FV219" s="25"/>
      <c r="FW219" s="25"/>
      <c r="FX219" s="25"/>
      <c r="FY219" s="25"/>
      <c r="FZ219" s="25"/>
      <c r="GA219" s="25"/>
      <c r="GB219" s="25"/>
      <c r="GC219" s="25"/>
      <c r="GD219" s="25"/>
      <c r="GE219" s="25"/>
      <c r="GF219" s="25"/>
      <c r="GG219" s="25"/>
      <c r="GH219" s="25"/>
      <c r="GI219" s="25"/>
      <c r="GJ219" s="25"/>
      <c r="GK219" s="25"/>
      <c r="GL219" s="25"/>
      <c r="GM219" s="25"/>
    </row>
    <row r="220" spans="2:195" ht="15" customHeight="1">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25"/>
      <c r="EG220" s="25"/>
      <c r="EH220" s="25"/>
      <c r="EI220" s="25"/>
      <c r="EJ220" s="25"/>
      <c r="EK220" s="25"/>
      <c r="EL220" s="25"/>
      <c r="EM220" s="25"/>
      <c r="EN220" s="25"/>
      <c r="EO220" s="25"/>
      <c r="EP220" s="25"/>
      <c r="EQ220" s="25"/>
      <c r="ER220" s="25"/>
      <c r="ES220" s="25"/>
      <c r="ET220" s="25"/>
      <c r="EU220" s="25"/>
      <c r="EV220" s="25"/>
      <c r="EW220" s="25"/>
      <c r="EX220" s="25"/>
      <c r="EY220" s="25"/>
      <c r="EZ220" s="25"/>
      <c r="FA220" s="25"/>
      <c r="FB220" s="25"/>
      <c r="FC220" s="25"/>
      <c r="FD220" s="25"/>
      <c r="FE220" s="25"/>
      <c r="FF220" s="25"/>
      <c r="FG220" s="25"/>
      <c r="FH220" s="25"/>
      <c r="FI220" s="25"/>
      <c r="FJ220" s="25"/>
      <c r="FK220" s="25"/>
      <c r="FL220" s="25"/>
      <c r="FM220" s="25"/>
      <c r="FN220" s="25"/>
      <c r="FO220" s="25"/>
      <c r="FP220" s="25"/>
      <c r="FQ220" s="25"/>
      <c r="FR220" s="25"/>
      <c r="FS220" s="25"/>
      <c r="FT220" s="25"/>
      <c r="FU220" s="25"/>
      <c r="FV220" s="25"/>
      <c r="FW220" s="25"/>
      <c r="FX220" s="25"/>
      <c r="FY220" s="25"/>
      <c r="FZ220" s="25"/>
      <c r="GA220" s="25"/>
      <c r="GB220" s="25"/>
      <c r="GC220" s="25"/>
      <c r="GD220" s="25"/>
      <c r="GE220" s="25"/>
      <c r="GF220" s="25"/>
      <c r="GG220" s="25"/>
      <c r="GH220" s="25"/>
      <c r="GI220" s="25"/>
      <c r="GJ220" s="25"/>
      <c r="GK220" s="25"/>
      <c r="GL220" s="25"/>
      <c r="GM220" s="25"/>
    </row>
    <row r="221" spans="2:195" ht="15" customHeight="1">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row>
    <row r="222" spans="2:195" ht="15" customHeight="1">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5"/>
      <c r="FH222" s="25"/>
      <c r="FI222" s="25"/>
      <c r="FJ222" s="25"/>
      <c r="FK222" s="25"/>
      <c r="FL222" s="25"/>
      <c r="FM222" s="25"/>
      <c r="FN222" s="25"/>
      <c r="FO222" s="25"/>
      <c r="FP222" s="25"/>
      <c r="FQ222" s="25"/>
      <c r="FR222" s="25"/>
      <c r="FS222" s="25"/>
      <c r="FT222" s="25"/>
      <c r="FU222" s="25"/>
      <c r="FV222" s="25"/>
      <c r="FW222" s="25"/>
      <c r="FX222" s="25"/>
      <c r="FY222" s="25"/>
      <c r="FZ222" s="25"/>
      <c r="GA222" s="25"/>
      <c r="GB222" s="25"/>
      <c r="GC222" s="25"/>
      <c r="GD222" s="25"/>
      <c r="GE222" s="25"/>
      <c r="GF222" s="25"/>
      <c r="GG222" s="25"/>
      <c r="GH222" s="25"/>
      <c r="GI222" s="25"/>
      <c r="GJ222" s="25"/>
      <c r="GK222" s="25"/>
      <c r="GL222" s="25"/>
      <c r="GM222" s="25"/>
    </row>
    <row r="223" spans="2:195" ht="15" customHeight="1">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25"/>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c r="ED223" s="25"/>
      <c r="EE223" s="25"/>
      <c r="EF223" s="25"/>
      <c r="EG223" s="25"/>
      <c r="EH223" s="25"/>
      <c r="EI223" s="25"/>
      <c r="EJ223" s="25"/>
      <c r="EK223" s="25"/>
      <c r="EL223" s="25"/>
      <c r="EM223" s="25"/>
      <c r="EN223" s="25"/>
      <c r="EO223" s="25"/>
      <c r="EP223" s="25"/>
      <c r="EQ223" s="25"/>
      <c r="ER223" s="25"/>
      <c r="ES223" s="25"/>
      <c r="ET223" s="25"/>
      <c r="EU223" s="25"/>
      <c r="EV223" s="25"/>
      <c r="EW223" s="25"/>
      <c r="EX223" s="25"/>
      <c r="EY223" s="25"/>
      <c r="EZ223" s="25"/>
      <c r="FA223" s="25"/>
      <c r="FB223" s="25"/>
      <c r="FC223" s="25"/>
      <c r="FD223" s="25"/>
      <c r="FE223" s="25"/>
      <c r="FF223" s="25"/>
      <c r="FG223" s="25"/>
      <c r="FH223" s="25"/>
      <c r="FI223" s="25"/>
      <c r="FJ223" s="25"/>
      <c r="FK223" s="25"/>
      <c r="FL223" s="25"/>
      <c r="FM223" s="25"/>
      <c r="FN223" s="25"/>
      <c r="FO223" s="25"/>
      <c r="FP223" s="25"/>
      <c r="FQ223" s="25"/>
      <c r="FR223" s="25"/>
      <c r="FS223" s="25"/>
      <c r="FT223" s="25"/>
      <c r="FU223" s="25"/>
      <c r="FV223" s="25"/>
      <c r="FW223" s="25"/>
      <c r="FX223" s="25"/>
      <c r="FY223" s="25"/>
      <c r="FZ223" s="25"/>
      <c r="GA223" s="25"/>
      <c r="GB223" s="25"/>
      <c r="GC223" s="25"/>
      <c r="GD223" s="25"/>
      <c r="GE223" s="25"/>
      <c r="GF223" s="25"/>
      <c r="GG223" s="25"/>
      <c r="GH223" s="25"/>
      <c r="GI223" s="25"/>
      <c r="GJ223" s="25"/>
      <c r="GK223" s="25"/>
      <c r="GL223" s="25"/>
      <c r="GM223" s="25"/>
    </row>
    <row r="224" spans="2:195" ht="15" customHeight="1">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c r="ED224" s="25"/>
      <c r="EE224" s="25"/>
      <c r="EF224" s="25"/>
      <c r="EG224" s="25"/>
      <c r="EH224" s="25"/>
      <c r="EI224" s="25"/>
      <c r="EJ224" s="25"/>
      <c r="EK224" s="25"/>
      <c r="EL224" s="25"/>
      <c r="EM224" s="25"/>
      <c r="EN224" s="25"/>
      <c r="EO224" s="25"/>
      <c r="EP224" s="25"/>
      <c r="EQ224" s="25"/>
      <c r="ER224" s="25"/>
      <c r="ES224" s="25"/>
      <c r="ET224" s="25"/>
      <c r="EU224" s="25"/>
      <c r="EV224" s="25"/>
      <c r="EW224" s="25"/>
      <c r="EX224" s="25"/>
      <c r="EY224" s="25"/>
      <c r="EZ224" s="25"/>
      <c r="FA224" s="25"/>
      <c r="FB224" s="25"/>
      <c r="FC224" s="25"/>
      <c r="FD224" s="25"/>
      <c r="FE224" s="25"/>
      <c r="FF224" s="25"/>
      <c r="FG224" s="25"/>
      <c r="FH224" s="25"/>
      <c r="FI224" s="25"/>
      <c r="FJ224" s="25"/>
      <c r="FK224" s="25"/>
      <c r="FL224" s="25"/>
      <c r="FM224" s="25"/>
      <c r="FN224" s="25"/>
      <c r="FO224" s="25"/>
      <c r="FP224" s="25"/>
      <c r="FQ224" s="25"/>
      <c r="FR224" s="25"/>
      <c r="FS224" s="25"/>
      <c r="FT224" s="25"/>
      <c r="FU224" s="25"/>
      <c r="FV224" s="25"/>
      <c r="FW224" s="25"/>
      <c r="FX224" s="25"/>
      <c r="FY224" s="25"/>
      <c r="FZ224" s="25"/>
      <c r="GA224" s="25"/>
      <c r="GB224" s="25"/>
      <c r="GC224" s="25"/>
      <c r="GD224" s="25"/>
      <c r="GE224" s="25"/>
      <c r="GF224" s="25"/>
      <c r="GG224" s="25"/>
      <c r="GH224" s="25"/>
      <c r="GI224" s="25"/>
      <c r="GJ224" s="25"/>
      <c r="GK224" s="25"/>
      <c r="GL224" s="25"/>
      <c r="GM224" s="25"/>
    </row>
    <row r="225" spans="2:195" ht="15" customHeight="1">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c r="ED225" s="25"/>
      <c r="EE225" s="25"/>
      <c r="EF225" s="25"/>
      <c r="EG225" s="25"/>
      <c r="EH225" s="25"/>
      <c r="EI225" s="25"/>
      <c r="EJ225" s="25"/>
      <c r="EK225" s="25"/>
      <c r="EL225" s="25"/>
      <c r="EM225" s="25"/>
      <c r="EN225" s="25"/>
      <c r="EO225" s="25"/>
      <c r="EP225" s="25"/>
      <c r="EQ225" s="25"/>
      <c r="ER225" s="25"/>
      <c r="ES225" s="25"/>
      <c r="ET225" s="25"/>
      <c r="EU225" s="25"/>
      <c r="EV225" s="25"/>
      <c r="EW225" s="25"/>
      <c r="EX225" s="25"/>
      <c r="EY225" s="25"/>
      <c r="EZ225" s="25"/>
      <c r="FA225" s="25"/>
      <c r="FB225" s="25"/>
      <c r="FC225" s="25"/>
      <c r="FD225" s="25"/>
      <c r="FE225" s="25"/>
      <c r="FF225" s="25"/>
      <c r="FG225" s="25"/>
      <c r="FH225" s="25"/>
      <c r="FI225" s="25"/>
      <c r="FJ225" s="25"/>
      <c r="FK225" s="25"/>
      <c r="FL225" s="25"/>
      <c r="FM225" s="25"/>
      <c r="FN225" s="25"/>
      <c r="FO225" s="25"/>
      <c r="FP225" s="25"/>
      <c r="FQ225" s="25"/>
      <c r="FR225" s="25"/>
      <c r="FS225" s="25"/>
      <c r="FT225" s="25"/>
      <c r="FU225" s="25"/>
      <c r="FV225" s="25"/>
      <c r="FW225" s="25"/>
      <c r="FX225" s="25"/>
      <c r="FY225" s="25"/>
      <c r="FZ225" s="25"/>
      <c r="GA225" s="25"/>
      <c r="GB225" s="25"/>
      <c r="GC225" s="25"/>
      <c r="GD225" s="25"/>
      <c r="GE225" s="25"/>
      <c r="GF225" s="25"/>
      <c r="GG225" s="25"/>
      <c r="GH225" s="25"/>
      <c r="GI225" s="25"/>
      <c r="GJ225" s="25"/>
      <c r="GK225" s="25"/>
      <c r="GL225" s="25"/>
      <c r="GM225" s="25"/>
    </row>
    <row r="226" spans="2:195" ht="15" customHeight="1">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c r="ED226" s="25"/>
      <c r="EE226" s="25"/>
      <c r="EF226" s="25"/>
      <c r="EG226" s="25"/>
      <c r="EH226" s="25"/>
      <c r="EI226" s="25"/>
      <c r="EJ226" s="25"/>
      <c r="EK226" s="25"/>
      <c r="EL226" s="25"/>
      <c r="EM226" s="25"/>
      <c r="EN226" s="25"/>
      <c r="EO226" s="25"/>
      <c r="EP226" s="25"/>
      <c r="EQ226" s="25"/>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25"/>
      <c r="FP226" s="25"/>
      <c r="FQ226" s="25"/>
      <c r="FR226" s="25"/>
      <c r="FS226" s="25"/>
      <c r="FT226" s="25"/>
      <c r="FU226" s="25"/>
      <c r="FV226" s="25"/>
      <c r="FW226" s="25"/>
      <c r="FX226" s="25"/>
      <c r="FY226" s="25"/>
      <c r="FZ226" s="25"/>
      <c r="GA226" s="25"/>
      <c r="GB226" s="25"/>
      <c r="GC226" s="25"/>
      <c r="GD226" s="25"/>
      <c r="GE226" s="25"/>
      <c r="GF226" s="25"/>
      <c r="GG226" s="25"/>
      <c r="GH226" s="25"/>
      <c r="GI226" s="25"/>
      <c r="GJ226" s="25"/>
      <c r="GK226" s="25"/>
      <c r="GL226" s="25"/>
      <c r="GM226" s="25"/>
    </row>
    <row r="227" spans="2:195" ht="15" customHeight="1">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25"/>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c r="ED227" s="25"/>
      <c r="EE227" s="25"/>
      <c r="EF227" s="25"/>
      <c r="EG227" s="25"/>
      <c r="EH227" s="25"/>
      <c r="EI227" s="25"/>
      <c r="EJ227" s="25"/>
      <c r="EK227" s="25"/>
      <c r="EL227" s="25"/>
      <c r="EM227" s="25"/>
      <c r="EN227" s="25"/>
      <c r="EO227" s="25"/>
      <c r="EP227" s="25"/>
      <c r="EQ227" s="25"/>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25"/>
      <c r="FP227" s="25"/>
      <c r="FQ227" s="25"/>
      <c r="FR227" s="25"/>
      <c r="FS227" s="25"/>
      <c r="FT227" s="25"/>
      <c r="FU227" s="25"/>
      <c r="FV227" s="25"/>
      <c r="FW227" s="25"/>
      <c r="FX227" s="25"/>
      <c r="FY227" s="25"/>
      <c r="FZ227" s="25"/>
      <c r="GA227" s="25"/>
      <c r="GB227" s="25"/>
      <c r="GC227" s="25"/>
      <c r="GD227" s="25"/>
      <c r="GE227" s="25"/>
      <c r="GF227" s="25"/>
      <c r="GG227" s="25"/>
      <c r="GH227" s="25"/>
      <c r="GI227" s="25"/>
      <c r="GJ227" s="25"/>
      <c r="GK227" s="25"/>
      <c r="GL227" s="25"/>
      <c r="GM227" s="25"/>
    </row>
    <row r="228" spans="2:195" ht="15" customHeight="1">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c r="ED228" s="25"/>
      <c r="EE228" s="25"/>
      <c r="EF228" s="25"/>
      <c r="EG228" s="25"/>
      <c r="EH228" s="25"/>
      <c r="EI228" s="25"/>
      <c r="EJ228" s="25"/>
      <c r="EK228" s="25"/>
      <c r="EL228" s="25"/>
      <c r="EM228" s="25"/>
      <c r="EN228" s="25"/>
      <c r="EO228" s="25"/>
      <c r="EP228" s="25"/>
      <c r="EQ228" s="25"/>
      <c r="ER228" s="25"/>
      <c r="ES228" s="25"/>
      <c r="ET228" s="25"/>
      <c r="EU228" s="25"/>
      <c r="EV228" s="25"/>
      <c r="EW228" s="25"/>
      <c r="EX228" s="25"/>
      <c r="EY228" s="25"/>
      <c r="EZ228" s="25"/>
      <c r="FA228" s="25"/>
      <c r="FB228" s="25"/>
      <c r="FC228" s="25"/>
      <c r="FD228" s="25"/>
      <c r="FE228" s="25"/>
      <c r="FF228" s="25"/>
      <c r="FG228" s="25"/>
      <c r="FH228" s="25"/>
      <c r="FI228" s="25"/>
      <c r="FJ228" s="25"/>
      <c r="FK228" s="25"/>
      <c r="FL228" s="25"/>
      <c r="FM228" s="25"/>
      <c r="FN228" s="25"/>
      <c r="FO228" s="25"/>
      <c r="FP228" s="25"/>
      <c r="FQ228" s="25"/>
      <c r="FR228" s="25"/>
      <c r="FS228" s="25"/>
      <c r="FT228" s="25"/>
      <c r="FU228" s="25"/>
      <c r="FV228" s="25"/>
      <c r="FW228" s="25"/>
      <c r="FX228" s="25"/>
      <c r="FY228" s="25"/>
      <c r="FZ228" s="25"/>
      <c r="GA228" s="25"/>
      <c r="GB228" s="25"/>
      <c r="GC228" s="25"/>
      <c r="GD228" s="25"/>
      <c r="GE228" s="25"/>
      <c r="GF228" s="25"/>
      <c r="GG228" s="25"/>
      <c r="GH228" s="25"/>
      <c r="GI228" s="25"/>
      <c r="GJ228" s="25"/>
      <c r="GK228" s="25"/>
      <c r="GL228" s="25"/>
      <c r="GM228" s="25"/>
    </row>
    <row r="229" spans="2:195" ht="15" customHeight="1">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25"/>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c r="ED229" s="25"/>
      <c r="EE229" s="25"/>
      <c r="EF229" s="25"/>
      <c r="EG229" s="25"/>
      <c r="EH229" s="25"/>
      <c r="EI229" s="25"/>
      <c r="EJ229" s="25"/>
      <c r="EK229" s="25"/>
      <c r="EL229" s="25"/>
      <c r="EM229" s="25"/>
      <c r="EN229" s="25"/>
      <c r="EO229" s="25"/>
      <c r="EP229" s="25"/>
      <c r="EQ229" s="25"/>
      <c r="ER229" s="25"/>
      <c r="ES229" s="25"/>
      <c r="ET229" s="25"/>
      <c r="EU229" s="25"/>
      <c r="EV229" s="25"/>
      <c r="EW229" s="25"/>
      <c r="EX229" s="25"/>
      <c r="EY229" s="25"/>
      <c r="EZ229" s="25"/>
      <c r="FA229" s="25"/>
      <c r="FB229" s="25"/>
      <c r="FC229" s="25"/>
      <c r="FD229" s="25"/>
      <c r="FE229" s="25"/>
      <c r="FF229" s="25"/>
      <c r="FG229" s="25"/>
      <c r="FH229" s="25"/>
      <c r="FI229" s="25"/>
      <c r="FJ229" s="25"/>
      <c r="FK229" s="25"/>
      <c r="FL229" s="25"/>
      <c r="FM229" s="25"/>
      <c r="FN229" s="25"/>
      <c r="FO229" s="25"/>
      <c r="FP229" s="25"/>
      <c r="FQ229" s="25"/>
      <c r="FR229" s="25"/>
      <c r="FS229" s="25"/>
      <c r="FT229" s="25"/>
      <c r="FU229" s="25"/>
      <c r="FV229" s="25"/>
      <c r="FW229" s="25"/>
      <c r="FX229" s="25"/>
      <c r="FY229" s="25"/>
      <c r="FZ229" s="25"/>
      <c r="GA229" s="25"/>
      <c r="GB229" s="25"/>
      <c r="GC229" s="25"/>
      <c r="GD229" s="25"/>
      <c r="GE229" s="25"/>
      <c r="GF229" s="25"/>
      <c r="GG229" s="25"/>
      <c r="GH229" s="25"/>
      <c r="GI229" s="25"/>
      <c r="GJ229" s="25"/>
      <c r="GK229" s="25"/>
      <c r="GL229" s="25"/>
      <c r="GM229" s="25"/>
    </row>
    <row r="230" spans="2:195" ht="15" customHeight="1">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5"/>
      <c r="FH230" s="25"/>
      <c r="FI230" s="25"/>
      <c r="FJ230" s="25"/>
      <c r="FK230" s="25"/>
      <c r="FL230" s="25"/>
      <c r="FM230" s="25"/>
      <c r="FN230" s="25"/>
      <c r="FO230" s="25"/>
      <c r="FP230" s="25"/>
      <c r="FQ230" s="25"/>
      <c r="FR230" s="25"/>
      <c r="FS230" s="25"/>
      <c r="FT230" s="25"/>
      <c r="FU230" s="25"/>
      <c r="FV230" s="25"/>
      <c r="FW230" s="25"/>
      <c r="FX230" s="25"/>
      <c r="FY230" s="25"/>
      <c r="FZ230" s="25"/>
      <c r="GA230" s="25"/>
      <c r="GB230" s="25"/>
      <c r="GC230" s="25"/>
      <c r="GD230" s="25"/>
      <c r="GE230" s="25"/>
      <c r="GF230" s="25"/>
      <c r="GG230" s="25"/>
      <c r="GH230" s="25"/>
      <c r="GI230" s="25"/>
      <c r="GJ230" s="25"/>
      <c r="GK230" s="25"/>
      <c r="GL230" s="25"/>
      <c r="GM230" s="25"/>
    </row>
    <row r="231" spans="2:195" ht="15" customHeight="1">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row>
    <row r="232" spans="2:195" ht="15" customHeight="1">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row>
    <row r="233" spans="2:195" ht="15" customHeight="1">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row>
    <row r="234" spans="2:195" ht="15" customHeight="1">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row>
    <row r="235" spans="2:195" ht="15" customHeight="1">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row>
    <row r="236" spans="2:195" ht="15" customHeight="1">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row>
    <row r="237" spans="2:195" ht="15" customHeight="1">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row>
    <row r="238" spans="2:195" ht="15" customHeight="1">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row>
    <row r="239" spans="2:195" ht="15" customHeight="1">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row>
    <row r="240" spans="2:195" ht="15" customHeight="1">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row>
    <row r="241" spans="2:195" ht="15" customHeight="1">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row>
    <row r="242" spans="2:195" ht="15" customHeight="1">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row>
    <row r="243" spans="2:195" ht="15" customHeight="1">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row>
    <row r="244" spans="2:195" ht="15" customHeight="1">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25"/>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c r="ED244" s="25"/>
      <c r="EE244" s="25"/>
      <c r="EF244" s="25"/>
      <c r="EG244" s="25"/>
      <c r="EH244" s="25"/>
      <c r="EI244" s="25"/>
      <c r="EJ244" s="25"/>
      <c r="EK244" s="25"/>
      <c r="EL244" s="25"/>
      <c r="EM244" s="25"/>
      <c r="EN244" s="25"/>
      <c r="EO244" s="25"/>
      <c r="EP244" s="25"/>
      <c r="EQ244" s="25"/>
      <c r="ER244" s="25"/>
      <c r="ES244" s="25"/>
      <c r="ET244" s="25"/>
      <c r="EU244" s="25"/>
      <c r="EV244" s="25"/>
      <c r="EW244" s="25"/>
      <c r="EX244" s="25"/>
      <c r="EY244" s="25"/>
      <c r="EZ244" s="25"/>
      <c r="FA244" s="25"/>
      <c r="FB244" s="25"/>
      <c r="FC244" s="25"/>
      <c r="FD244" s="25"/>
      <c r="FE244" s="25"/>
      <c r="FF244" s="25"/>
      <c r="FG244" s="25"/>
      <c r="FH244" s="25"/>
      <c r="FI244" s="25"/>
      <c r="FJ244" s="25"/>
      <c r="FK244" s="25"/>
      <c r="FL244" s="25"/>
      <c r="FM244" s="25"/>
      <c r="FN244" s="25"/>
      <c r="FO244" s="25"/>
      <c r="FP244" s="25"/>
      <c r="FQ244" s="25"/>
      <c r="FR244" s="25"/>
      <c r="FS244" s="25"/>
      <c r="FT244" s="25"/>
      <c r="FU244" s="25"/>
      <c r="FV244" s="25"/>
      <c r="FW244" s="25"/>
      <c r="FX244" s="25"/>
      <c r="FY244" s="25"/>
      <c r="FZ244" s="25"/>
      <c r="GA244" s="25"/>
      <c r="GB244" s="25"/>
      <c r="GC244" s="25"/>
      <c r="GD244" s="25"/>
      <c r="GE244" s="25"/>
      <c r="GF244" s="25"/>
      <c r="GG244" s="25"/>
      <c r="GH244" s="25"/>
      <c r="GI244" s="25"/>
      <c r="GJ244" s="25"/>
      <c r="GK244" s="25"/>
      <c r="GL244" s="25"/>
      <c r="GM244" s="25"/>
    </row>
    <row r="245" spans="2:195" ht="15" customHeight="1">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c r="FY245" s="25"/>
      <c r="FZ245" s="25"/>
      <c r="GA245" s="25"/>
      <c r="GB245" s="25"/>
      <c r="GC245" s="25"/>
      <c r="GD245" s="25"/>
      <c r="GE245" s="25"/>
      <c r="GF245" s="25"/>
      <c r="GG245" s="25"/>
      <c r="GH245" s="25"/>
      <c r="GI245" s="25"/>
      <c r="GJ245" s="25"/>
      <c r="GK245" s="25"/>
      <c r="GL245" s="25"/>
      <c r="GM245" s="25"/>
    </row>
    <row r="246" spans="2:195" ht="15" customHeight="1">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5"/>
      <c r="FH246" s="25"/>
      <c r="FI246" s="25"/>
      <c r="FJ246" s="25"/>
      <c r="FK246" s="25"/>
      <c r="FL246" s="25"/>
      <c r="FM246" s="25"/>
      <c r="FN246" s="25"/>
      <c r="FO246" s="25"/>
      <c r="FP246" s="25"/>
      <c r="FQ246" s="25"/>
      <c r="FR246" s="25"/>
      <c r="FS246" s="25"/>
      <c r="FT246" s="25"/>
      <c r="FU246" s="25"/>
      <c r="FV246" s="25"/>
      <c r="FW246" s="25"/>
      <c r="FX246" s="25"/>
      <c r="FY246" s="25"/>
      <c r="FZ246" s="25"/>
      <c r="GA246" s="25"/>
      <c r="GB246" s="25"/>
      <c r="GC246" s="25"/>
      <c r="GD246" s="25"/>
      <c r="GE246" s="25"/>
      <c r="GF246" s="25"/>
      <c r="GG246" s="25"/>
      <c r="GH246" s="25"/>
      <c r="GI246" s="25"/>
      <c r="GJ246" s="25"/>
      <c r="GK246" s="25"/>
      <c r="GL246" s="25"/>
      <c r="GM246" s="25"/>
    </row>
    <row r="247" spans="2:195" ht="15" customHeight="1">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c r="CA247" s="25"/>
      <c r="CB247" s="25"/>
      <c r="CC247" s="25"/>
      <c r="CD247" s="25"/>
      <c r="CE247" s="25"/>
      <c r="CF247" s="25"/>
      <c r="CG247" s="25"/>
      <c r="CH247" s="25"/>
      <c r="CI247" s="25"/>
      <c r="CJ247" s="25"/>
      <c r="CK247" s="25"/>
      <c r="CL247" s="25"/>
      <c r="CM247" s="25"/>
      <c r="CN247" s="25"/>
      <c r="CO247" s="25"/>
      <c r="CP247" s="25"/>
      <c r="CQ247" s="25"/>
      <c r="CR247" s="25"/>
      <c r="CS247" s="25"/>
      <c r="CT247" s="25"/>
      <c r="CU247" s="25"/>
      <c r="CV247" s="25"/>
      <c r="CW247" s="25"/>
      <c r="CX247" s="25"/>
      <c r="CY247" s="25"/>
      <c r="CZ247" s="25"/>
      <c r="DA247" s="25"/>
      <c r="DB247" s="25"/>
      <c r="DC247" s="25"/>
      <c r="DD247" s="25"/>
      <c r="DE247" s="25"/>
      <c r="DF247" s="25"/>
      <c r="DG247" s="25"/>
      <c r="DH247" s="25"/>
      <c r="DI247" s="25"/>
      <c r="DJ247" s="25"/>
      <c r="DK247" s="25"/>
      <c r="DL247" s="25"/>
      <c r="DM247" s="25"/>
      <c r="DN247" s="25"/>
      <c r="DO247" s="25"/>
      <c r="DP247" s="25"/>
      <c r="DQ247" s="25"/>
      <c r="DR247" s="25"/>
      <c r="DS247" s="25"/>
      <c r="DT247" s="25"/>
      <c r="DU247" s="25"/>
      <c r="DV247" s="25"/>
      <c r="DW247" s="25"/>
      <c r="DX247" s="25"/>
      <c r="DY247" s="25"/>
      <c r="DZ247" s="25"/>
      <c r="EA247" s="25"/>
      <c r="EB247" s="25"/>
      <c r="EC247" s="25"/>
      <c r="ED247" s="25"/>
      <c r="EE247" s="25"/>
      <c r="EF247" s="25"/>
      <c r="EG247" s="25"/>
      <c r="EH247" s="25"/>
      <c r="EI247" s="25"/>
      <c r="EJ247" s="25"/>
      <c r="EK247" s="25"/>
      <c r="EL247" s="25"/>
      <c r="EM247" s="25"/>
      <c r="EN247" s="25"/>
      <c r="EO247" s="25"/>
      <c r="EP247" s="25"/>
      <c r="EQ247" s="25"/>
      <c r="ER247" s="25"/>
      <c r="ES247" s="25"/>
      <c r="ET247" s="25"/>
      <c r="EU247" s="25"/>
      <c r="EV247" s="25"/>
      <c r="EW247" s="25"/>
      <c r="EX247" s="25"/>
      <c r="EY247" s="25"/>
      <c r="EZ247" s="25"/>
      <c r="FA247" s="25"/>
      <c r="FB247" s="25"/>
      <c r="FC247" s="25"/>
      <c r="FD247" s="25"/>
      <c r="FE247" s="25"/>
      <c r="FF247" s="25"/>
      <c r="FG247" s="25"/>
      <c r="FH247" s="25"/>
      <c r="FI247" s="25"/>
      <c r="FJ247" s="25"/>
      <c r="FK247" s="25"/>
      <c r="FL247" s="25"/>
      <c r="FM247" s="25"/>
      <c r="FN247" s="25"/>
      <c r="FO247" s="25"/>
      <c r="FP247" s="25"/>
      <c r="FQ247" s="25"/>
      <c r="FR247" s="25"/>
      <c r="FS247" s="25"/>
      <c r="FT247" s="25"/>
      <c r="FU247" s="25"/>
      <c r="FV247" s="25"/>
      <c r="FW247" s="25"/>
      <c r="FX247" s="25"/>
      <c r="FY247" s="25"/>
      <c r="FZ247" s="25"/>
      <c r="GA247" s="25"/>
      <c r="GB247" s="25"/>
      <c r="GC247" s="25"/>
      <c r="GD247" s="25"/>
      <c r="GE247" s="25"/>
      <c r="GF247" s="25"/>
      <c r="GG247" s="25"/>
      <c r="GH247" s="25"/>
      <c r="GI247" s="25"/>
      <c r="GJ247" s="25"/>
      <c r="GK247" s="25"/>
      <c r="GL247" s="25"/>
      <c r="GM247" s="25"/>
    </row>
    <row r="248" spans="2:195" ht="15" customHeight="1">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c r="CA248" s="25"/>
      <c r="CB248" s="25"/>
      <c r="CC248" s="25"/>
      <c r="CD248" s="25"/>
      <c r="CE248" s="25"/>
      <c r="CF248" s="25"/>
      <c r="CG248" s="25"/>
      <c r="CH248" s="25"/>
      <c r="CI248" s="25"/>
      <c r="CJ248" s="25"/>
      <c r="CK248" s="25"/>
      <c r="CL248" s="25"/>
      <c r="CM248" s="25"/>
      <c r="CN248" s="25"/>
      <c r="CO248" s="25"/>
      <c r="CP248" s="25"/>
      <c r="CQ248" s="25"/>
      <c r="CR248" s="25"/>
      <c r="CS248" s="25"/>
      <c r="CT248" s="25"/>
      <c r="CU248" s="25"/>
      <c r="CV248" s="25"/>
      <c r="CW248" s="25"/>
      <c r="CX248" s="25"/>
      <c r="CY248" s="25"/>
      <c r="CZ248" s="25"/>
      <c r="DA248" s="25"/>
      <c r="DB248" s="25"/>
      <c r="DC248" s="25"/>
      <c r="DD248" s="25"/>
      <c r="DE248" s="25"/>
      <c r="DF248" s="25"/>
      <c r="DG248" s="25"/>
      <c r="DH248" s="25"/>
      <c r="DI248" s="25"/>
      <c r="DJ248" s="25"/>
      <c r="DK248" s="25"/>
      <c r="DL248" s="25"/>
      <c r="DM248" s="25"/>
      <c r="DN248" s="25"/>
      <c r="DO248" s="25"/>
      <c r="DP248" s="25"/>
      <c r="DQ248" s="25"/>
      <c r="DR248" s="25"/>
      <c r="DS248" s="25"/>
      <c r="DT248" s="25"/>
      <c r="DU248" s="25"/>
      <c r="DV248" s="25"/>
      <c r="DW248" s="25"/>
      <c r="DX248" s="25"/>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25"/>
      <c r="FX248" s="25"/>
      <c r="FY248" s="25"/>
      <c r="FZ248" s="25"/>
      <c r="GA248" s="25"/>
      <c r="GB248" s="25"/>
      <c r="GC248" s="25"/>
      <c r="GD248" s="25"/>
      <c r="GE248" s="25"/>
      <c r="GF248" s="25"/>
      <c r="GG248" s="25"/>
      <c r="GH248" s="25"/>
      <c r="GI248" s="25"/>
      <c r="GJ248" s="25"/>
      <c r="GK248" s="25"/>
      <c r="GL248" s="25"/>
      <c r="GM248" s="25"/>
    </row>
    <row r="249" spans="2:195" ht="15" customHeight="1">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c r="CA249" s="25"/>
      <c r="CB249" s="25"/>
      <c r="CC249" s="25"/>
      <c r="CD249" s="25"/>
      <c r="CE249" s="25"/>
      <c r="CF249" s="25"/>
      <c r="CG249" s="25"/>
      <c r="CH249" s="25"/>
      <c r="CI249" s="25"/>
      <c r="CJ249" s="25"/>
      <c r="CK249" s="25"/>
      <c r="CL249" s="25"/>
      <c r="CM249" s="25"/>
      <c r="CN249" s="25"/>
      <c r="CO249" s="25"/>
      <c r="CP249" s="25"/>
      <c r="CQ249" s="25"/>
      <c r="CR249" s="25"/>
      <c r="CS249" s="25"/>
      <c r="CT249" s="25"/>
      <c r="CU249" s="25"/>
      <c r="CV249" s="25"/>
      <c r="CW249" s="25"/>
      <c r="CX249" s="25"/>
      <c r="CY249" s="25"/>
      <c r="CZ249" s="25"/>
      <c r="DA249" s="25"/>
      <c r="DB249" s="25"/>
      <c r="DC249" s="25"/>
      <c r="DD249" s="25"/>
      <c r="DE249" s="25"/>
      <c r="DF249" s="25"/>
      <c r="DG249" s="25"/>
      <c r="DH249" s="25"/>
      <c r="DI249" s="25"/>
      <c r="DJ249" s="25"/>
      <c r="DK249" s="25"/>
      <c r="DL249" s="25"/>
      <c r="DM249" s="25"/>
      <c r="DN249" s="25"/>
      <c r="DO249" s="25"/>
      <c r="DP249" s="25"/>
      <c r="DQ249" s="25"/>
      <c r="DR249" s="25"/>
      <c r="DS249" s="25"/>
      <c r="DT249" s="25"/>
      <c r="DU249" s="25"/>
      <c r="DV249" s="25"/>
      <c r="DW249" s="25"/>
      <c r="DX249" s="25"/>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25"/>
      <c r="FX249" s="25"/>
      <c r="FY249" s="25"/>
      <c r="FZ249" s="25"/>
      <c r="GA249" s="25"/>
      <c r="GB249" s="25"/>
      <c r="GC249" s="25"/>
      <c r="GD249" s="25"/>
      <c r="GE249" s="25"/>
      <c r="GF249" s="25"/>
      <c r="GG249" s="25"/>
      <c r="GH249" s="25"/>
      <c r="GI249" s="25"/>
      <c r="GJ249" s="25"/>
      <c r="GK249" s="25"/>
      <c r="GL249" s="25"/>
      <c r="GM249" s="25"/>
    </row>
    <row r="250" spans="2:195" ht="15" customHeight="1">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c r="CA250" s="25"/>
      <c r="CB250" s="25"/>
      <c r="CC250" s="25"/>
      <c r="CD250" s="25"/>
      <c r="CE250" s="25"/>
      <c r="CF250" s="25"/>
      <c r="CG250" s="25"/>
      <c r="CH250" s="25"/>
      <c r="CI250" s="25"/>
      <c r="CJ250" s="25"/>
      <c r="CK250" s="25"/>
      <c r="CL250" s="25"/>
      <c r="CM250" s="25"/>
      <c r="CN250" s="25"/>
      <c r="CO250" s="25"/>
      <c r="CP250" s="25"/>
      <c r="CQ250" s="25"/>
      <c r="CR250" s="25"/>
      <c r="CS250" s="25"/>
      <c r="CT250" s="25"/>
      <c r="CU250" s="25"/>
      <c r="CV250" s="25"/>
      <c r="CW250" s="25"/>
      <c r="CX250" s="25"/>
      <c r="CY250" s="25"/>
      <c r="CZ250" s="25"/>
      <c r="DA250" s="25"/>
      <c r="DB250" s="25"/>
      <c r="DC250" s="25"/>
      <c r="DD250" s="25"/>
      <c r="DE250" s="25"/>
      <c r="DF250" s="25"/>
      <c r="DG250" s="25"/>
      <c r="DH250" s="25"/>
      <c r="DI250" s="25"/>
      <c r="DJ250" s="25"/>
      <c r="DK250" s="25"/>
      <c r="DL250" s="25"/>
      <c r="DM250" s="25"/>
      <c r="DN250" s="25"/>
      <c r="DO250" s="25"/>
      <c r="DP250" s="25"/>
      <c r="DQ250" s="25"/>
      <c r="DR250" s="25"/>
      <c r="DS250" s="25"/>
      <c r="DT250" s="25"/>
      <c r="DU250" s="25"/>
      <c r="DV250" s="25"/>
      <c r="DW250" s="25"/>
      <c r="DX250" s="25"/>
      <c r="DY250" s="25"/>
      <c r="DZ250" s="25"/>
      <c r="EA250" s="25"/>
      <c r="EB250" s="25"/>
      <c r="EC250" s="25"/>
      <c r="ED250" s="25"/>
      <c r="EE250" s="25"/>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25"/>
      <c r="FX250" s="25"/>
      <c r="FY250" s="25"/>
      <c r="FZ250" s="25"/>
      <c r="GA250" s="25"/>
      <c r="GB250" s="25"/>
      <c r="GC250" s="25"/>
      <c r="GD250" s="25"/>
      <c r="GE250" s="25"/>
      <c r="GF250" s="25"/>
      <c r="GG250" s="25"/>
      <c r="GH250" s="25"/>
      <c r="GI250" s="25"/>
      <c r="GJ250" s="25"/>
      <c r="GK250" s="25"/>
      <c r="GL250" s="25"/>
      <c r="GM250" s="25"/>
    </row>
    <row r="251" spans="2:195" ht="15" customHeight="1">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row>
    <row r="252" spans="2:195" ht="15" customHeight="1">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row>
    <row r="253" spans="2:195" ht="15" customHeight="1">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c r="CC253" s="25"/>
      <c r="CD253" s="25"/>
      <c r="CE253" s="25"/>
      <c r="CF253" s="25"/>
      <c r="CG253" s="25"/>
      <c r="CH253" s="25"/>
      <c r="CI253" s="25"/>
      <c r="CJ253" s="25"/>
      <c r="CK253" s="25"/>
      <c r="CL253" s="25"/>
      <c r="CM253" s="25"/>
      <c r="CN253" s="25"/>
      <c r="CO253" s="25"/>
      <c r="CP253" s="25"/>
      <c r="CQ253" s="25"/>
      <c r="CR253" s="25"/>
      <c r="CS253" s="25"/>
      <c r="CT253" s="25"/>
      <c r="CU253" s="25"/>
      <c r="CV253" s="25"/>
      <c r="CW253" s="25"/>
      <c r="CX253" s="25"/>
      <c r="CY253" s="25"/>
      <c r="CZ253" s="25"/>
      <c r="DA253" s="25"/>
      <c r="DB253" s="25"/>
      <c r="DC253" s="25"/>
      <c r="DD253" s="25"/>
      <c r="DE253" s="25"/>
      <c r="DF253" s="25"/>
      <c r="DG253" s="25"/>
      <c r="DH253" s="25"/>
      <c r="DI253" s="25"/>
      <c r="DJ253" s="25"/>
      <c r="DK253" s="25"/>
      <c r="DL253" s="25"/>
      <c r="DM253" s="25"/>
      <c r="DN253" s="25"/>
      <c r="DO253" s="25"/>
      <c r="DP253" s="25"/>
      <c r="DQ253" s="25"/>
      <c r="DR253" s="25"/>
      <c r="DS253" s="25"/>
      <c r="DT253" s="25"/>
      <c r="DU253" s="25"/>
      <c r="DV253" s="25"/>
      <c r="DW253" s="25"/>
      <c r="DX253" s="25"/>
      <c r="DY253" s="25"/>
      <c r="DZ253" s="25"/>
      <c r="EA253" s="25"/>
      <c r="EB253" s="25"/>
      <c r="EC253" s="25"/>
      <c r="ED253" s="25"/>
      <c r="EE253" s="25"/>
      <c r="EF253" s="25"/>
      <c r="EG253" s="25"/>
      <c r="EH253" s="25"/>
      <c r="EI253" s="25"/>
      <c r="EJ253" s="25"/>
      <c r="EK253" s="25"/>
      <c r="EL253" s="25"/>
      <c r="EM253" s="25"/>
      <c r="EN253" s="25"/>
      <c r="EO253" s="25"/>
      <c r="EP253" s="25"/>
      <c r="EQ253" s="25"/>
      <c r="ER253" s="25"/>
      <c r="ES253" s="25"/>
      <c r="ET253" s="25"/>
      <c r="EU253" s="25"/>
      <c r="EV253" s="25"/>
      <c r="EW253" s="25"/>
      <c r="EX253" s="25"/>
      <c r="EY253" s="25"/>
      <c r="EZ253" s="25"/>
      <c r="FA253" s="25"/>
      <c r="FB253" s="25"/>
      <c r="FC253" s="25"/>
      <c r="FD253" s="25"/>
      <c r="FE253" s="25"/>
      <c r="FF253" s="25"/>
      <c r="FG253" s="25"/>
      <c r="FH253" s="25"/>
      <c r="FI253" s="25"/>
      <c r="FJ253" s="25"/>
      <c r="FK253" s="25"/>
      <c r="FL253" s="25"/>
      <c r="FM253" s="25"/>
      <c r="FN253" s="25"/>
      <c r="FO253" s="25"/>
      <c r="FP253" s="25"/>
      <c r="FQ253" s="25"/>
      <c r="FR253" s="25"/>
      <c r="FS253" s="25"/>
      <c r="FT253" s="25"/>
      <c r="FU253" s="25"/>
      <c r="FV253" s="25"/>
      <c r="FW253" s="25"/>
      <c r="FX253" s="25"/>
      <c r="FY253" s="25"/>
      <c r="FZ253" s="25"/>
      <c r="GA253" s="25"/>
      <c r="GB253" s="25"/>
      <c r="GC253" s="25"/>
      <c r="GD253" s="25"/>
      <c r="GE253" s="25"/>
      <c r="GF253" s="25"/>
      <c r="GG253" s="25"/>
      <c r="GH253" s="25"/>
      <c r="GI253" s="25"/>
      <c r="GJ253" s="25"/>
      <c r="GK253" s="25"/>
      <c r="GL253" s="25"/>
      <c r="GM253" s="25"/>
    </row>
    <row r="254" spans="2:195" ht="15" customHeight="1">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5"/>
      <c r="FH254" s="25"/>
      <c r="FI254" s="25"/>
      <c r="FJ254" s="25"/>
      <c r="FK254" s="25"/>
      <c r="FL254" s="25"/>
      <c r="FM254" s="25"/>
      <c r="FN254" s="25"/>
      <c r="FO254" s="25"/>
      <c r="FP254" s="25"/>
      <c r="FQ254" s="25"/>
      <c r="FR254" s="25"/>
      <c r="FS254" s="25"/>
      <c r="FT254" s="25"/>
      <c r="FU254" s="25"/>
      <c r="FV254" s="25"/>
      <c r="FW254" s="25"/>
      <c r="FX254" s="25"/>
      <c r="FY254" s="25"/>
      <c r="FZ254" s="25"/>
      <c r="GA254" s="25"/>
      <c r="GB254" s="25"/>
      <c r="GC254" s="25"/>
      <c r="GD254" s="25"/>
      <c r="GE254" s="25"/>
      <c r="GF254" s="25"/>
      <c r="GG254" s="25"/>
      <c r="GH254" s="25"/>
      <c r="GI254" s="25"/>
      <c r="GJ254" s="25"/>
      <c r="GK254" s="25"/>
      <c r="GL254" s="25"/>
      <c r="GM254" s="25"/>
    </row>
    <row r="255" spans="2:195" ht="15" customHeight="1">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row>
    <row r="256" spans="2:195" ht="15" customHeight="1">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row>
    <row r="257" spans="2:195" ht="15" customHeight="1">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row>
    <row r="258" spans="2:195" ht="15" customHeight="1">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row>
    <row r="259" spans="2:195" ht="15" customHeight="1">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row>
    <row r="260" spans="2:195" ht="15" customHeight="1">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row>
    <row r="261" spans="2:195" ht="15" customHeight="1">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row>
    <row r="262" spans="2:195" ht="15" customHeight="1">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row>
    <row r="263" spans="2:195" ht="15" customHeight="1">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row>
    <row r="264" spans="2:195" ht="15" customHeight="1">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row>
    <row r="265" spans="2:195" ht="15" customHeight="1">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row>
    <row r="266" spans="2:195" ht="15" customHeight="1">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row>
    <row r="267" spans="2:195" ht="15" customHeight="1">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row>
    <row r="268" spans="2:195" ht="15" customHeight="1">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row>
    <row r="269" spans="2:195" ht="15" customHeight="1">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row>
    <row r="270" spans="2:195" ht="15" customHeight="1">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row>
    <row r="271" spans="2:195" ht="15" customHeight="1">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row>
    <row r="272" spans="2:195" ht="15" customHeight="1">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row>
    <row r="273" spans="2:195" ht="15" customHeight="1">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row>
    <row r="274" spans="2:195" ht="15" customHeight="1">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row>
    <row r="275" spans="2:195" ht="15" customHeight="1">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row>
    <row r="276" spans="2:195" ht="15" customHeight="1">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row>
    <row r="277" spans="2:195" ht="15" customHeight="1">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row>
    <row r="278" spans="2:195" ht="15" customHeight="1">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row>
    <row r="279" spans="2:195" ht="15" customHeight="1">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row>
    <row r="280" spans="2:195" ht="15" customHeight="1">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row>
    <row r="281" spans="2:195" ht="15" customHeight="1">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c r="CA281" s="25"/>
      <c r="CB281" s="25"/>
      <c r="CC281" s="25"/>
      <c r="CD281" s="25"/>
      <c r="CE281" s="25"/>
      <c r="CF281" s="25"/>
      <c r="CG281" s="25"/>
      <c r="CH281" s="25"/>
      <c r="CI281" s="25"/>
      <c r="CJ281" s="25"/>
      <c r="CK281" s="25"/>
      <c r="CL281" s="25"/>
      <c r="CM281" s="25"/>
      <c r="CN281" s="25"/>
      <c r="CO281" s="25"/>
      <c r="CP281" s="25"/>
      <c r="CQ281" s="25"/>
      <c r="CR281" s="25"/>
      <c r="CS281" s="25"/>
      <c r="CT281" s="25"/>
      <c r="CU281" s="25"/>
      <c r="CV281" s="25"/>
      <c r="CW281" s="25"/>
      <c r="CX281" s="25"/>
      <c r="CY281" s="25"/>
      <c r="CZ281" s="25"/>
      <c r="DA281" s="25"/>
      <c r="DB281" s="25"/>
      <c r="DC281" s="25"/>
      <c r="DD281" s="25"/>
      <c r="DE281" s="25"/>
      <c r="DF281" s="25"/>
      <c r="DG281" s="25"/>
      <c r="DH281" s="25"/>
      <c r="DI281" s="25"/>
      <c r="DJ281" s="25"/>
      <c r="DK281" s="25"/>
      <c r="DL281" s="25"/>
      <c r="DM281" s="25"/>
      <c r="DN281" s="25"/>
      <c r="DO281" s="25"/>
      <c r="DP281" s="25"/>
      <c r="DQ281" s="25"/>
      <c r="DR281" s="25"/>
      <c r="DS281" s="25"/>
      <c r="DT281" s="25"/>
      <c r="DU281" s="25"/>
      <c r="DV281" s="25"/>
      <c r="DW281" s="25"/>
      <c r="DX281" s="25"/>
      <c r="DY281" s="25"/>
      <c r="DZ281" s="25"/>
      <c r="EA281" s="25"/>
      <c r="EB281" s="25"/>
      <c r="EC281" s="25"/>
      <c r="ED281" s="25"/>
      <c r="EE281" s="25"/>
      <c r="EF281" s="25"/>
      <c r="EG281" s="25"/>
      <c r="EH281" s="25"/>
      <c r="EI281" s="25"/>
      <c r="EJ281" s="25"/>
      <c r="EK281" s="25"/>
      <c r="EL281" s="25"/>
      <c r="EM281" s="25"/>
      <c r="EN281" s="25"/>
      <c r="EO281" s="25"/>
      <c r="EP281" s="25"/>
      <c r="EQ281" s="25"/>
      <c r="ER281" s="25"/>
      <c r="ES281" s="25"/>
      <c r="ET281" s="25"/>
      <c r="EU281" s="25"/>
      <c r="EV281" s="25"/>
      <c r="EW281" s="25"/>
      <c r="EX281" s="25"/>
      <c r="EY281" s="25"/>
      <c r="EZ281" s="25"/>
      <c r="FA281" s="25"/>
      <c r="FB281" s="25"/>
      <c r="FC281" s="25"/>
      <c r="FD281" s="25"/>
      <c r="FE281" s="25"/>
      <c r="FF281" s="25"/>
      <c r="FG281" s="25"/>
      <c r="FH281" s="25"/>
      <c r="FI281" s="25"/>
      <c r="FJ281" s="25"/>
      <c r="FK281" s="25"/>
      <c r="FL281" s="25"/>
      <c r="FM281" s="25"/>
      <c r="FN281" s="25"/>
      <c r="FO281" s="25"/>
      <c r="FP281" s="25"/>
      <c r="FQ281" s="25"/>
      <c r="FR281" s="25"/>
      <c r="FS281" s="25"/>
      <c r="FT281" s="25"/>
      <c r="FU281" s="25"/>
      <c r="FV281" s="25"/>
      <c r="FW281" s="25"/>
      <c r="FX281" s="25"/>
      <c r="FY281" s="25"/>
      <c r="FZ281" s="25"/>
      <c r="GA281" s="25"/>
      <c r="GB281" s="25"/>
      <c r="GC281" s="25"/>
      <c r="GD281" s="25"/>
      <c r="GE281" s="25"/>
      <c r="GF281" s="25"/>
      <c r="GG281" s="25"/>
      <c r="GH281" s="25"/>
      <c r="GI281" s="25"/>
      <c r="GJ281" s="25"/>
      <c r="GK281" s="25"/>
      <c r="GL281" s="25"/>
      <c r="GM281" s="25"/>
    </row>
    <row r="282" spans="2:195" ht="15" customHeight="1">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c r="CA282" s="25"/>
      <c r="CB282" s="25"/>
      <c r="CC282" s="25"/>
      <c r="CD282" s="25"/>
      <c r="CE282" s="25"/>
      <c r="CF282" s="25"/>
      <c r="CG282" s="25"/>
      <c r="CH282" s="25"/>
      <c r="CI282" s="25"/>
      <c r="CJ282" s="25"/>
      <c r="CK282" s="25"/>
      <c r="CL282" s="25"/>
      <c r="CM282" s="25"/>
      <c r="CN282" s="25"/>
      <c r="CO282" s="25"/>
      <c r="CP282" s="25"/>
      <c r="CQ282" s="25"/>
      <c r="CR282" s="25"/>
      <c r="CS282" s="25"/>
      <c r="CT282" s="25"/>
      <c r="CU282" s="25"/>
      <c r="CV282" s="25"/>
      <c r="CW282" s="25"/>
      <c r="CX282" s="25"/>
      <c r="CY282" s="25"/>
      <c r="CZ282" s="25"/>
      <c r="DA282" s="25"/>
      <c r="DB282" s="25"/>
      <c r="DC282" s="25"/>
      <c r="DD282" s="25"/>
      <c r="DE282" s="25"/>
      <c r="DF282" s="25"/>
      <c r="DG282" s="25"/>
      <c r="DH282" s="25"/>
      <c r="DI282" s="25"/>
      <c r="DJ282" s="25"/>
      <c r="DK282" s="25"/>
      <c r="DL282" s="25"/>
      <c r="DM282" s="25"/>
      <c r="DN282" s="25"/>
      <c r="DO282" s="25"/>
      <c r="DP282" s="25"/>
      <c r="DQ282" s="25"/>
      <c r="DR282" s="25"/>
      <c r="DS282" s="25"/>
      <c r="DT282" s="25"/>
      <c r="DU282" s="25"/>
      <c r="DV282" s="25"/>
      <c r="DW282" s="25"/>
      <c r="DX282" s="25"/>
      <c r="DY282" s="25"/>
      <c r="DZ282" s="25"/>
      <c r="EA282" s="25"/>
      <c r="EB282" s="25"/>
      <c r="EC282" s="25"/>
      <c r="ED282" s="25"/>
      <c r="EE282" s="25"/>
      <c r="EF282" s="25"/>
      <c r="EG282" s="25"/>
      <c r="EH282" s="25"/>
      <c r="EI282" s="25"/>
      <c r="EJ282" s="25"/>
      <c r="EK282" s="25"/>
      <c r="EL282" s="25"/>
      <c r="EM282" s="25"/>
      <c r="EN282" s="25"/>
      <c r="EO282" s="25"/>
      <c r="EP282" s="25"/>
      <c r="EQ282" s="25"/>
      <c r="ER282" s="25"/>
      <c r="ES282" s="25"/>
      <c r="ET282" s="25"/>
      <c r="EU282" s="25"/>
      <c r="EV282" s="25"/>
      <c r="EW282" s="25"/>
      <c r="EX282" s="25"/>
      <c r="EY282" s="25"/>
      <c r="EZ282" s="25"/>
      <c r="FA282" s="25"/>
      <c r="FB282" s="25"/>
      <c r="FC282" s="25"/>
      <c r="FD282" s="25"/>
      <c r="FE282" s="25"/>
      <c r="FF282" s="25"/>
      <c r="FG282" s="25"/>
      <c r="FH282" s="25"/>
      <c r="FI282" s="25"/>
      <c r="FJ282" s="25"/>
      <c r="FK282" s="25"/>
      <c r="FL282" s="25"/>
      <c r="FM282" s="25"/>
      <c r="FN282" s="25"/>
      <c r="FO282" s="25"/>
      <c r="FP282" s="25"/>
      <c r="FQ282" s="25"/>
      <c r="FR282" s="25"/>
      <c r="FS282" s="25"/>
      <c r="FT282" s="25"/>
      <c r="FU282" s="25"/>
      <c r="FV282" s="25"/>
      <c r="FW282" s="25"/>
      <c r="FX282" s="25"/>
      <c r="FY282" s="25"/>
      <c r="FZ282" s="25"/>
      <c r="GA282" s="25"/>
      <c r="GB282" s="25"/>
      <c r="GC282" s="25"/>
      <c r="GD282" s="25"/>
      <c r="GE282" s="25"/>
      <c r="GF282" s="25"/>
      <c r="GG282" s="25"/>
      <c r="GH282" s="25"/>
      <c r="GI282" s="25"/>
      <c r="GJ282" s="25"/>
      <c r="GK282" s="25"/>
      <c r="GL282" s="25"/>
      <c r="GM282" s="25"/>
    </row>
    <row r="283" spans="2:195" ht="15" customHeight="1">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25"/>
      <c r="ED283" s="25"/>
      <c r="EE283" s="25"/>
      <c r="EF283" s="25"/>
      <c r="EG283" s="25"/>
      <c r="EH283" s="25"/>
      <c r="EI283" s="25"/>
      <c r="EJ283" s="25"/>
      <c r="EK283" s="25"/>
      <c r="EL283" s="25"/>
      <c r="EM283" s="25"/>
      <c r="EN283" s="25"/>
      <c r="EO283" s="25"/>
      <c r="EP283" s="25"/>
      <c r="EQ283" s="25"/>
      <c r="ER283" s="25"/>
      <c r="ES283" s="25"/>
      <c r="ET283" s="25"/>
      <c r="EU283" s="25"/>
      <c r="EV283" s="25"/>
      <c r="EW283" s="25"/>
      <c r="EX283" s="25"/>
      <c r="EY283" s="25"/>
      <c r="EZ283" s="25"/>
      <c r="FA283" s="25"/>
      <c r="FB283" s="25"/>
      <c r="FC283" s="25"/>
      <c r="FD283" s="25"/>
      <c r="FE283" s="25"/>
      <c r="FF283" s="25"/>
      <c r="FG283" s="25"/>
      <c r="FH283" s="25"/>
      <c r="FI283" s="25"/>
      <c r="FJ283" s="25"/>
      <c r="FK283" s="25"/>
      <c r="FL283" s="25"/>
      <c r="FM283" s="25"/>
      <c r="FN283" s="25"/>
      <c r="FO283" s="25"/>
      <c r="FP283" s="25"/>
      <c r="FQ283" s="25"/>
      <c r="FR283" s="25"/>
      <c r="FS283" s="25"/>
      <c r="FT283" s="25"/>
      <c r="FU283" s="25"/>
      <c r="FV283" s="25"/>
      <c r="FW283" s="25"/>
      <c r="FX283" s="25"/>
      <c r="FY283" s="25"/>
      <c r="FZ283" s="25"/>
      <c r="GA283" s="25"/>
      <c r="GB283" s="25"/>
      <c r="GC283" s="25"/>
      <c r="GD283" s="25"/>
      <c r="GE283" s="25"/>
      <c r="GF283" s="25"/>
      <c r="GG283" s="25"/>
      <c r="GH283" s="25"/>
      <c r="GI283" s="25"/>
      <c r="GJ283" s="25"/>
      <c r="GK283" s="25"/>
      <c r="GL283" s="25"/>
      <c r="GM283" s="25"/>
    </row>
    <row r="284" spans="2:195" ht="15" customHeight="1">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25"/>
      <c r="EG284" s="25"/>
      <c r="EH284" s="25"/>
      <c r="EI284" s="25"/>
      <c r="EJ284" s="25"/>
      <c r="EK284" s="25"/>
      <c r="EL284" s="25"/>
      <c r="EM284" s="25"/>
      <c r="EN284" s="25"/>
      <c r="EO284" s="25"/>
      <c r="EP284" s="25"/>
      <c r="EQ284" s="25"/>
      <c r="ER284" s="25"/>
      <c r="ES284" s="25"/>
      <c r="ET284" s="25"/>
      <c r="EU284" s="25"/>
      <c r="EV284" s="25"/>
      <c r="EW284" s="25"/>
      <c r="EX284" s="25"/>
      <c r="EY284" s="25"/>
      <c r="EZ284" s="25"/>
      <c r="FA284" s="25"/>
      <c r="FB284" s="25"/>
      <c r="FC284" s="25"/>
      <c r="FD284" s="25"/>
      <c r="FE284" s="25"/>
      <c r="FF284" s="25"/>
      <c r="FG284" s="25"/>
      <c r="FH284" s="25"/>
      <c r="FI284" s="25"/>
      <c r="FJ284" s="25"/>
      <c r="FK284" s="25"/>
      <c r="FL284" s="25"/>
      <c r="FM284" s="25"/>
      <c r="FN284" s="25"/>
      <c r="FO284" s="25"/>
      <c r="FP284" s="25"/>
      <c r="FQ284" s="25"/>
      <c r="FR284" s="25"/>
      <c r="FS284" s="25"/>
      <c r="FT284" s="25"/>
      <c r="FU284" s="25"/>
      <c r="FV284" s="25"/>
      <c r="FW284" s="25"/>
      <c r="FX284" s="25"/>
      <c r="FY284" s="25"/>
      <c r="FZ284" s="25"/>
      <c r="GA284" s="25"/>
      <c r="GB284" s="25"/>
      <c r="GC284" s="25"/>
      <c r="GD284" s="25"/>
      <c r="GE284" s="25"/>
      <c r="GF284" s="25"/>
      <c r="GG284" s="25"/>
      <c r="GH284" s="25"/>
      <c r="GI284" s="25"/>
      <c r="GJ284" s="25"/>
      <c r="GK284" s="25"/>
      <c r="GL284" s="25"/>
      <c r="GM284" s="25"/>
    </row>
    <row r="285" spans="2:195" ht="15" customHeight="1">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25"/>
      <c r="EG285" s="25"/>
      <c r="EH285" s="25"/>
      <c r="EI285" s="25"/>
      <c r="EJ285" s="25"/>
      <c r="EK285" s="25"/>
      <c r="EL285" s="25"/>
      <c r="EM285" s="25"/>
      <c r="EN285" s="25"/>
      <c r="EO285" s="25"/>
      <c r="EP285" s="25"/>
      <c r="EQ285" s="25"/>
      <c r="ER285" s="25"/>
      <c r="ES285" s="25"/>
      <c r="ET285" s="25"/>
      <c r="EU285" s="25"/>
      <c r="EV285" s="25"/>
      <c r="EW285" s="25"/>
      <c r="EX285" s="25"/>
      <c r="EY285" s="25"/>
      <c r="EZ285" s="25"/>
      <c r="FA285" s="25"/>
      <c r="FB285" s="25"/>
      <c r="FC285" s="25"/>
      <c r="FD285" s="25"/>
      <c r="FE285" s="25"/>
      <c r="FF285" s="25"/>
      <c r="FG285" s="25"/>
      <c r="FH285" s="25"/>
      <c r="FI285" s="25"/>
      <c r="FJ285" s="25"/>
      <c r="FK285" s="25"/>
      <c r="FL285" s="25"/>
      <c r="FM285" s="25"/>
      <c r="FN285" s="25"/>
      <c r="FO285" s="25"/>
      <c r="FP285" s="25"/>
      <c r="FQ285" s="25"/>
      <c r="FR285" s="25"/>
      <c r="FS285" s="25"/>
      <c r="FT285" s="25"/>
      <c r="FU285" s="25"/>
      <c r="FV285" s="25"/>
      <c r="FW285" s="25"/>
      <c r="FX285" s="25"/>
      <c r="FY285" s="25"/>
      <c r="FZ285" s="25"/>
      <c r="GA285" s="25"/>
      <c r="GB285" s="25"/>
      <c r="GC285" s="25"/>
      <c r="GD285" s="25"/>
      <c r="GE285" s="25"/>
      <c r="GF285" s="25"/>
      <c r="GG285" s="25"/>
      <c r="GH285" s="25"/>
      <c r="GI285" s="25"/>
      <c r="GJ285" s="25"/>
      <c r="GK285" s="25"/>
      <c r="GL285" s="25"/>
      <c r="GM285" s="25"/>
    </row>
    <row r="286" spans="2:195" ht="15" customHeight="1">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5"/>
      <c r="FH286" s="25"/>
      <c r="FI286" s="25"/>
      <c r="FJ286" s="25"/>
      <c r="FK286" s="25"/>
      <c r="FL286" s="25"/>
      <c r="FM286" s="25"/>
      <c r="FN286" s="25"/>
      <c r="FO286" s="25"/>
      <c r="FP286" s="25"/>
      <c r="FQ286" s="25"/>
      <c r="FR286" s="25"/>
      <c r="FS286" s="25"/>
      <c r="FT286" s="25"/>
      <c r="FU286" s="25"/>
      <c r="FV286" s="25"/>
      <c r="FW286" s="25"/>
      <c r="FX286" s="25"/>
      <c r="FY286" s="25"/>
      <c r="FZ286" s="25"/>
      <c r="GA286" s="25"/>
      <c r="GB286" s="25"/>
      <c r="GC286" s="25"/>
      <c r="GD286" s="25"/>
      <c r="GE286" s="25"/>
      <c r="GF286" s="25"/>
      <c r="GG286" s="25"/>
      <c r="GH286" s="25"/>
      <c r="GI286" s="25"/>
      <c r="GJ286" s="25"/>
      <c r="GK286" s="25"/>
      <c r="GL286" s="25"/>
      <c r="GM286" s="25"/>
    </row>
    <row r="287" spans="2:195" ht="15" customHeight="1">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25"/>
      <c r="EG287" s="25"/>
      <c r="EH287" s="25"/>
      <c r="EI287" s="25"/>
      <c r="EJ287" s="25"/>
      <c r="EK287" s="25"/>
      <c r="EL287" s="25"/>
      <c r="EM287" s="25"/>
      <c r="EN287" s="25"/>
      <c r="EO287" s="25"/>
      <c r="EP287" s="25"/>
      <c r="EQ287" s="25"/>
      <c r="ER287" s="25"/>
      <c r="ES287" s="25"/>
      <c r="ET287" s="25"/>
      <c r="EU287" s="25"/>
      <c r="EV287" s="25"/>
      <c r="EW287" s="25"/>
      <c r="EX287" s="25"/>
      <c r="EY287" s="25"/>
      <c r="EZ287" s="25"/>
      <c r="FA287" s="25"/>
      <c r="FB287" s="25"/>
      <c r="FC287" s="25"/>
      <c r="FD287" s="25"/>
      <c r="FE287" s="25"/>
      <c r="FF287" s="25"/>
      <c r="FG287" s="25"/>
      <c r="FH287" s="25"/>
      <c r="FI287" s="25"/>
      <c r="FJ287" s="25"/>
      <c r="FK287" s="25"/>
      <c r="FL287" s="25"/>
      <c r="FM287" s="25"/>
      <c r="FN287" s="25"/>
      <c r="FO287" s="25"/>
      <c r="FP287" s="25"/>
      <c r="FQ287" s="25"/>
      <c r="FR287" s="25"/>
      <c r="FS287" s="25"/>
      <c r="FT287" s="25"/>
      <c r="FU287" s="25"/>
      <c r="FV287" s="25"/>
      <c r="FW287" s="25"/>
      <c r="FX287" s="25"/>
      <c r="FY287" s="25"/>
      <c r="FZ287" s="25"/>
      <c r="GA287" s="25"/>
      <c r="GB287" s="25"/>
      <c r="GC287" s="25"/>
      <c r="GD287" s="25"/>
      <c r="GE287" s="25"/>
      <c r="GF287" s="25"/>
      <c r="GG287" s="25"/>
      <c r="GH287" s="25"/>
      <c r="GI287" s="25"/>
      <c r="GJ287" s="25"/>
      <c r="GK287" s="25"/>
      <c r="GL287" s="25"/>
      <c r="GM287" s="25"/>
    </row>
    <row r="288" spans="2:195" ht="15" customHeight="1">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25"/>
      <c r="EG288" s="25"/>
      <c r="EH288" s="25"/>
      <c r="EI288" s="25"/>
      <c r="EJ288" s="25"/>
      <c r="EK288" s="25"/>
      <c r="EL288" s="25"/>
      <c r="EM288" s="25"/>
      <c r="EN288" s="25"/>
      <c r="EO288" s="25"/>
      <c r="EP288" s="25"/>
      <c r="EQ288" s="25"/>
      <c r="ER288" s="25"/>
      <c r="ES288" s="25"/>
      <c r="ET288" s="25"/>
      <c r="EU288" s="25"/>
      <c r="EV288" s="25"/>
      <c r="EW288" s="25"/>
      <c r="EX288" s="25"/>
      <c r="EY288" s="25"/>
      <c r="EZ288" s="25"/>
      <c r="FA288" s="25"/>
      <c r="FB288" s="25"/>
      <c r="FC288" s="25"/>
      <c r="FD288" s="25"/>
      <c r="FE288" s="25"/>
      <c r="FF288" s="25"/>
      <c r="FG288" s="25"/>
      <c r="FH288" s="25"/>
      <c r="FI288" s="25"/>
      <c r="FJ288" s="25"/>
      <c r="FK288" s="25"/>
      <c r="FL288" s="25"/>
      <c r="FM288" s="25"/>
      <c r="FN288" s="25"/>
      <c r="FO288" s="25"/>
      <c r="FP288" s="25"/>
      <c r="FQ288" s="25"/>
      <c r="FR288" s="25"/>
      <c r="FS288" s="25"/>
      <c r="FT288" s="25"/>
      <c r="FU288" s="25"/>
      <c r="FV288" s="25"/>
      <c r="FW288" s="25"/>
      <c r="FX288" s="25"/>
      <c r="FY288" s="25"/>
      <c r="FZ288" s="25"/>
      <c r="GA288" s="25"/>
      <c r="GB288" s="25"/>
      <c r="GC288" s="25"/>
      <c r="GD288" s="25"/>
      <c r="GE288" s="25"/>
      <c r="GF288" s="25"/>
      <c r="GG288" s="25"/>
      <c r="GH288" s="25"/>
      <c r="GI288" s="25"/>
      <c r="GJ288" s="25"/>
      <c r="GK288" s="25"/>
      <c r="GL288" s="25"/>
      <c r="GM288" s="25"/>
    </row>
    <row r="289" spans="2:195" ht="15" customHeight="1">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c r="CL289" s="25"/>
      <c r="CM289" s="25"/>
      <c r="CN289" s="25"/>
      <c r="CO289" s="25"/>
      <c r="CP289" s="25"/>
      <c r="CQ289" s="25"/>
      <c r="CR289" s="25"/>
      <c r="CS289" s="25"/>
      <c r="CT289" s="25"/>
      <c r="CU289" s="25"/>
      <c r="CV289" s="25"/>
      <c r="CW289" s="25"/>
      <c r="CX289" s="25"/>
      <c r="CY289" s="25"/>
      <c r="CZ289" s="25"/>
      <c r="DA289" s="25"/>
      <c r="DB289" s="25"/>
      <c r="DC289" s="25"/>
      <c r="DD289" s="25"/>
      <c r="DE289" s="25"/>
      <c r="DF289" s="25"/>
      <c r="DG289" s="25"/>
      <c r="DH289" s="25"/>
      <c r="DI289" s="25"/>
      <c r="DJ289" s="25"/>
      <c r="DK289" s="25"/>
      <c r="DL289" s="25"/>
      <c r="DM289" s="25"/>
      <c r="DN289" s="25"/>
      <c r="DO289" s="25"/>
      <c r="DP289" s="25"/>
      <c r="DQ289" s="25"/>
      <c r="DR289" s="25"/>
      <c r="DS289" s="25"/>
      <c r="DT289" s="25"/>
      <c r="DU289" s="25"/>
      <c r="DV289" s="25"/>
      <c r="DW289" s="25"/>
      <c r="DX289" s="25"/>
      <c r="DY289" s="25"/>
      <c r="DZ289" s="25"/>
      <c r="EA289" s="25"/>
      <c r="EB289" s="25"/>
      <c r="EC289" s="25"/>
      <c r="ED289" s="25"/>
      <c r="EE289" s="25"/>
      <c r="EF289" s="25"/>
      <c r="EG289" s="25"/>
      <c r="EH289" s="25"/>
      <c r="EI289" s="25"/>
      <c r="EJ289" s="25"/>
      <c r="EK289" s="25"/>
      <c r="EL289" s="25"/>
      <c r="EM289" s="25"/>
      <c r="EN289" s="25"/>
      <c r="EO289" s="25"/>
      <c r="EP289" s="25"/>
      <c r="EQ289" s="25"/>
      <c r="ER289" s="25"/>
      <c r="ES289" s="25"/>
      <c r="ET289" s="25"/>
      <c r="EU289" s="25"/>
      <c r="EV289" s="25"/>
      <c r="EW289" s="25"/>
      <c r="EX289" s="25"/>
      <c r="EY289" s="25"/>
      <c r="EZ289" s="25"/>
      <c r="FA289" s="25"/>
      <c r="FB289" s="25"/>
      <c r="FC289" s="25"/>
      <c r="FD289" s="25"/>
      <c r="FE289" s="25"/>
      <c r="FF289" s="25"/>
      <c r="FG289" s="25"/>
      <c r="FH289" s="25"/>
      <c r="FI289" s="25"/>
      <c r="FJ289" s="25"/>
      <c r="FK289" s="25"/>
      <c r="FL289" s="25"/>
      <c r="FM289" s="25"/>
      <c r="FN289" s="25"/>
      <c r="FO289" s="25"/>
      <c r="FP289" s="25"/>
      <c r="FQ289" s="25"/>
      <c r="FR289" s="25"/>
      <c r="FS289" s="25"/>
      <c r="FT289" s="25"/>
      <c r="FU289" s="25"/>
      <c r="FV289" s="25"/>
      <c r="FW289" s="25"/>
      <c r="FX289" s="25"/>
      <c r="FY289" s="25"/>
      <c r="FZ289" s="25"/>
      <c r="GA289" s="25"/>
      <c r="GB289" s="25"/>
      <c r="GC289" s="25"/>
      <c r="GD289" s="25"/>
      <c r="GE289" s="25"/>
      <c r="GF289" s="25"/>
      <c r="GG289" s="25"/>
      <c r="GH289" s="25"/>
      <c r="GI289" s="25"/>
      <c r="GJ289" s="25"/>
      <c r="GK289" s="25"/>
      <c r="GL289" s="25"/>
      <c r="GM289" s="25"/>
    </row>
    <row r="290" spans="2:195" ht="15" customHeight="1">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25"/>
      <c r="EG290" s="25"/>
      <c r="EH290" s="25"/>
      <c r="EI290" s="25"/>
      <c r="EJ290" s="25"/>
      <c r="EK290" s="25"/>
      <c r="EL290" s="25"/>
      <c r="EM290" s="25"/>
      <c r="EN290" s="25"/>
      <c r="EO290" s="25"/>
      <c r="EP290" s="25"/>
      <c r="EQ290" s="25"/>
      <c r="ER290" s="25"/>
      <c r="ES290" s="25"/>
      <c r="ET290" s="25"/>
      <c r="EU290" s="25"/>
      <c r="EV290" s="25"/>
      <c r="EW290" s="25"/>
      <c r="EX290" s="25"/>
      <c r="EY290" s="25"/>
      <c r="EZ290" s="25"/>
      <c r="FA290" s="25"/>
      <c r="FB290" s="25"/>
      <c r="FC290" s="25"/>
      <c r="FD290" s="25"/>
      <c r="FE290" s="25"/>
      <c r="FF290" s="25"/>
      <c r="FG290" s="25"/>
      <c r="FH290" s="25"/>
      <c r="FI290" s="25"/>
      <c r="FJ290" s="25"/>
      <c r="FK290" s="25"/>
      <c r="FL290" s="25"/>
      <c r="FM290" s="25"/>
      <c r="FN290" s="25"/>
      <c r="FO290" s="25"/>
      <c r="FP290" s="25"/>
      <c r="FQ290" s="25"/>
      <c r="FR290" s="25"/>
      <c r="FS290" s="25"/>
      <c r="FT290" s="25"/>
      <c r="FU290" s="25"/>
      <c r="FV290" s="25"/>
      <c r="FW290" s="25"/>
      <c r="FX290" s="25"/>
      <c r="FY290" s="25"/>
      <c r="FZ290" s="25"/>
      <c r="GA290" s="25"/>
      <c r="GB290" s="25"/>
      <c r="GC290" s="25"/>
      <c r="GD290" s="25"/>
      <c r="GE290" s="25"/>
      <c r="GF290" s="25"/>
      <c r="GG290" s="25"/>
      <c r="GH290" s="25"/>
      <c r="GI290" s="25"/>
      <c r="GJ290" s="25"/>
      <c r="GK290" s="25"/>
      <c r="GL290" s="25"/>
      <c r="GM290" s="25"/>
    </row>
    <row r="291" spans="2:195" ht="15" customHeight="1">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c r="CL291" s="25"/>
      <c r="CM291" s="25"/>
      <c r="CN291" s="25"/>
      <c r="CO291" s="25"/>
      <c r="CP291" s="25"/>
      <c r="CQ291" s="25"/>
      <c r="CR291" s="25"/>
      <c r="CS291" s="25"/>
      <c r="CT291" s="25"/>
      <c r="CU291" s="25"/>
      <c r="CV291" s="25"/>
      <c r="CW291" s="25"/>
      <c r="CX291" s="25"/>
      <c r="CY291" s="25"/>
      <c r="CZ291" s="25"/>
      <c r="DA291" s="25"/>
      <c r="DB291" s="25"/>
      <c r="DC291" s="25"/>
      <c r="DD291" s="25"/>
      <c r="DE291" s="25"/>
      <c r="DF291" s="25"/>
      <c r="DG291" s="25"/>
      <c r="DH291" s="25"/>
      <c r="DI291" s="25"/>
      <c r="DJ291" s="25"/>
      <c r="DK291" s="25"/>
      <c r="DL291" s="25"/>
      <c r="DM291" s="25"/>
      <c r="DN291" s="25"/>
      <c r="DO291" s="25"/>
      <c r="DP291" s="25"/>
      <c r="DQ291" s="25"/>
      <c r="DR291" s="25"/>
      <c r="DS291" s="25"/>
      <c r="DT291" s="25"/>
      <c r="DU291" s="25"/>
      <c r="DV291" s="25"/>
      <c r="DW291" s="25"/>
      <c r="DX291" s="25"/>
      <c r="DY291" s="25"/>
      <c r="DZ291" s="25"/>
      <c r="EA291" s="25"/>
      <c r="EB291" s="25"/>
      <c r="EC291" s="25"/>
      <c r="ED291" s="25"/>
      <c r="EE291" s="25"/>
      <c r="EF291" s="25"/>
      <c r="EG291" s="25"/>
      <c r="EH291" s="25"/>
      <c r="EI291" s="25"/>
      <c r="EJ291" s="25"/>
      <c r="EK291" s="25"/>
      <c r="EL291" s="25"/>
      <c r="EM291" s="25"/>
      <c r="EN291" s="25"/>
      <c r="EO291" s="25"/>
      <c r="EP291" s="25"/>
      <c r="EQ291" s="25"/>
      <c r="ER291" s="25"/>
      <c r="ES291" s="25"/>
      <c r="ET291" s="25"/>
      <c r="EU291" s="25"/>
      <c r="EV291" s="25"/>
      <c r="EW291" s="25"/>
      <c r="EX291" s="25"/>
      <c r="EY291" s="25"/>
      <c r="EZ291" s="25"/>
      <c r="FA291" s="25"/>
      <c r="FB291" s="25"/>
      <c r="FC291" s="25"/>
      <c r="FD291" s="25"/>
      <c r="FE291" s="25"/>
      <c r="FF291" s="25"/>
      <c r="FG291" s="25"/>
      <c r="FH291" s="25"/>
      <c r="FI291" s="25"/>
      <c r="FJ291" s="25"/>
      <c r="FK291" s="25"/>
      <c r="FL291" s="25"/>
      <c r="FM291" s="25"/>
      <c r="FN291" s="25"/>
      <c r="FO291" s="25"/>
      <c r="FP291" s="25"/>
      <c r="FQ291" s="25"/>
      <c r="FR291" s="25"/>
      <c r="FS291" s="25"/>
      <c r="FT291" s="25"/>
      <c r="FU291" s="25"/>
      <c r="FV291" s="25"/>
      <c r="FW291" s="25"/>
      <c r="FX291" s="25"/>
      <c r="FY291" s="25"/>
      <c r="FZ291" s="25"/>
      <c r="GA291" s="25"/>
      <c r="GB291" s="25"/>
      <c r="GC291" s="25"/>
      <c r="GD291" s="25"/>
      <c r="GE291" s="25"/>
      <c r="GF291" s="25"/>
      <c r="GG291" s="25"/>
      <c r="GH291" s="25"/>
      <c r="GI291" s="25"/>
      <c r="GJ291" s="25"/>
      <c r="GK291" s="25"/>
      <c r="GL291" s="25"/>
      <c r="GM291" s="25"/>
    </row>
    <row r="292" spans="2:195" ht="15" customHeight="1">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row>
    <row r="293" spans="2:195" ht="15" customHeight="1">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c r="CA293" s="25"/>
      <c r="CB293" s="25"/>
      <c r="CC293" s="25"/>
      <c r="CD293" s="25"/>
      <c r="CE293" s="25"/>
      <c r="CF293" s="25"/>
      <c r="CG293" s="25"/>
      <c r="CH293" s="25"/>
      <c r="CI293" s="25"/>
      <c r="CJ293" s="25"/>
      <c r="CK293" s="25"/>
      <c r="CL293" s="25"/>
      <c r="CM293" s="25"/>
      <c r="CN293" s="25"/>
      <c r="CO293" s="25"/>
      <c r="CP293" s="25"/>
      <c r="CQ293" s="25"/>
      <c r="CR293" s="25"/>
      <c r="CS293" s="25"/>
      <c r="CT293" s="25"/>
      <c r="CU293" s="25"/>
      <c r="CV293" s="25"/>
      <c r="CW293" s="25"/>
      <c r="CX293" s="25"/>
      <c r="CY293" s="25"/>
      <c r="CZ293" s="25"/>
      <c r="DA293" s="25"/>
      <c r="DB293" s="25"/>
      <c r="DC293" s="25"/>
      <c r="DD293" s="25"/>
      <c r="DE293" s="25"/>
      <c r="DF293" s="25"/>
      <c r="DG293" s="25"/>
      <c r="DH293" s="25"/>
      <c r="DI293" s="25"/>
      <c r="DJ293" s="25"/>
      <c r="DK293" s="25"/>
      <c r="DL293" s="25"/>
      <c r="DM293" s="25"/>
      <c r="DN293" s="25"/>
      <c r="DO293" s="25"/>
      <c r="DP293" s="25"/>
      <c r="DQ293" s="25"/>
      <c r="DR293" s="25"/>
      <c r="DS293" s="25"/>
      <c r="DT293" s="25"/>
      <c r="DU293" s="25"/>
      <c r="DV293" s="25"/>
      <c r="DW293" s="25"/>
      <c r="DX293" s="25"/>
      <c r="DY293" s="25"/>
      <c r="DZ293" s="25"/>
      <c r="EA293" s="25"/>
      <c r="EB293" s="25"/>
      <c r="EC293" s="25"/>
      <c r="ED293" s="25"/>
      <c r="EE293" s="25"/>
      <c r="EF293" s="25"/>
      <c r="EG293" s="25"/>
      <c r="EH293" s="25"/>
      <c r="EI293" s="25"/>
      <c r="EJ293" s="25"/>
      <c r="EK293" s="25"/>
      <c r="EL293" s="25"/>
      <c r="EM293" s="25"/>
      <c r="EN293" s="25"/>
      <c r="EO293" s="25"/>
      <c r="EP293" s="25"/>
      <c r="EQ293" s="25"/>
      <c r="ER293" s="25"/>
      <c r="ES293" s="25"/>
      <c r="ET293" s="25"/>
      <c r="EU293" s="25"/>
      <c r="EV293" s="25"/>
      <c r="EW293" s="25"/>
      <c r="EX293" s="25"/>
      <c r="EY293" s="25"/>
      <c r="EZ293" s="25"/>
      <c r="FA293" s="25"/>
      <c r="FB293" s="25"/>
      <c r="FC293" s="25"/>
      <c r="FD293" s="25"/>
      <c r="FE293" s="25"/>
      <c r="FF293" s="25"/>
      <c r="FG293" s="25"/>
      <c r="FH293" s="25"/>
      <c r="FI293" s="25"/>
      <c r="FJ293" s="25"/>
      <c r="FK293" s="25"/>
      <c r="FL293" s="25"/>
      <c r="FM293" s="25"/>
      <c r="FN293" s="25"/>
      <c r="FO293" s="25"/>
      <c r="FP293" s="25"/>
      <c r="FQ293" s="25"/>
      <c r="FR293" s="25"/>
      <c r="FS293" s="25"/>
      <c r="FT293" s="25"/>
      <c r="FU293" s="25"/>
      <c r="FV293" s="25"/>
      <c r="FW293" s="25"/>
      <c r="FX293" s="25"/>
      <c r="FY293" s="25"/>
      <c r="FZ293" s="25"/>
      <c r="GA293" s="25"/>
      <c r="GB293" s="25"/>
      <c r="GC293" s="25"/>
      <c r="GD293" s="25"/>
      <c r="GE293" s="25"/>
      <c r="GF293" s="25"/>
      <c r="GG293" s="25"/>
      <c r="GH293" s="25"/>
      <c r="GI293" s="25"/>
      <c r="GJ293" s="25"/>
      <c r="GK293" s="25"/>
      <c r="GL293" s="25"/>
      <c r="GM293" s="25"/>
    </row>
    <row r="294" spans="2:195" ht="15" customHeight="1">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5"/>
      <c r="FH294" s="25"/>
      <c r="FI294" s="25"/>
      <c r="FJ294" s="25"/>
      <c r="FK294" s="25"/>
      <c r="FL294" s="25"/>
      <c r="FM294" s="25"/>
      <c r="FN294" s="25"/>
      <c r="FO294" s="25"/>
      <c r="FP294" s="25"/>
      <c r="FQ294" s="25"/>
      <c r="FR294" s="25"/>
      <c r="FS294" s="25"/>
      <c r="FT294" s="25"/>
      <c r="FU294" s="25"/>
      <c r="FV294" s="25"/>
      <c r="FW294" s="25"/>
      <c r="FX294" s="25"/>
      <c r="FY294" s="25"/>
      <c r="FZ294" s="25"/>
      <c r="GA294" s="25"/>
      <c r="GB294" s="25"/>
      <c r="GC294" s="25"/>
      <c r="GD294" s="25"/>
      <c r="GE294" s="25"/>
      <c r="GF294" s="25"/>
      <c r="GG294" s="25"/>
      <c r="GH294" s="25"/>
      <c r="GI294" s="25"/>
      <c r="GJ294" s="25"/>
      <c r="GK294" s="25"/>
      <c r="GL294" s="25"/>
      <c r="GM294" s="25"/>
    </row>
    <row r="295" spans="2:195" ht="15" customHeight="1">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25"/>
      <c r="CD295" s="25"/>
      <c r="CE295" s="25"/>
      <c r="CF295" s="25"/>
      <c r="CG295" s="25"/>
      <c r="CH295" s="25"/>
      <c r="CI295" s="25"/>
      <c r="CJ295" s="25"/>
      <c r="CK295" s="25"/>
      <c r="CL295" s="25"/>
      <c r="CM295" s="25"/>
      <c r="CN295" s="25"/>
      <c r="CO295" s="25"/>
      <c r="CP295" s="25"/>
      <c r="CQ295" s="25"/>
      <c r="CR295" s="25"/>
      <c r="CS295" s="25"/>
      <c r="CT295" s="25"/>
      <c r="CU295" s="25"/>
      <c r="CV295" s="25"/>
      <c r="CW295" s="25"/>
      <c r="CX295" s="25"/>
      <c r="CY295" s="25"/>
      <c r="CZ295" s="25"/>
      <c r="DA295" s="25"/>
      <c r="DB295" s="25"/>
      <c r="DC295" s="25"/>
      <c r="DD295" s="25"/>
      <c r="DE295" s="25"/>
      <c r="DF295" s="25"/>
      <c r="DG295" s="25"/>
      <c r="DH295" s="25"/>
      <c r="DI295" s="25"/>
      <c r="DJ295" s="25"/>
      <c r="DK295" s="25"/>
      <c r="DL295" s="25"/>
      <c r="DM295" s="25"/>
      <c r="DN295" s="25"/>
      <c r="DO295" s="25"/>
      <c r="DP295" s="25"/>
      <c r="DQ295" s="25"/>
      <c r="DR295" s="25"/>
      <c r="DS295" s="25"/>
      <c r="DT295" s="25"/>
      <c r="DU295" s="25"/>
      <c r="DV295" s="25"/>
      <c r="DW295" s="25"/>
      <c r="DX295" s="25"/>
      <c r="DY295" s="25"/>
      <c r="DZ295" s="25"/>
      <c r="EA295" s="25"/>
      <c r="EB295" s="25"/>
      <c r="EC295" s="25"/>
      <c r="ED295" s="25"/>
      <c r="EE295" s="25"/>
      <c r="EF295" s="25"/>
      <c r="EG295" s="25"/>
      <c r="EH295" s="25"/>
      <c r="EI295" s="25"/>
      <c r="EJ295" s="25"/>
      <c r="EK295" s="25"/>
      <c r="EL295" s="25"/>
      <c r="EM295" s="25"/>
      <c r="EN295" s="25"/>
      <c r="EO295" s="25"/>
      <c r="EP295" s="25"/>
      <c r="EQ295" s="25"/>
      <c r="ER295" s="25"/>
      <c r="ES295" s="25"/>
      <c r="ET295" s="25"/>
      <c r="EU295" s="25"/>
      <c r="EV295" s="25"/>
      <c r="EW295" s="25"/>
      <c r="EX295" s="25"/>
      <c r="EY295" s="25"/>
      <c r="EZ295" s="25"/>
      <c r="FA295" s="25"/>
      <c r="FB295" s="25"/>
      <c r="FC295" s="25"/>
      <c r="FD295" s="25"/>
      <c r="FE295" s="25"/>
      <c r="FF295" s="25"/>
      <c r="FG295" s="25"/>
      <c r="FH295" s="25"/>
      <c r="FI295" s="25"/>
      <c r="FJ295" s="25"/>
      <c r="FK295" s="25"/>
      <c r="FL295" s="25"/>
      <c r="FM295" s="25"/>
      <c r="FN295" s="25"/>
      <c r="FO295" s="25"/>
      <c r="FP295" s="25"/>
      <c r="FQ295" s="25"/>
      <c r="FR295" s="25"/>
      <c r="FS295" s="25"/>
      <c r="FT295" s="25"/>
      <c r="FU295" s="25"/>
      <c r="FV295" s="25"/>
      <c r="FW295" s="25"/>
      <c r="FX295" s="25"/>
      <c r="FY295" s="25"/>
      <c r="FZ295" s="25"/>
      <c r="GA295" s="25"/>
      <c r="GB295" s="25"/>
      <c r="GC295" s="25"/>
      <c r="GD295" s="25"/>
      <c r="GE295" s="25"/>
      <c r="GF295" s="25"/>
      <c r="GG295" s="25"/>
      <c r="GH295" s="25"/>
      <c r="GI295" s="25"/>
      <c r="GJ295" s="25"/>
      <c r="GK295" s="25"/>
      <c r="GL295" s="25"/>
      <c r="GM295" s="25"/>
    </row>
    <row r="296" spans="2:195" ht="15" customHeight="1">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c r="CA296" s="25"/>
      <c r="CB296" s="25"/>
      <c r="CC296" s="25"/>
      <c r="CD296" s="25"/>
      <c r="CE296" s="25"/>
      <c r="CF296" s="25"/>
      <c r="CG296" s="25"/>
      <c r="CH296" s="25"/>
      <c r="CI296" s="25"/>
      <c r="CJ296" s="25"/>
      <c r="CK296" s="25"/>
      <c r="CL296" s="25"/>
      <c r="CM296" s="25"/>
      <c r="CN296" s="25"/>
      <c r="CO296" s="25"/>
      <c r="CP296" s="25"/>
      <c r="CQ296" s="25"/>
      <c r="CR296" s="25"/>
      <c r="CS296" s="25"/>
      <c r="CT296" s="25"/>
      <c r="CU296" s="25"/>
      <c r="CV296" s="25"/>
      <c r="CW296" s="25"/>
      <c r="CX296" s="25"/>
      <c r="CY296" s="25"/>
      <c r="CZ296" s="25"/>
      <c r="DA296" s="25"/>
      <c r="DB296" s="25"/>
      <c r="DC296" s="25"/>
      <c r="DD296" s="25"/>
      <c r="DE296" s="25"/>
      <c r="DF296" s="25"/>
      <c r="DG296" s="25"/>
      <c r="DH296" s="25"/>
      <c r="DI296" s="25"/>
      <c r="DJ296" s="25"/>
      <c r="DK296" s="25"/>
      <c r="DL296" s="25"/>
      <c r="DM296" s="25"/>
      <c r="DN296" s="25"/>
      <c r="DO296" s="25"/>
      <c r="DP296" s="25"/>
      <c r="DQ296" s="25"/>
      <c r="DR296" s="25"/>
      <c r="DS296" s="25"/>
      <c r="DT296" s="25"/>
      <c r="DU296" s="25"/>
      <c r="DV296" s="25"/>
      <c r="DW296" s="25"/>
      <c r="DX296" s="25"/>
      <c r="DY296" s="25"/>
      <c r="DZ296" s="25"/>
      <c r="EA296" s="25"/>
      <c r="EB296" s="25"/>
      <c r="EC296" s="25"/>
      <c r="ED296" s="25"/>
      <c r="EE296" s="25"/>
      <c r="EF296" s="25"/>
      <c r="EG296" s="25"/>
      <c r="EH296" s="25"/>
      <c r="EI296" s="25"/>
      <c r="EJ296" s="25"/>
      <c r="EK296" s="25"/>
      <c r="EL296" s="25"/>
      <c r="EM296" s="25"/>
      <c r="EN296" s="25"/>
      <c r="EO296" s="25"/>
      <c r="EP296" s="25"/>
      <c r="EQ296" s="25"/>
      <c r="ER296" s="25"/>
      <c r="ES296" s="25"/>
      <c r="ET296" s="25"/>
      <c r="EU296" s="25"/>
      <c r="EV296" s="25"/>
      <c r="EW296" s="25"/>
      <c r="EX296" s="25"/>
      <c r="EY296" s="25"/>
      <c r="EZ296" s="25"/>
      <c r="FA296" s="25"/>
      <c r="FB296" s="25"/>
      <c r="FC296" s="25"/>
      <c r="FD296" s="25"/>
      <c r="FE296" s="25"/>
      <c r="FF296" s="25"/>
      <c r="FG296" s="25"/>
      <c r="FH296" s="25"/>
      <c r="FI296" s="25"/>
      <c r="FJ296" s="25"/>
      <c r="FK296" s="25"/>
      <c r="FL296" s="25"/>
      <c r="FM296" s="25"/>
      <c r="FN296" s="25"/>
      <c r="FO296" s="25"/>
      <c r="FP296" s="25"/>
      <c r="FQ296" s="25"/>
      <c r="FR296" s="25"/>
      <c r="FS296" s="25"/>
      <c r="FT296" s="25"/>
      <c r="FU296" s="25"/>
      <c r="FV296" s="25"/>
      <c r="FW296" s="25"/>
      <c r="FX296" s="25"/>
      <c r="FY296" s="25"/>
      <c r="FZ296" s="25"/>
      <c r="GA296" s="25"/>
      <c r="GB296" s="25"/>
      <c r="GC296" s="25"/>
      <c r="GD296" s="25"/>
      <c r="GE296" s="25"/>
      <c r="GF296" s="25"/>
      <c r="GG296" s="25"/>
      <c r="GH296" s="25"/>
      <c r="GI296" s="25"/>
      <c r="GJ296" s="25"/>
      <c r="GK296" s="25"/>
      <c r="GL296" s="25"/>
      <c r="GM296" s="25"/>
    </row>
    <row r="297" spans="2:195" ht="15" customHeight="1">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c r="CA297" s="25"/>
      <c r="CB297" s="25"/>
      <c r="CC297" s="25"/>
      <c r="CD297" s="25"/>
      <c r="CE297" s="25"/>
      <c r="CF297" s="25"/>
      <c r="CG297" s="25"/>
      <c r="CH297" s="25"/>
      <c r="CI297" s="25"/>
      <c r="CJ297" s="25"/>
      <c r="CK297" s="25"/>
      <c r="CL297" s="25"/>
      <c r="CM297" s="25"/>
      <c r="CN297" s="25"/>
      <c r="CO297" s="25"/>
      <c r="CP297" s="25"/>
      <c r="CQ297" s="25"/>
      <c r="CR297" s="25"/>
      <c r="CS297" s="25"/>
      <c r="CT297" s="25"/>
      <c r="CU297" s="25"/>
      <c r="CV297" s="25"/>
      <c r="CW297" s="25"/>
      <c r="CX297" s="25"/>
      <c r="CY297" s="25"/>
      <c r="CZ297" s="25"/>
      <c r="DA297" s="25"/>
      <c r="DB297" s="25"/>
      <c r="DC297" s="25"/>
      <c r="DD297" s="25"/>
      <c r="DE297" s="25"/>
      <c r="DF297" s="25"/>
      <c r="DG297" s="25"/>
      <c r="DH297" s="25"/>
      <c r="DI297" s="25"/>
      <c r="DJ297" s="25"/>
      <c r="DK297" s="25"/>
      <c r="DL297" s="25"/>
      <c r="DM297" s="25"/>
      <c r="DN297" s="25"/>
      <c r="DO297" s="25"/>
      <c r="DP297" s="25"/>
      <c r="DQ297" s="25"/>
      <c r="DR297" s="25"/>
      <c r="DS297" s="25"/>
      <c r="DT297" s="25"/>
      <c r="DU297" s="25"/>
      <c r="DV297" s="25"/>
      <c r="DW297" s="25"/>
      <c r="DX297" s="25"/>
      <c r="DY297" s="25"/>
      <c r="DZ297" s="25"/>
      <c r="EA297" s="25"/>
      <c r="EB297" s="25"/>
      <c r="EC297" s="25"/>
      <c r="ED297" s="25"/>
      <c r="EE297" s="25"/>
      <c r="EF297" s="25"/>
      <c r="EG297" s="25"/>
      <c r="EH297" s="25"/>
      <c r="EI297" s="25"/>
      <c r="EJ297" s="25"/>
      <c r="EK297" s="25"/>
      <c r="EL297" s="25"/>
      <c r="EM297" s="25"/>
      <c r="EN297" s="25"/>
      <c r="EO297" s="25"/>
      <c r="EP297" s="25"/>
      <c r="EQ297" s="25"/>
      <c r="ER297" s="25"/>
      <c r="ES297" s="25"/>
      <c r="ET297" s="25"/>
      <c r="EU297" s="25"/>
      <c r="EV297" s="25"/>
      <c r="EW297" s="25"/>
      <c r="EX297" s="25"/>
      <c r="EY297" s="25"/>
      <c r="EZ297" s="25"/>
      <c r="FA297" s="25"/>
      <c r="FB297" s="25"/>
      <c r="FC297" s="25"/>
      <c r="FD297" s="25"/>
      <c r="FE297" s="25"/>
      <c r="FF297" s="25"/>
      <c r="FG297" s="25"/>
      <c r="FH297" s="25"/>
      <c r="FI297" s="25"/>
      <c r="FJ297" s="25"/>
      <c r="FK297" s="25"/>
      <c r="FL297" s="25"/>
      <c r="FM297" s="25"/>
      <c r="FN297" s="25"/>
      <c r="FO297" s="25"/>
      <c r="FP297" s="25"/>
      <c r="FQ297" s="25"/>
      <c r="FR297" s="25"/>
      <c r="FS297" s="25"/>
      <c r="FT297" s="25"/>
      <c r="FU297" s="25"/>
      <c r="FV297" s="25"/>
      <c r="FW297" s="25"/>
      <c r="FX297" s="25"/>
      <c r="FY297" s="25"/>
      <c r="FZ297" s="25"/>
      <c r="GA297" s="25"/>
      <c r="GB297" s="25"/>
      <c r="GC297" s="25"/>
      <c r="GD297" s="25"/>
      <c r="GE297" s="25"/>
      <c r="GF297" s="25"/>
      <c r="GG297" s="25"/>
      <c r="GH297" s="25"/>
      <c r="GI297" s="25"/>
      <c r="GJ297" s="25"/>
      <c r="GK297" s="25"/>
      <c r="GL297" s="25"/>
      <c r="GM297" s="25"/>
    </row>
    <row r="298" spans="2:195" ht="15" customHeight="1">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c r="CA298" s="25"/>
      <c r="CB298" s="25"/>
      <c r="CC298" s="25"/>
      <c r="CD298" s="25"/>
      <c r="CE298" s="25"/>
      <c r="CF298" s="25"/>
      <c r="CG298" s="25"/>
      <c r="CH298" s="25"/>
      <c r="CI298" s="25"/>
      <c r="CJ298" s="25"/>
      <c r="CK298" s="25"/>
      <c r="CL298" s="25"/>
      <c r="CM298" s="25"/>
      <c r="CN298" s="25"/>
      <c r="CO298" s="25"/>
      <c r="CP298" s="25"/>
      <c r="CQ298" s="25"/>
      <c r="CR298" s="25"/>
      <c r="CS298" s="25"/>
      <c r="CT298" s="25"/>
      <c r="CU298" s="25"/>
      <c r="CV298" s="25"/>
      <c r="CW298" s="25"/>
      <c r="CX298" s="25"/>
      <c r="CY298" s="25"/>
      <c r="CZ298" s="25"/>
      <c r="DA298" s="25"/>
      <c r="DB298" s="25"/>
      <c r="DC298" s="25"/>
      <c r="DD298" s="25"/>
      <c r="DE298" s="25"/>
      <c r="DF298" s="25"/>
      <c r="DG298" s="25"/>
      <c r="DH298" s="25"/>
      <c r="DI298" s="25"/>
      <c r="DJ298" s="25"/>
      <c r="DK298" s="25"/>
      <c r="DL298" s="25"/>
      <c r="DM298" s="25"/>
      <c r="DN298" s="25"/>
      <c r="DO298" s="25"/>
      <c r="DP298" s="25"/>
      <c r="DQ298" s="25"/>
      <c r="DR298" s="25"/>
      <c r="DS298" s="25"/>
      <c r="DT298" s="25"/>
      <c r="DU298" s="25"/>
      <c r="DV298" s="25"/>
      <c r="DW298" s="25"/>
      <c r="DX298" s="25"/>
      <c r="DY298" s="25"/>
      <c r="DZ298" s="25"/>
      <c r="EA298" s="25"/>
      <c r="EB298" s="25"/>
      <c r="EC298" s="25"/>
      <c r="ED298" s="25"/>
      <c r="EE298" s="25"/>
      <c r="EF298" s="25"/>
      <c r="EG298" s="25"/>
      <c r="EH298" s="25"/>
      <c r="EI298" s="25"/>
      <c r="EJ298" s="25"/>
      <c r="EK298" s="25"/>
      <c r="EL298" s="25"/>
      <c r="EM298" s="25"/>
      <c r="EN298" s="25"/>
      <c r="EO298" s="25"/>
      <c r="EP298" s="25"/>
      <c r="EQ298" s="25"/>
      <c r="ER298" s="25"/>
      <c r="ES298" s="25"/>
      <c r="ET298" s="25"/>
      <c r="EU298" s="25"/>
      <c r="EV298" s="25"/>
      <c r="EW298" s="25"/>
      <c r="EX298" s="25"/>
      <c r="EY298" s="25"/>
      <c r="EZ298" s="25"/>
      <c r="FA298" s="25"/>
      <c r="FB298" s="25"/>
      <c r="FC298" s="25"/>
      <c r="FD298" s="25"/>
      <c r="FE298" s="25"/>
      <c r="FF298" s="25"/>
      <c r="FG298" s="25"/>
      <c r="FH298" s="25"/>
      <c r="FI298" s="25"/>
      <c r="FJ298" s="25"/>
      <c r="FK298" s="25"/>
      <c r="FL298" s="25"/>
      <c r="FM298" s="25"/>
      <c r="FN298" s="25"/>
      <c r="FO298" s="25"/>
      <c r="FP298" s="25"/>
      <c r="FQ298" s="25"/>
      <c r="FR298" s="25"/>
      <c r="FS298" s="25"/>
      <c r="FT298" s="25"/>
      <c r="FU298" s="25"/>
      <c r="FV298" s="25"/>
      <c r="FW298" s="25"/>
      <c r="FX298" s="25"/>
      <c r="FY298" s="25"/>
      <c r="FZ298" s="25"/>
      <c r="GA298" s="25"/>
      <c r="GB298" s="25"/>
      <c r="GC298" s="25"/>
      <c r="GD298" s="25"/>
      <c r="GE298" s="25"/>
      <c r="GF298" s="25"/>
      <c r="GG298" s="25"/>
      <c r="GH298" s="25"/>
      <c r="GI298" s="25"/>
      <c r="GJ298" s="25"/>
      <c r="GK298" s="25"/>
      <c r="GL298" s="25"/>
      <c r="GM298" s="25"/>
    </row>
    <row r="299" spans="2:195" ht="15" customHeight="1">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c r="CA299" s="25"/>
      <c r="CB299" s="25"/>
      <c r="CC299" s="25"/>
      <c r="CD299" s="25"/>
      <c r="CE299" s="25"/>
      <c r="CF299" s="25"/>
      <c r="CG299" s="25"/>
      <c r="CH299" s="25"/>
      <c r="CI299" s="25"/>
      <c r="CJ299" s="25"/>
      <c r="CK299" s="25"/>
      <c r="CL299" s="25"/>
      <c r="CM299" s="25"/>
      <c r="CN299" s="25"/>
      <c r="CO299" s="25"/>
      <c r="CP299" s="25"/>
      <c r="CQ299" s="25"/>
      <c r="CR299" s="25"/>
      <c r="CS299" s="25"/>
      <c r="CT299" s="25"/>
      <c r="CU299" s="25"/>
      <c r="CV299" s="25"/>
      <c r="CW299" s="25"/>
      <c r="CX299" s="25"/>
      <c r="CY299" s="25"/>
      <c r="CZ299" s="25"/>
      <c r="DA299" s="25"/>
      <c r="DB299" s="25"/>
      <c r="DC299" s="25"/>
      <c r="DD299" s="25"/>
      <c r="DE299" s="25"/>
      <c r="DF299" s="25"/>
      <c r="DG299" s="25"/>
      <c r="DH299" s="25"/>
      <c r="DI299" s="25"/>
      <c r="DJ299" s="25"/>
      <c r="DK299" s="25"/>
      <c r="DL299" s="25"/>
      <c r="DM299" s="25"/>
      <c r="DN299" s="25"/>
      <c r="DO299" s="25"/>
      <c r="DP299" s="25"/>
      <c r="DQ299" s="25"/>
      <c r="DR299" s="25"/>
      <c r="DS299" s="25"/>
      <c r="DT299" s="25"/>
      <c r="DU299" s="25"/>
      <c r="DV299" s="25"/>
      <c r="DW299" s="25"/>
      <c r="DX299" s="25"/>
      <c r="DY299" s="25"/>
      <c r="DZ299" s="25"/>
      <c r="EA299" s="25"/>
      <c r="EB299" s="25"/>
      <c r="EC299" s="25"/>
      <c r="ED299" s="25"/>
      <c r="EE299" s="25"/>
      <c r="EF299" s="25"/>
      <c r="EG299" s="25"/>
      <c r="EH299" s="25"/>
      <c r="EI299" s="25"/>
      <c r="EJ299" s="25"/>
      <c r="EK299" s="25"/>
      <c r="EL299" s="25"/>
      <c r="EM299" s="25"/>
      <c r="EN299" s="25"/>
      <c r="EO299" s="25"/>
      <c r="EP299" s="25"/>
      <c r="EQ299" s="25"/>
      <c r="ER299" s="25"/>
      <c r="ES299" s="25"/>
      <c r="ET299" s="25"/>
      <c r="EU299" s="25"/>
      <c r="EV299" s="25"/>
      <c r="EW299" s="25"/>
      <c r="EX299" s="25"/>
      <c r="EY299" s="25"/>
      <c r="EZ299" s="25"/>
      <c r="FA299" s="25"/>
      <c r="FB299" s="25"/>
      <c r="FC299" s="25"/>
      <c r="FD299" s="25"/>
      <c r="FE299" s="25"/>
      <c r="FF299" s="25"/>
      <c r="FG299" s="25"/>
      <c r="FH299" s="25"/>
      <c r="FI299" s="25"/>
      <c r="FJ299" s="25"/>
      <c r="FK299" s="25"/>
      <c r="FL299" s="25"/>
      <c r="FM299" s="25"/>
      <c r="FN299" s="25"/>
      <c r="FO299" s="25"/>
      <c r="FP299" s="25"/>
      <c r="FQ299" s="25"/>
      <c r="FR299" s="25"/>
      <c r="FS299" s="25"/>
      <c r="FT299" s="25"/>
      <c r="FU299" s="25"/>
      <c r="FV299" s="25"/>
      <c r="FW299" s="25"/>
      <c r="FX299" s="25"/>
      <c r="FY299" s="25"/>
      <c r="FZ299" s="25"/>
      <c r="GA299" s="25"/>
      <c r="GB299" s="25"/>
      <c r="GC299" s="25"/>
      <c r="GD299" s="25"/>
      <c r="GE299" s="25"/>
      <c r="GF299" s="25"/>
      <c r="GG299" s="25"/>
      <c r="GH299" s="25"/>
      <c r="GI299" s="25"/>
      <c r="GJ299" s="25"/>
      <c r="GK299" s="25"/>
      <c r="GL299" s="25"/>
      <c r="GM299" s="25"/>
    </row>
    <row r="300" spans="2:195" ht="15" customHeight="1">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c r="CA300" s="25"/>
      <c r="CB300" s="25"/>
      <c r="CC300" s="25"/>
      <c r="CD300" s="25"/>
      <c r="CE300" s="25"/>
      <c r="CF300" s="25"/>
      <c r="CG300" s="25"/>
      <c r="CH300" s="25"/>
      <c r="CI300" s="25"/>
      <c r="CJ300" s="25"/>
      <c r="CK300" s="25"/>
      <c r="CL300" s="25"/>
      <c r="CM300" s="25"/>
      <c r="CN300" s="25"/>
      <c r="CO300" s="25"/>
      <c r="CP300" s="25"/>
      <c r="CQ300" s="25"/>
      <c r="CR300" s="25"/>
      <c r="CS300" s="25"/>
      <c r="CT300" s="25"/>
      <c r="CU300" s="25"/>
      <c r="CV300" s="25"/>
      <c r="CW300" s="25"/>
      <c r="CX300" s="25"/>
      <c r="CY300" s="25"/>
      <c r="CZ300" s="25"/>
      <c r="DA300" s="25"/>
      <c r="DB300" s="25"/>
      <c r="DC300" s="25"/>
      <c r="DD300" s="25"/>
      <c r="DE300" s="25"/>
      <c r="DF300" s="25"/>
      <c r="DG300" s="25"/>
      <c r="DH300" s="25"/>
      <c r="DI300" s="25"/>
      <c r="DJ300" s="25"/>
      <c r="DK300" s="25"/>
      <c r="DL300" s="25"/>
      <c r="DM300" s="25"/>
      <c r="DN300" s="25"/>
      <c r="DO300" s="25"/>
      <c r="DP300" s="25"/>
      <c r="DQ300" s="25"/>
      <c r="DR300" s="25"/>
      <c r="DS300" s="25"/>
      <c r="DT300" s="25"/>
      <c r="DU300" s="25"/>
      <c r="DV300" s="25"/>
      <c r="DW300" s="25"/>
      <c r="DX300" s="25"/>
      <c r="DY300" s="25"/>
      <c r="DZ300" s="25"/>
      <c r="EA300" s="25"/>
      <c r="EB300" s="25"/>
      <c r="EC300" s="25"/>
      <c r="ED300" s="25"/>
      <c r="EE300" s="25"/>
      <c r="EF300" s="25"/>
      <c r="EG300" s="25"/>
      <c r="EH300" s="25"/>
      <c r="EI300" s="25"/>
      <c r="EJ300" s="25"/>
      <c r="EK300" s="25"/>
      <c r="EL300" s="25"/>
      <c r="EM300" s="25"/>
      <c r="EN300" s="25"/>
      <c r="EO300" s="25"/>
      <c r="EP300" s="25"/>
      <c r="EQ300" s="25"/>
      <c r="ER300" s="25"/>
      <c r="ES300" s="25"/>
      <c r="ET300" s="25"/>
      <c r="EU300" s="25"/>
      <c r="EV300" s="25"/>
      <c r="EW300" s="25"/>
      <c r="EX300" s="25"/>
      <c r="EY300" s="25"/>
      <c r="EZ300" s="25"/>
      <c r="FA300" s="25"/>
      <c r="FB300" s="25"/>
      <c r="FC300" s="25"/>
      <c r="FD300" s="25"/>
      <c r="FE300" s="25"/>
      <c r="FF300" s="25"/>
      <c r="FG300" s="25"/>
      <c r="FH300" s="25"/>
      <c r="FI300" s="25"/>
      <c r="FJ300" s="25"/>
      <c r="FK300" s="25"/>
      <c r="FL300" s="25"/>
      <c r="FM300" s="25"/>
      <c r="FN300" s="25"/>
      <c r="FO300" s="25"/>
      <c r="FP300" s="25"/>
      <c r="FQ300" s="25"/>
      <c r="FR300" s="25"/>
      <c r="FS300" s="25"/>
      <c r="FT300" s="25"/>
      <c r="FU300" s="25"/>
      <c r="FV300" s="25"/>
      <c r="FW300" s="25"/>
      <c r="FX300" s="25"/>
      <c r="FY300" s="25"/>
      <c r="FZ300" s="25"/>
      <c r="GA300" s="25"/>
      <c r="GB300" s="25"/>
      <c r="GC300" s="25"/>
      <c r="GD300" s="25"/>
      <c r="GE300" s="25"/>
      <c r="GF300" s="25"/>
      <c r="GG300" s="25"/>
      <c r="GH300" s="25"/>
      <c r="GI300" s="25"/>
      <c r="GJ300" s="25"/>
      <c r="GK300" s="25"/>
      <c r="GL300" s="25"/>
      <c r="GM300" s="25"/>
    </row>
    <row r="301" spans="2:195" ht="15" customHeight="1">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c r="CA301" s="25"/>
      <c r="CB301" s="25"/>
      <c r="CC301" s="25"/>
      <c r="CD301" s="25"/>
      <c r="CE301" s="25"/>
      <c r="CF301" s="25"/>
      <c r="CG301" s="25"/>
      <c r="CH301" s="25"/>
      <c r="CI301" s="25"/>
      <c r="CJ301" s="25"/>
      <c r="CK301" s="25"/>
      <c r="CL301" s="25"/>
      <c r="CM301" s="25"/>
      <c r="CN301" s="25"/>
      <c r="CO301" s="25"/>
      <c r="CP301" s="25"/>
      <c r="CQ301" s="25"/>
      <c r="CR301" s="25"/>
      <c r="CS301" s="25"/>
      <c r="CT301" s="25"/>
      <c r="CU301" s="25"/>
      <c r="CV301" s="25"/>
      <c r="CW301" s="25"/>
      <c r="CX301" s="25"/>
      <c r="CY301" s="25"/>
      <c r="CZ301" s="25"/>
      <c r="DA301" s="25"/>
      <c r="DB301" s="25"/>
      <c r="DC301" s="25"/>
      <c r="DD301" s="25"/>
      <c r="DE301" s="25"/>
      <c r="DF301" s="25"/>
      <c r="DG301" s="25"/>
      <c r="DH301" s="25"/>
      <c r="DI301" s="25"/>
      <c r="DJ301" s="25"/>
      <c r="DK301" s="25"/>
      <c r="DL301" s="25"/>
      <c r="DM301" s="25"/>
      <c r="DN301" s="25"/>
      <c r="DO301" s="25"/>
      <c r="DP301" s="25"/>
      <c r="DQ301" s="25"/>
      <c r="DR301" s="25"/>
      <c r="DS301" s="25"/>
      <c r="DT301" s="25"/>
      <c r="DU301" s="25"/>
      <c r="DV301" s="25"/>
      <c r="DW301" s="25"/>
      <c r="DX301" s="25"/>
      <c r="DY301" s="25"/>
      <c r="DZ301" s="25"/>
      <c r="EA301" s="25"/>
      <c r="EB301" s="25"/>
      <c r="EC301" s="25"/>
      <c r="ED301" s="25"/>
      <c r="EE301" s="25"/>
      <c r="EF301" s="25"/>
      <c r="EG301" s="25"/>
      <c r="EH301" s="25"/>
      <c r="EI301" s="25"/>
      <c r="EJ301" s="25"/>
      <c r="EK301" s="25"/>
      <c r="EL301" s="25"/>
      <c r="EM301" s="25"/>
      <c r="EN301" s="25"/>
      <c r="EO301" s="25"/>
      <c r="EP301" s="25"/>
      <c r="EQ301" s="25"/>
      <c r="ER301" s="25"/>
      <c r="ES301" s="25"/>
      <c r="ET301" s="25"/>
      <c r="EU301" s="25"/>
      <c r="EV301" s="25"/>
      <c r="EW301" s="25"/>
      <c r="EX301" s="25"/>
      <c r="EY301" s="25"/>
      <c r="EZ301" s="25"/>
      <c r="FA301" s="25"/>
      <c r="FB301" s="25"/>
      <c r="FC301" s="25"/>
      <c r="FD301" s="25"/>
      <c r="FE301" s="25"/>
      <c r="FF301" s="25"/>
      <c r="FG301" s="25"/>
      <c r="FH301" s="25"/>
      <c r="FI301" s="25"/>
      <c r="FJ301" s="25"/>
      <c r="FK301" s="25"/>
      <c r="FL301" s="25"/>
      <c r="FM301" s="25"/>
      <c r="FN301" s="25"/>
      <c r="FO301" s="25"/>
      <c r="FP301" s="25"/>
      <c r="FQ301" s="25"/>
      <c r="FR301" s="25"/>
      <c r="FS301" s="25"/>
      <c r="FT301" s="25"/>
      <c r="FU301" s="25"/>
      <c r="FV301" s="25"/>
      <c r="FW301" s="25"/>
      <c r="FX301" s="25"/>
      <c r="FY301" s="25"/>
      <c r="FZ301" s="25"/>
      <c r="GA301" s="25"/>
      <c r="GB301" s="25"/>
      <c r="GC301" s="25"/>
      <c r="GD301" s="25"/>
      <c r="GE301" s="25"/>
      <c r="GF301" s="25"/>
      <c r="GG301" s="25"/>
      <c r="GH301" s="25"/>
      <c r="GI301" s="25"/>
      <c r="GJ301" s="25"/>
      <c r="GK301" s="25"/>
      <c r="GL301" s="25"/>
      <c r="GM301" s="25"/>
    </row>
    <row r="302" spans="2:195" ht="15" customHeight="1">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5"/>
      <c r="FH302" s="25"/>
      <c r="FI302" s="25"/>
      <c r="FJ302" s="25"/>
      <c r="FK302" s="25"/>
      <c r="FL302" s="25"/>
      <c r="FM302" s="25"/>
      <c r="FN302" s="25"/>
      <c r="FO302" s="25"/>
      <c r="FP302" s="25"/>
      <c r="FQ302" s="25"/>
      <c r="FR302" s="25"/>
      <c r="FS302" s="25"/>
      <c r="FT302" s="25"/>
      <c r="FU302" s="25"/>
      <c r="FV302" s="25"/>
      <c r="FW302" s="25"/>
      <c r="FX302" s="25"/>
      <c r="FY302" s="25"/>
      <c r="FZ302" s="25"/>
      <c r="GA302" s="25"/>
      <c r="GB302" s="25"/>
      <c r="GC302" s="25"/>
      <c r="GD302" s="25"/>
      <c r="GE302" s="25"/>
      <c r="GF302" s="25"/>
      <c r="GG302" s="25"/>
      <c r="GH302" s="25"/>
      <c r="GI302" s="25"/>
      <c r="GJ302" s="25"/>
      <c r="GK302" s="25"/>
      <c r="GL302" s="25"/>
      <c r="GM302" s="25"/>
    </row>
    <row r="303" spans="2:195" ht="15" customHeight="1">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c r="CA303" s="25"/>
      <c r="CB303" s="25"/>
      <c r="CC303" s="25"/>
      <c r="CD303" s="25"/>
      <c r="CE303" s="25"/>
      <c r="CF303" s="25"/>
      <c r="CG303" s="25"/>
      <c r="CH303" s="25"/>
      <c r="CI303" s="25"/>
      <c r="CJ303" s="25"/>
      <c r="CK303" s="25"/>
      <c r="CL303" s="25"/>
      <c r="CM303" s="25"/>
      <c r="CN303" s="25"/>
      <c r="CO303" s="25"/>
      <c r="CP303" s="25"/>
      <c r="CQ303" s="25"/>
      <c r="CR303" s="25"/>
      <c r="CS303" s="25"/>
      <c r="CT303" s="25"/>
      <c r="CU303" s="25"/>
      <c r="CV303" s="25"/>
      <c r="CW303" s="25"/>
      <c r="CX303" s="25"/>
      <c r="CY303" s="25"/>
      <c r="CZ303" s="25"/>
      <c r="DA303" s="25"/>
      <c r="DB303" s="25"/>
      <c r="DC303" s="25"/>
      <c r="DD303" s="25"/>
      <c r="DE303" s="25"/>
      <c r="DF303" s="25"/>
      <c r="DG303" s="25"/>
      <c r="DH303" s="25"/>
      <c r="DI303" s="25"/>
      <c r="DJ303" s="25"/>
      <c r="DK303" s="25"/>
      <c r="DL303" s="25"/>
      <c r="DM303" s="25"/>
      <c r="DN303" s="25"/>
      <c r="DO303" s="25"/>
      <c r="DP303" s="25"/>
      <c r="DQ303" s="25"/>
      <c r="DR303" s="25"/>
      <c r="DS303" s="25"/>
      <c r="DT303" s="25"/>
      <c r="DU303" s="25"/>
      <c r="DV303" s="25"/>
      <c r="DW303" s="25"/>
      <c r="DX303" s="25"/>
      <c r="DY303" s="25"/>
      <c r="DZ303" s="25"/>
      <c r="EA303" s="25"/>
      <c r="EB303" s="25"/>
      <c r="EC303" s="25"/>
      <c r="ED303" s="25"/>
      <c r="EE303" s="25"/>
      <c r="EF303" s="25"/>
      <c r="EG303" s="25"/>
      <c r="EH303" s="25"/>
      <c r="EI303" s="25"/>
      <c r="EJ303" s="25"/>
      <c r="EK303" s="25"/>
      <c r="EL303" s="25"/>
      <c r="EM303" s="25"/>
      <c r="EN303" s="25"/>
      <c r="EO303" s="25"/>
      <c r="EP303" s="25"/>
      <c r="EQ303" s="25"/>
      <c r="ER303" s="25"/>
      <c r="ES303" s="25"/>
      <c r="ET303" s="25"/>
      <c r="EU303" s="25"/>
      <c r="EV303" s="25"/>
      <c r="EW303" s="25"/>
      <c r="EX303" s="25"/>
      <c r="EY303" s="25"/>
      <c r="EZ303" s="25"/>
      <c r="FA303" s="25"/>
      <c r="FB303" s="25"/>
      <c r="FC303" s="25"/>
      <c r="FD303" s="25"/>
      <c r="FE303" s="25"/>
      <c r="FF303" s="25"/>
      <c r="FG303" s="25"/>
      <c r="FH303" s="25"/>
      <c r="FI303" s="25"/>
      <c r="FJ303" s="25"/>
      <c r="FK303" s="25"/>
      <c r="FL303" s="25"/>
      <c r="FM303" s="25"/>
      <c r="FN303" s="25"/>
      <c r="FO303" s="25"/>
      <c r="FP303" s="25"/>
      <c r="FQ303" s="25"/>
      <c r="FR303" s="25"/>
      <c r="FS303" s="25"/>
      <c r="FT303" s="25"/>
      <c r="FU303" s="25"/>
      <c r="FV303" s="25"/>
      <c r="FW303" s="25"/>
      <c r="FX303" s="25"/>
      <c r="FY303" s="25"/>
      <c r="FZ303" s="25"/>
      <c r="GA303" s="25"/>
      <c r="GB303" s="25"/>
      <c r="GC303" s="25"/>
      <c r="GD303" s="25"/>
      <c r="GE303" s="25"/>
      <c r="GF303" s="25"/>
      <c r="GG303" s="25"/>
      <c r="GH303" s="25"/>
      <c r="GI303" s="25"/>
      <c r="GJ303" s="25"/>
      <c r="GK303" s="25"/>
      <c r="GL303" s="25"/>
      <c r="GM303" s="25"/>
    </row>
    <row r="304" spans="2:195" ht="15" customHeight="1">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c r="CA304" s="25"/>
      <c r="CB304" s="25"/>
      <c r="CC304" s="25"/>
      <c r="CD304" s="25"/>
      <c r="CE304" s="25"/>
      <c r="CF304" s="25"/>
      <c r="CG304" s="25"/>
      <c r="CH304" s="25"/>
      <c r="CI304" s="25"/>
      <c r="CJ304" s="25"/>
      <c r="CK304" s="25"/>
      <c r="CL304" s="25"/>
      <c r="CM304" s="25"/>
      <c r="CN304" s="25"/>
      <c r="CO304" s="25"/>
      <c r="CP304" s="25"/>
      <c r="CQ304" s="25"/>
      <c r="CR304" s="25"/>
      <c r="CS304" s="25"/>
      <c r="CT304" s="25"/>
      <c r="CU304" s="25"/>
      <c r="CV304" s="25"/>
      <c r="CW304" s="25"/>
      <c r="CX304" s="25"/>
      <c r="CY304" s="25"/>
      <c r="CZ304" s="25"/>
      <c r="DA304" s="25"/>
      <c r="DB304" s="25"/>
      <c r="DC304" s="25"/>
      <c r="DD304" s="25"/>
      <c r="DE304" s="25"/>
      <c r="DF304" s="25"/>
      <c r="DG304" s="25"/>
      <c r="DH304" s="25"/>
      <c r="DI304" s="25"/>
      <c r="DJ304" s="25"/>
      <c r="DK304" s="25"/>
      <c r="DL304" s="25"/>
      <c r="DM304" s="25"/>
      <c r="DN304" s="25"/>
      <c r="DO304" s="25"/>
      <c r="DP304" s="25"/>
      <c r="DQ304" s="25"/>
      <c r="DR304" s="25"/>
      <c r="DS304" s="25"/>
      <c r="DT304" s="25"/>
      <c r="DU304" s="25"/>
      <c r="DV304" s="25"/>
      <c r="DW304" s="25"/>
      <c r="DX304" s="25"/>
      <c r="DY304" s="25"/>
      <c r="DZ304" s="25"/>
      <c r="EA304" s="25"/>
      <c r="EB304" s="25"/>
      <c r="EC304" s="25"/>
      <c r="ED304" s="25"/>
      <c r="EE304" s="25"/>
      <c r="EF304" s="25"/>
      <c r="EG304" s="25"/>
      <c r="EH304" s="25"/>
      <c r="EI304" s="25"/>
      <c r="EJ304" s="25"/>
      <c r="EK304" s="25"/>
      <c r="EL304" s="25"/>
      <c r="EM304" s="25"/>
      <c r="EN304" s="25"/>
      <c r="EO304" s="25"/>
      <c r="EP304" s="25"/>
      <c r="EQ304" s="25"/>
      <c r="ER304" s="25"/>
      <c r="ES304" s="25"/>
      <c r="ET304" s="25"/>
      <c r="EU304" s="25"/>
      <c r="EV304" s="25"/>
      <c r="EW304" s="25"/>
      <c r="EX304" s="25"/>
      <c r="EY304" s="25"/>
      <c r="EZ304" s="25"/>
      <c r="FA304" s="25"/>
      <c r="FB304" s="25"/>
      <c r="FC304" s="25"/>
      <c r="FD304" s="25"/>
      <c r="FE304" s="25"/>
      <c r="FF304" s="25"/>
      <c r="FG304" s="25"/>
      <c r="FH304" s="25"/>
      <c r="FI304" s="25"/>
      <c r="FJ304" s="25"/>
      <c r="FK304" s="25"/>
      <c r="FL304" s="25"/>
      <c r="FM304" s="25"/>
      <c r="FN304" s="25"/>
      <c r="FO304" s="25"/>
      <c r="FP304" s="25"/>
      <c r="FQ304" s="25"/>
      <c r="FR304" s="25"/>
      <c r="FS304" s="25"/>
      <c r="FT304" s="25"/>
      <c r="FU304" s="25"/>
      <c r="FV304" s="25"/>
      <c r="FW304" s="25"/>
      <c r="FX304" s="25"/>
      <c r="FY304" s="25"/>
      <c r="FZ304" s="25"/>
      <c r="GA304" s="25"/>
      <c r="GB304" s="25"/>
      <c r="GC304" s="25"/>
      <c r="GD304" s="25"/>
      <c r="GE304" s="25"/>
      <c r="GF304" s="25"/>
      <c r="GG304" s="25"/>
      <c r="GH304" s="25"/>
      <c r="GI304" s="25"/>
      <c r="GJ304" s="25"/>
      <c r="GK304" s="25"/>
      <c r="GL304" s="25"/>
      <c r="GM304" s="25"/>
    </row>
    <row r="305" spans="2:195" ht="15" customHeight="1">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5"/>
      <c r="CB305" s="25"/>
      <c r="CC305" s="25"/>
      <c r="CD305" s="25"/>
      <c r="CE305" s="25"/>
      <c r="CF305" s="25"/>
      <c r="CG305" s="25"/>
      <c r="CH305" s="25"/>
      <c r="CI305" s="25"/>
      <c r="CJ305" s="25"/>
      <c r="CK305" s="25"/>
      <c r="CL305" s="25"/>
      <c r="CM305" s="25"/>
      <c r="CN305" s="25"/>
      <c r="CO305" s="25"/>
      <c r="CP305" s="25"/>
      <c r="CQ305" s="25"/>
      <c r="CR305" s="25"/>
      <c r="CS305" s="25"/>
      <c r="CT305" s="25"/>
      <c r="CU305" s="25"/>
      <c r="CV305" s="25"/>
      <c r="CW305" s="25"/>
      <c r="CX305" s="25"/>
      <c r="CY305" s="25"/>
      <c r="CZ305" s="25"/>
      <c r="DA305" s="25"/>
      <c r="DB305" s="25"/>
      <c r="DC305" s="25"/>
      <c r="DD305" s="25"/>
      <c r="DE305" s="25"/>
      <c r="DF305" s="25"/>
      <c r="DG305" s="25"/>
      <c r="DH305" s="25"/>
      <c r="DI305" s="25"/>
      <c r="DJ305" s="25"/>
      <c r="DK305" s="25"/>
      <c r="DL305" s="25"/>
      <c r="DM305" s="25"/>
      <c r="DN305" s="25"/>
      <c r="DO305" s="25"/>
      <c r="DP305" s="25"/>
      <c r="DQ305" s="25"/>
      <c r="DR305" s="25"/>
      <c r="DS305" s="25"/>
      <c r="DT305" s="25"/>
      <c r="DU305" s="25"/>
      <c r="DV305" s="25"/>
      <c r="DW305" s="25"/>
      <c r="DX305" s="25"/>
      <c r="DY305" s="25"/>
      <c r="DZ305" s="25"/>
      <c r="EA305" s="25"/>
      <c r="EB305" s="25"/>
      <c r="EC305" s="25"/>
      <c r="ED305" s="25"/>
      <c r="EE305" s="25"/>
      <c r="EF305" s="25"/>
      <c r="EG305" s="25"/>
      <c r="EH305" s="25"/>
      <c r="EI305" s="25"/>
      <c r="EJ305" s="25"/>
      <c r="EK305" s="25"/>
      <c r="EL305" s="25"/>
      <c r="EM305" s="25"/>
      <c r="EN305" s="25"/>
      <c r="EO305" s="25"/>
      <c r="EP305" s="25"/>
      <c r="EQ305" s="25"/>
      <c r="ER305" s="25"/>
      <c r="ES305" s="25"/>
      <c r="ET305" s="25"/>
      <c r="EU305" s="25"/>
      <c r="EV305" s="25"/>
      <c r="EW305" s="25"/>
      <c r="EX305" s="25"/>
      <c r="EY305" s="25"/>
      <c r="EZ305" s="25"/>
      <c r="FA305" s="25"/>
      <c r="FB305" s="25"/>
      <c r="FC305" s="25"/>
      <c r="FD305" s="25"/>
      <c r="FE305" s="25"/>
      <c r="FF305" s="25"/>
      <c r="FG305" s="25"/>
      <c r="FH305" s="25"/>
      <c r="FI305" s="25"/>
      <c r="FJ305" s="25"/>
      <c r="FK305" s="25"/>
      <c r="FL305" s="25"/>
      <c r="FM305" s="25"/>
      <c r="FN305" s="25"/>
      <c r="FO305" s="25"/>
      <c r="FP305" s="25"/>
      <c r="FQ305" s="25"/>
      <c r="FR305" s="25"/>
      <c r="FS305" s="25"/>
      <c r="FT305" s="25"/>
      <c r="FU305" s="25"/>
      <c r="FV305" s="25"/>
      <c r="FW305" s="25"/>
      <c r="FX305" s="25"/>
      <c r="FY305" s="25"/>
      <c r="FZ305" s="25"/>
      <c r="GA305" s="25"/>
      <c r="GB305" s="25"/>
      <c r="GC305" s="25"/>
      <c r="GD305" s="25"/>
      <c r="GE305" s="25"/>
      <c r="GF305" s="25"/>
      <c r="GG305" s="25"/>
      <c r="GH305" s="25"/>
      <c r="GI305" s="25"/>
      <c r="GJ305" s="25"/>
      <c r="GK305" s="25"/>
      <c r="GL305" s="25"/>
      <c r="GM305" s="25"/>
    </row>
    <row r="306" spans="2:195" ht="15" customHeight="1">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c r="CA306" s="25"/>
      <c r="CB306" s="25"/>
      <c r="CC306" s="25"/>
      <c r="CD306" s="25"/>
      <c r="CE306" s="25"/>
      <c r="CF306" s="25"/>
      <c r="CG306" s="25"/>
      <c r="CH306" s="25"/>
      <c r="CI306" s="25"/>
      <c r="CJ306" s="25"/>
      <c r="CK306" s="25"/>
      <c r="CL306" s="25"/>
      <c r="CM306" s="25"/>
      <c r="CN306" s="25"/>
      <c r="CO306" s="25"/>
      <c r="CP306" s="25"/>
      <c r="CQ306" s="25"/>
      <c r="CR306" s="25"/>
      <c r="CS306" s="25"/>
      <c r="CT306" s="25"/>
      <c r="CU306" s="25"/>
      <c r="CV306" s="25"/>
      <c r="CW306" s="25"/>
      <c r="CX306" s="25"/>
      <c r="CY306" s="25"/>
      <c r="CZ306" s="25"/>
      <c r="DA306" s="25"/>
      <c r="DB306" s="25"/>
      <c r="DC306" s="25"/>
      <c r="DD306" s="25"/>
      <c r="DE306" s="25"/>
      <c r="DF306" s="25"/>
      <c r="DG306" s="25"/>
      <c r="DH306" s="25"/>
      <c r="DI306" s="25"/>
      <c r="DJ306" s="25"/>
      <c r="DK306" s="25"/>
      <c r="DL306" s="25"/>
      <c r="DM306" s="25"/>
      <c r="DN306" s="25"/>
      <c r="DO306" s="25"/>
      <c r="DP306" s="25"/>
      <c r="DQ306" s="25"/>
      <c r="DR306" s="25"/>
      <c r="DS306" s="25"/>
      <c r="DT306" s="25"/>
      <c r="DU306" s="25"/>
      <c r="DV306" s="25"/>
      <c r="DW306" s="25"/>
      <c r="DX306" s="25"/>
      <c r="DY306" s="25"/>
      <c r="DZ306" s="25"/>
      <c r="EA306" s="25"/>
      <c r="EB306" s="25"/>
      <c r="EC306" s="25"/>
      <c r="ED306" s="25"/>
      <c r="EE306" s="25"/>
      <c r="EF306" s="25"/>
      <c r="EG306" s="25"/>
      <c r="EH306" s="25"/>
      <c r="EI306" s="25"/>
      <c r="EJ306" s="25"/>
      <c r="EK306" s="25"/>
      <c r="EL306" s="25"/>
      <c r="EM306" s="25"/>
      <c r="EN306" s="25"/>
      <c r="EO306" s="25"/>
      <c r="EP306" s="25"/>
      <c r="EQ306" s="25"/>
      <c r="ER306" s="25"/>
      <c r="ES306" s="25"/>
      <c r="ET306" s="25"/>
      <c r="EU306" s="25"/>
      <c r="EV306" s="25"/>
      <c r="EW306" s="25"/>
      <c r="EX306" s="25"/>
      <c r="EY306" s="25"/>
      <c r="EZ306" s="25"/>
      <c r="FA306" s="25"/>
      <c r="FB306" s="25"/>
      <c r="FC306" s="25"/>
      <c r="FD306" s="25"/>
      <c r="FE306" s="25"/>
      <c r="FF306" s="25"/>
      <c r="FG306" s="25"/>
      <c r="FH306" s="25"/>
      <c r="FI306" s="25"/>
      <c r="FJ306" s="25"/>
      <c r="FK306" s="25"/>
      <c r="FL306" s="25"/>
      <c r="FM306" s="25"/>
      <c r="FN306" s="25"/>
      <c r="FO306" s="25"/>
      <c r="FP306" s="25"/>
      <c r="FQ306" s="25"/>
      <c r="FR306" s="25"/>
      <c r="FS306" s="25"/>
      <c r="FT306" s="25"/>
      <c r="FU306" s="25"/>
      <c r="FV306" s="25"/>
      <c r="FW306" s="25"/>
      <c r="FX306" s="25"/>
      <c r="FY306" s="25"/>
      <c r="FZ306" s="25"/>
      <c r="GA306" s="25"/>
      <c r="GB306" s="25"/>
      <c r="GC306" s="25"/>
      <c r="GD306" s="25"/>
      <c r="GE306" s="25"/>
      <c r="GF306" s="25"/>
      <c r="GG306" s="25"/>
      <c r="GH306" s="25"/>
      <c r="GI306" s="25"/>
      <c r="GJ306" s="25"/>
      <c r="GK306" s="25"/>
      <c r="GL306" s="25"/>
      <c r="GM306" s="25"/>
    </row>
    <row r="307" spans="2:195" ht="15" customHeight="1">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c r="CA307" s="25"/>
      <c r="CB307" s="25"/>
      <c r="CC307" s="25"/>
      <c r="CD307" s="25"/>
      <c r="CE307" s="25"/>
      <c r="CF307" s="25"/>
      <c r="CG307" s="25"/>
      <c r="CH307" s="25"/>
      <c r="CI307" s="25"/>
      <c r="CJ307" s="25"/>
      <c r="CK307" s="25"/>
      <c r="CL307" s="25"/>
      <c r="CM307" s="25"/>
      <c r="CN307" s="25"/>
      <c r="CO307" s="25"/>
      <c r="CP307" s="25"/>
      <c r="CQ307" s="25"/>
      <c r="CR307" s="25"/>
      <c r="CS307" s="25"/>
      <c r="CT307" s="25"/>
      <c r="CU307" s="25"/>
      <c r="CV307" s="25"/>
      <c r="CW307" s="25"/>
      <c r="CX307" s="25"/>
      <c r="CY307" s="25"/>
      <c r="CZ307" s="25"/>
      <c r="DA307" s="25"/>
      <c r="DB307" s="25"/>
      <c r="DC307" s="25"/>
      <c r="DD307" s="25"/>
      <c r="DE307" s="25"/>
      <c r="DF307" s="25"/>
      <c r="DG307" s="25"/>
      <c r="DH307" s="25"/>
      <c r="DI307" s="25"/>
      <c r="DJ307" s="25"/>
      <c r="DK307" s="25"/>
      <c r="DL307" s="25"/>
      <c r="DM307" s="25"/>
      <c r="DN307" s="25"/>
      <c r="DO307" s="25"/>
      <c r="DP307" s="25"/>
      <c r="DQ307" s="25"/>
      <c r="DR307" s="25"/>
      <c r="DS307" s="25"/>
      <c r="DT307" s="25"/>
      <c r="DU307" s="25"/>
      <c r="DV307" s="25"/>
      <c r="DW307" s="25"/>
      <c r="DX307" s="25"/>
      <c r="DY307" s="25"/>
      <c r="DZ307" s="25"/>
      <c r="EA307" s="25"/>
      <c r="EB307" s="25"/>
      <c r="EC307" s="25"/>
      <c r="ED307" s="25"/>
      <c r="EE307" s="25"/>
      <c r="EF307" s="25"/>
      <c r="EG307" s="25"/>
      <c r="EH307" s="25"/>
      <c r="EI307" s="25"/>
      <c r="EJ307" s="25"/>
      <c r="EK307" s="25"/>
      <c r="EL307" s="25"/>
      <c r="EM307" s="25"/>
      <c r="EN307" s="25"/>
      <c r="EO307" s="25"/>
      <c r="EP307" s="25"/>
      <c r="EQ307" s="25"/>
      <c r="ER307" s="25"/>
      <c r="ES307" s="25"/>
      <c r="ET307" s="25"/>
      <c r="EU307" s="25"/>
      <c r="EV307" s="25"/>
      <c r="EW307" s="25"/>
      <c r="EX307" s="25"/>
      <c r="EY307" s="25"/>
      <c r="EZ307" s="25"/>
      <c r="FA307" s="25"/>
      <c r="FB307" s="25"/>
      <c r="FC307" s="25"/>
      <c r="FD307" s="25"/>
      <c r="FE307" s="25"/>
      <c r="FF307" s="25"/>
      <c r="FG307" s="25"/>
      <c r="FH307" s="25"/>
      <c r="FI307" s="25"/>
      <c r="FJ307" s="25"/>
      <c r="FK307" s="25"/>
      <c r="FL307" s="25"/>
      <c r="FM307" s="25"/>
      <c r="FN307" s="25"/>
      <c r="FO307" s="25"/>
      <c r="FP307" s="25"/>
      <c r="FQ307" s="25"/>
      <c r="FR307" s="25"/>
      <c r="FS307" s="25"/>
      <c r="FT307" s="25"/>
      <c r="FU307" s="25"/>
      <c r="FV307" s="25"/>
      <c r="FW307" s="25"/>
      <c r="FX307" s="25"/>
      <c r="FY307" s="25"/>
      <c r="FZ307" s="25"/>
      <c r="GA307" s="25"/>
      <c r="GB307" s="25"/>
      <c r="GC307" s="25"/>
      <c r="GD307" s="25"/>
      <c r="GE307" s="25"/>
      <c r="GF307" s="25"/>
      <c r="GG307" s="25"/>
      <c r="GH307" s="25"/>
      <c r="GI307" s="25"/>
      <c r="GJ307" s="25"/>
      <c r="GK307" s="25"/>
      <c r="GL307" s="25"/>
      <c r="GM307" s="25"/>
    </row>
    <row r="308" spans="2:195" ht="15" customHeight="1">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c r="CA308" s="25"/>
      <c r="CB308" s="25"/>
      <c r="CC308" s="25"/>
      <c r="CD308" s="25"/>
      <c r="CE308" s="25"/>
      <c r="CF308" s="25"/>
      <c r="CG308" s="25"/>
      <c r="CH308" s="25"/>
      <c r="CI308" s="25"/>
      <c r="CJ308" s="25"/>
      <c r="CK308" s="25"/>
      <c r="CL308" s="25"/>
      <c r="CM308" s="25"/>
      <c r="CN308" s="25"/>
      <c r="CO308" s="25"/>
      <c r="CP308" s="25"/>
      <c r="CQ308" s="25"/>
      <c r="CR308" s="25"/>
      <c r="CS308" s="25"/>
      <c r="CT308" s="25"/>
      <c r="CU308" s="25"/>
      <c r="CV308" s="25"/>
      <c r="CW308" s="25"/>
      <c r="CX308" s="25"/>
      <c r="CY308" s="25"/>
      <c r="CZ308" s="25"/>
      <c r="DA308" s="25"/>
      <c r="DB308" s="25"/>
      <c r="DC308" s="25"/>
      <c r="DD308" s="25"/>
      <c r="DE308" s="25"/>
      <c r="DF308" s="25"/>
      <c r="DG308" s="25"/>
      <c r="DH308" s="25"/>
      <c r="DI308" s="25"/>
      <c r="DJ308" s="25"/>
      <c r="DK308" s="25"/>
      <c r="DL308" s="25"/>
      <c r="DM308" s="25"/>
      <c r="DN308" s="25"/>
      <c r="DO308" s="25"/>
      <c r="DP308" s="25"/>
      <c r="DQ308" s="25"/>
      <c r="DR308" s="25"/>
      <c r="DS308" s="25"/>
      <c r="DT308" s="25"/>
      <c r="DU308" s="25"/>
      <c r="DV308" s="25"/>
      <c r="DW308" s="25"/>
      <c r="DX308" s="25"/>
      <c r="DY308" s="25"/>
      <c r="DZ308" s="25"/>
      <c r="EA308" s="25"/>
      <c r="EB308" s="25"/>
      <c r="EC308" s="25"/>
      <c r="ED308" s="25"/>
      <c r="EE308" s="25"/>
      <c r="EF308" s="25"/>
      <c r="EG308" s="25"/>
      <c r="EH308" s="25"/>
      <c r="EI308" s="25"/>
      <c r="EJ308" s="25"/>
      <c r="EK308" s="25"/>
      <c r="EL308" s="25"/>
      <c r="EM308" s="25"/>
      <c r="EN308" s="25"/>
      <c r="EO308" s="25"/>
      <c r="EP308" s="25"/>
      <c r="EQ308" s="25"/>
      <c r="ER308" s="25"/>
      <c r="ES308" s="25"/>
      <c r="ET308" s="25"/>
      <c r="EU308" s="25"/>
      <c r="EV308" s="25"/>
      <c r="EW308" s="25"/>
      <c r="EX308" s="25"/>
      <c r="EY308" s="25"/>
      <c r="EZ308" s="25"/>
      <c r="FA308" s="25"/>
      <c r="FB308" s="25"/>
      <c r="FC308" s="25"/>
      <c r="FD308" s="25"/>
      <c r="FE308" s="25"/>
      <c r="FF308" s="25"/>
      <c r="FG308" s="25"/>
      <c r="FH308" s="25"/>
      <c r="FI308" s="25"/>
      <c r="FJ308" s="25"/>
      <c r="FK308" s="25"/>
      <c r="FL308" s="25"/>
      <c r="FM308" s="25"/>
      <c r="FN308" s="25"/>
      <c r="FO308" s="25"/>
      <c r="FP308" s="25"/>
      <c r="FQ308" s="25"/>
      <c r="FR308" s="25"/>
      <c r="FS308" s="25"/>
      <c r="FT308" s="25"/>
      <c r="FU308" s="25"/>
      <c r="FV308" s="25"/>
      <c r="FW308" s="25"/>
      <c r="FX308" s="25"/>
      <c r="FY308" s="25"/>
      <c r="FZ308" s="25"/>
      <c r="GA308" s="25"/>
      <c r="GB308" s="25"/>
      <c r="GC308" s="25"/>
      <c r="GD308" s="25"/>
      <c r="GE308" s="25"/>
      <c r="GF308" s="25"/>
      <c r="GG308" s="25"/>
      <c r="GH308" s="25"/>
      <c r="GI308" s="25"/>
      <c r="GJ308" s="25"/>
      <c r="GK308" s="25"/>
      <c r="GL308" s="25"/>
      <c r="GM308" s="25"/>
    </row>
    <row r="309" spans="2:195" ht="15" customHeight="1">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5"/>
      <c r="DI309" s="25"/>
      <c r="DJ309" s="25"/>
      <c r="DK309" s="25"/>
      <c r="DL309" s="25"/>
      <c r="DM309" s="25"/>
      <c r="DN309" s="25"/>
      <c r="DO309" s="25"/>
      <c r="DP309" s="25"/>
      <c r="DQ309" s="25"/>
      <c r="DR309" s="25"/>
      <c r="DS309" s="25"/>
      <c r="DT309" s="25"/>
      <c r="DU309" s="25"/>
      <c r="DV309" s="25"/>
      <c r="DW309" s="25"/>
      <c r="DX309" s="25"/>
      <c r="DY309" s="25"/>
      <c r="DZ309" s="25"/>
      <c r="EA309" s="25"/>
      <c r="EB309" s="25"/>
      <c r="EC309" s="25"/>
      <c r="ED309" s="25"/>
      <c r="EE309" s="25"/>
      <c r="EF309" s="25"/>
      <c r="EG309" s="25"/>
      <c r="EH309" s="25"/>
      <c r="EI309" s="25"/>
      <c r="EJ309" s="25"/>
      <c r="EK309" s="25"/>
      <c r="EL309" s="25"/>
      <c r="EM309" s="25"/>
      <c r="EN309" s="25"/>
      <c r="EO309" s="25"/>
      <c r="EP309" s="25"/>
      <c r="EQ309" s="25"/>
      <c r="ER309" s="25"/>
      <c r="ES309" s="25"/>
      <c r="ET309" s="25"/>
      <c r="EU309" s="25"/>
      <c r="EV309" s="25"/>
      <c r="EW309" s="25"/>
      <c r="EX309" s="25"/>
      <c r="EY309" s="25"/>
      <c r="EZ309" s="25"/>
      <c r="FA309" s="25"/>
      <c r="FB309" s="25"/>
      <c r="FC309" s="25"/>
      <c r="FD309" s="25"/>
      <c r="FE309" s="25"/>
      <c r="FF309" s="25"/>
      <c r="FG309" s="25"/>
      <c r="FH309" s="25"/>
      <c r="FI309" s="25"/>
      <c r="FJ309" s="25"/>
      <c r="FK309" s="25"/>
      <c r="FL309" s="25"/>
      <c r="FM309" s="25"/>
      <c r="FN309" s="25"/>
      <c r="FO309" s="25"/>
      <c r="FP309" s="25"/>
      <c r="FQ309" s="25"/>
      <c r="FR309" s="25"/>
      <c r="FS309" s="25"/>
      <c r="FT309" s="25"/>
      <c r="FU309" s="25"/>
      <c r="FV309" s="25"/>
      <c r="FW309" s="25"/>
      <c r="FX309" s="25"/>
      <c r="FY309" s="25"/>
      <c r="FZ309" s="25"/>
      <c r="GA309" s="25"/>
      <c r="GB309" s="25"/>
      <c r="GC309" s="25"/>
      <c r="GD309" s="25"/>
      <c r="GE309" s="25"/>
      <c r="GF309" s="25"/>
      <c r="GG309" s="25"/>
      <c r="GH309" s="25"/>
      <c r="GI309" s="25"/>
      <c r="GJ309" s="25"/>
      <c r="GK309" s="25"/>
      <c r="GL309" s="25"/>
      <c r="GM309" s="25"/>
    </row>
    <row r="310" spans="2:195" ht="15" customHeight="1">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5"/>
      <c r="FH310" s="25"/>
      <c r="FI310" s="25"/>
      <c r="FJ310" s="25"/>
      <c r="FK310" s="25"/>
      <c r="FL310" s="25"/>
      <c r="FM310" s="25"/>
      <c r="FN310" s="25"/>
      <c r="FO310" s="25"/>
      <c r="FP310" s="25"/>
      <c r="FQ310" s="25"/>
      <c r="FR310" s="25"/>
      <c r="FS310" s="25"/>
      <c r="FT310" s="25"/>
      <c r="FU310" s="25"/>
      <c r="FV310" s="25"/>
      <c r="FW310" s="25"/>
      <c r="FX310" s="25"/>
      <c r="FY310" s="25"/>
      <c r="FZ310" s="25"/>
      <c r="GA310" s="25"/>
      <c r="GB310" s="25"/>
      <c r="GC310" s="25"/>
      <c r="GD310" s="25"/>
      <c r="GE310" s="25"/>
      <c r="GF310" s="25"/>
      <c r="GG310" s="25"/>
      <c r="GH310" s="25"/>
      <c r="GI310" s="25"/>
      <c r="GJ310" s="25"/>
      <c r="GK310" s="25"/>
      <c r="GL310" s="25"/>
      <c r="GM310" s="25"/>
    </row>
    <row r="311" spans="2:195" ht="15" customHeight="1">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c r="CA311" s="25"/>
      <c r="CB311" s="25"/>
      <c r="CC311" s="25"/>
      <c r="CD311" s="25"/>
      <c r="CE311" s="25"/>
      <c r="CF311" s="25"/>
      <c r="CG311" s="25"/>
      <c r="CH311" s="25"/>
      <c r="CI311" s="25"/>
      <c r="CJ311" s="25"/>
      <c r="CK311" s="25"/>
      <c r="CL311" s="25"/>
      <c r="CM311" s="25"/>
      <c r="CN311" s="25"/>
      <c r="CO311" s="25"/>
      <c r="CP311" s="25"/>
      <c r="CQ311" s="25"/>
      <c r="CR311" s="25"/>
      <c r="CS311" s="25"/>
      <c r="CT311" s="25"/>
      <c r="CU311" s="25"/>
      <c r="CV311" s="25"/>
      <c r="CW311" s="25"/>
      <c r="CX311" s="25"/>
      <c r="CY311" s="25"/>
      <c r="CZ311" s="25"/>
      <c r="DA311" s="25"/>
      <c r="DB311" s="25"/>
      <c r="DC311" s="25"/>
      <c r="DD311" s="25"/>
      <c r="DE311" s="25"/>
      <c r="DF311" s="25"/>
      <c r="DG311" s="25"/>
      <c r="DH311" s="25"/>
      <c r="DI311" s="25"/>
      <c r="DJ311" s="25"/>
      <c r="DK311" s="25"/>
      <c r="DL311" s="25"/>
      <c r="DM311" s="25"/>
      <c r="DN311" s="25"/>
      <c r="DO311" s="25"/>
      <c r="DP311" s="25"/>
      <c r="DQ311" s="25"/>
      <c r="DR311" s="25"/>
      <c r="DS311" s="25"/>
      <c r="DT311" s="25"/>
      <c r="DU311" s="25"/>
      <c r="DV311" s="25"/>
      <c r="DW311" s="25"/>
      <c r="DX311" s="25"/>
      <c r="DY311" s="25"/>
      <c r="DZ311" s="25"/>
      <c r="EA311" s="25"/>
      <c r="EB311" s="25"/>
      <c r="EC311" s="25"/>
      <c r="ED311" s="25"/>
      <c r="EE311" s="25"/>
      <c r="EF311" s="25"/>
      <c r="EG311" s="25"/>
      <c r="EH311" s="25"/>
      <c r="EI311" s="25"/>
      <c r="EJ311" s="25"/>
      <c r="EK311" s="25"/>
      <c r="EL311" s="25"/>
      <c r="EM311" s="25"/>
      <c r="EN311" s="25"/>
      <c r="EO311" s="25"/>
      <c r="EP311" s="25"/>
      <c r="EQ311" s="25"/>
      <c r="ER311" s="25"/>
      <c r="ES311" s="25"/>
      <c r="ET311" s="25"/>
      <c r="EU311" s="25"/>
      <c r="EV311" s="25"/>
      <c r="EW311" s="25"/>
      <c r="EX311" s="25"/>
      <c r="EY311" s="25"/>
      <c r="EZ311" s="25"/>
      <c r="FA311" s="25"/>
      <c r="FB311" s="25"/>
      <c r="FC311" s="25"/>
      <c r="FD311" s="25"/>
      <c r="FE311" s="25"/>
      <c r="FF311" s="25"/>
      <c r="FG311" s="25"/>
      <c r="FH311" s="25"/>
      <c r="FI311" s="25"/>
      <c r="FJ311" s="25"/>
      <c r="FK311" s="25"/>
      <c r="FL311" s="25"/>
      <c r="FM311" s="25"/>
      <c r="FN311" s="25"/>
      <c r="FO311" s="25"/>
      <c r="FP311" s="25"/>
      <c r="FQ311" s="25"/>
      <c r="FR311" s="25"/>
      <c r="FS311" s="25"/>
      <c r="FT311" s="25"/>
      <c r="FU311" s="25"/>
      <c r="FV311" s="25"/>
      <c r="FW311" s="25"/>
      <c r="FX311" s="25"/>
      <c r="FY311" s="25"/>
      <c r="FZ311" s="25"/>
      <c r="GA311" s="25"/>
      <c r="GB311" s="25"/>
      <c r="GC311" s="25"/>
      <c r="GD311" s="25"/>
      <c r="GE311" s="25"/>
      <c r="GF311" s="25"/>
      <c r="GG311" s="25"/>
      <c r="GH311" s="25"/>
      <c r="GI311" s="25"/>
      <c r="GJ311" s="25"/>
      <c r="GK311" s="25"/>
      <c r="GL311" s="25"/>
      <c r="GM311" s="25"/>
    </row>
    <row r="312" spans="2:195" ht="15" customHeight="1">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c r="CA312" s="25"/>
      <c r="CB312" s="25"/>
      <c r="CC312" s="25"/>
      <c r="CD312" s="25"/>
      <c r="CE312" s="25"/>
      <c r="CF312" s="25"/>
      <c r="CG312" s="25"/>
      <c r="CH312" s="25"/>
      <c r="CI312" s="25"/>
      <c r="CJ312" s="25"/>
      <c r="CK312" s="25"/>
      <c r="CL312" s="25"/>
      <c r="CM312" s="25"/>
      <c r="CN312" s="25"/>
      <c r="CO312" s="25"/>
      <c r="CP312" s="25"/>
      <c r="CQ312" s="25"/>
      <c r="CR312" s="25"/>
      <c r="CS312" s="25"/>
      <c r="CT312" s="25"/>
      <c r="CU312" s="25"/>
      <c r="CV312" s="25"/>
      <c r="CW312" s="25"/>
      <c r="CX312" s="25"/>
      <c r="CY312" s="25"/>
      <c r="CZ312" s="25"/>
      <c r="DA312" s="25"/>
      <c r="DB312" s="25"/>
      <c r="DC312" s="25"/>
      <c r="DD312" s="25"/>
      <c r="DE312" s="25"/>
      <c r="DF312" s="25"/>
      <c r="DG312" s="25"/>
      <c r="DH312" s="25"/>
      <c r="DI312" s="25"/>
      <c r="DJ312" s="25"/>
      <c r="DK312" s="25"/>
      <c r="DL312" s="25"/>
      <c r="DM312" s="25"/>
      <c r="DN312" s="25"/>
      <c r="DO312" s="25"/>
      <c r="DP312" s="25"/>
      <c r="DQ312" s="25"/>
      <c r="DR312" s="25"/>
      <c r="DS312" s="25"/>
      <c r="DT312" s="25"/>
      <c r="DU312" s="25"/>
      <c r="DV312" s="25"/>
      <c r="DW312" s="25"/>
      <c r="DX312" s="25"/>
      <c r="DY312" s="25"/>
      <c r="DZ312" s="25"/>
      <c r="EA312" s="25"/>
      <c r="EB312" s="25"/>
      <c r="EC312" s="25"/>
      <c r="ED312" s="25"/>
      <c r="EE312" s="25"/>
      <c r="EF312" s="25"/>
      <c r="EG312" s="25"/>
      <c r="EH312" s="25"/>
      <c r="EI312" s="25"/>
      <c r="EJ312" s="25"/>
      <c r="EK312" s="25"/>
      <c r="EL312" s="25"/>
      <c r="EM312" s="25"/>
      <c r="EN312" s="25"/>
      <c r="EO312" s="25"/>
      <c r="EP312" s="25"/>
      <c r="EQ312" s="25"/>
      <c r="ER312" s="25"/>
      <c r="ES312" s="25"/>
      <c r="ET312" s="25"/>
      <c r="EU312" s="25"/>
      <c r="EV312" s="25"/>
      <c r="EW312" s="25"/>
      <c r="EX312" s="25"/>
      <c r="EY312" s="25"/>
      <c r="EZ312" s="25"/>
      <c r="FA312" s="25"/>
      <c r="FB312" s="25"/>
      <c r="FC312" s="25"/>
      <c r="FD312" s="25"/>
      <c r="FE312" s="25"/>
      <c r="FF312" s="25"/>
      <c r="FG312" s="25"/>
      <c r="FH312" s="25"/>
      <c r="FI312" s="25"/>
      <c r="FJ312" s="25"/>
      <c r="FK312" s="25"/>
      <c r="FL312" s="25"/>
      <c r="FM312" s="25"/>
      <c r="FN312" s="25"/>
      <c r="FO312" s="25"/>
      <c r="FP312" s="25"/>
      <c r="FQ312" s="25"/>
      <c r="FR312" s="25"/>
      <c r="FS312" s="25"/>
      <c r="FT312" s="25"/>
      <c r="FU312" s="25"/>
      <c r="FV312" s="25"/>
      <c r="FW312" s="25"/>
      <c r="FX312" s="25"/>
      <c r="FY312" s="25"/>
      <c r="FZ312" s="25"/>
      <c r="GA312" s="25"/>
      <c r="GB312" s="25"/>
      <c r="GC312" s="25"/>
      <c r="GD312" s="25"/>
      <c r="GE312" s="25"/>
      <c r="GF312" s="25"/>
      <c r="GG312" s="25"/>
      <c r="GH312" s="25"/>
      <c r="GI312" s="25"/>
      <c r="GJ312" s="25"/>
      <c r="GK312" s="25"/>
      <c r="GL312" s="25"/>
      <c r="GM312" s="25"/>
    </row>
    <row r="313" spans="2:195" ht="15" customHeight="1">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row>
    <row r="314" spans="2:195" ht="15" customHeight="1">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c r="CA314" s="25"/>
      <c r="CB314" s="25"/>
      <c r="CC314" s="25"/>
      <c r="CD314" s="25"/>
      <c r="CE314" s="25"/>
      <c r="CF314" s="25"/>
      <c r="CG314" s="25"/>
      <c r="CH314" s="25"/>
      <c r="CI314" s="25"/>
      <c r="CJ314" s="25"/>
      <c r="CK314" s="25"/>
      <c r="CL314" s="25"/>
      <c r="CM314" s="25"/>
      <c r="CN314" s="25"/>
      <c r="CO314" s="25"/>
      <c r="CP314" s="25"/>
      <c r="CQ314" s="25"/>
      <c r="CR314" s="25"/>
      <c r="CS314" s="25"/>
      <c r="CT314" s="25"/>
      <c r="CU314" s="25"/>
      <c r="CV314" s="25"/>
      <c r="CW314" s="25"/>
      <c r="CX314" s="25"/>
      <c r="CY314" s="25"/>
      <c r="CZ314" s="25"/>
      <c r="DA314" s="25"/>
      <c r="DB314" s="25"/>
      <c r="DC314" s="25"/>
      <c r="DD314" s="25"/>
      <c r="DE314" s="25"/>
      <c r="DF314" s="25"/>
      <c r="DG314" s="25"/>
      <c r="DH314" s="25"/>
      <c r="DI314" s="25"/>
      <c r="DJ314" s="25"/>
      <c r="DK314" s="25"/>
      <c r="DL314" s="25"/>
      <c r="DM314" s="25"/>
      <c r="DN314" s="25"/>
      <c r="DO314" s="25"/>
      <c r="DP314" s="25"/>
      <c r="DQ314" s="25"/>
      <c r="DR314" s="25"/>
      <c r="DS314" s="25"/>
      <c r="DT314" s="25"/>
      <c r="DU314" s="25"/>
      <c r="DV314" s="25"/>
      <c r="DW314" s="25"/>
      <c r="DX314" s="25"/>
      <c r="DY314" s="25"/>
      <c r="DZ314" s="25"/>
      <c r="EA314" s="25"/>
      <c r="EB314" s="25"/>
      <c r="EC314" s="25"/>
      <c r="ED314" s="25"/>
      <c r="EE314" s="25"/>
      <c r="EF314" s="25"/>
      <c r="EG314" s="25"/>
      <c r="EH314" s="25"/>
      <c r="EI314" s="25"/>
      <c r="EJ314" s="25"/>
      <c r="EK314" s="25"/>
      <c r="EL314" s="25"/>
      <c r="EM314" s="25"/>
      <c r="EN314" s="25"/>
      <c r="EO314" s="25"/>
      <c r="EP314" s="25"/>
      <c r="EQ314" s="25"/>
      <c r="ER314" s="25"/>
      <c r="ES314" s="25"/>
      <c r="ET314" s="25"/>
      <c r="EU314" s="25"/>
      <c r="EV314" s="25"/>
      <c r="EW314" s="25"/>
      <c r="EX314" s="25"/>
      <c r="EY314" s="25"/>
      <c r="EZ314" s="25"/>
      <c r="FA314" s="25"/>
      <c r="FB314" s="25"/>
      <c r="FC314" s="25"/>
      <c r="FD314" s="25"/>
      <c r="FE314" s="25"/>
      <c r="FF314" s="25"/>
      <c r="FG314" s="25"/>
      <c r="FH314" s="25"/>
      <c r="FI314" s="25"/>
      <c r="FJ314" s="25"/>
      <c r="FK314" s="25"/>
      <c r="FL314" s="25"/>
      <c r="FM314" s="25"/>
      <c r="FN314" s="25"/>
      <c r="FO314" s="25"/>
      <c r="FP314" s="25"/>
      <c r="FQ314" s="25"/>
      <c r="FR314" s="25"/>
      <c r="FS314" s="25"/>
      <c r="FT314" s="25"/>
      <c r="FU314" s="25"/>
      <c r="FV314" s="25"/>
      <c r="FW314" s="25"/>
      <c r="FX314" s="25"/>
      <c r="FY314" s="25"/>
      <c r="FZ314" s="25"/>
      <c r="GA314" s="25"/>
      <c r="GB314" s="25"/>
      <c r="GC314" s="25"/>
      <c r="GD314" s="25"/>
      <c r="GE314" s="25"/>
      <c r="GF314" s="25"/>
      <c r="GG314" s="25"/>
      <c r="GH314" s="25"/>
      <c r="GI314" s="25"/>
      <c r="GJ314" s="25"/>
      <c r="GK314" s="25"/>
      <c r="GL314" s="25"/>
      <c r="GM314" s="25"/>
    </row>
    <row r="315" spans="2:195" ht="15" customHeight="1">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c r="CA315" s="25"/>
      <c r="CB315" s="25"/>
      <c r="CC315" s="25"/>
      <c r="CD315" s="25"/>
      <c r="CE315" s="25"/>
      <c r="CF315" s="25"/>
      <c r="CG315" s="25"/>
      <c r="CH315" s="25"/>
      <c r="CI315" s="25"/>
      <c r="CJ315" s="25"/>
      <c r="CK315" s="25"/>
      <c r="CL315" s="25"/>
      <c r="CM315" s="25"/>
      <c r="CN315" s="25"/>
      <c r="CO315" s="25"/>
      <c r="CP315" s="25"/>
      <c r="CQ315" s="25"/>
      <c r="CR315" s="25"/>
      <c r="CS315" s="25"/>
      <c r="CT315" s="25"/>
      <c r="CU315" s="25"/>
      <c r="CV315" s="25"/>
      <c r="CW315" s="25"/>
      <c r="CX315" s="25"/>
      <c r="CY315" s="25"/>
      <c r="CZ315" s="25"/>
      <c r="DA315" s="25"/>
      <c r="DB315" s="25"/>
      <c r="DC315" s="25"/>
      <c r="DD315" s="25"/>
      <c r="DE315" s="25"/>
      <c r="DF315" s="25"/>
      <c r="DG315" s="25"/>
      <c r="DH315" s="25"/>
      <c r="DI315" s="25"/>
      <c r="DJ315" s="25"/>
      <c r="DK315" s="25"/>
      <c r="DL315" s="25"/>
      <c r="DM315" s="25"/>
      <c r="DN315" s="25"/>
      <c r="DO315" s="25"/>
      <c r="DP315" s="25"/>
      <c r="DQ315" s="25"/>
      <c r="DR315" s="25"/>
      <c r="DS315" s="25"/>
      <c r="DT315" s="25"/>
      <c r="DU315" s="25"/>
      <c r="DV315" s="25"/>
      <c r="DW315" s="25"/>
      <c r="DX315" s="25"/>
      <c r="DY315" s="25"/>
      <c r="DZ315" s="25"/>
      <c r="EA315" s="25"/>
      <c r="EB315" s="25"/>
      <c r="EC315" s="25"/>
      <c r="ED315" s="25"/>
      <c r="EE315" s="25"/>
      <c r="EF315" s="25"/>
      <c r="EG315" s="25"/>
      <c r="EH315" s="25"/>
      <c r="EI315" s="25"/>
      <c r="EJ315" s="25"/>
      <c r="EK315" s="25"/>
      <c r="EL315" s="25"/>
      <c r="EM315" s="25"/>
      <c r="EN315" s="25"/>
      <c r="EO315" s="25"/>
      <c r="EP315" s="25"/>
      <c r="EQ315" s="25"/>
      <c r="ER315" s="25"/>
      <c r="ES315" s="25"/>
      <c r="ET315" s="25"/>
      <c r="EU315" s="25"/>
      <c r="EV315" s="25"/>
      <c r="EW315" s="25"/>
      <c r="EX315" s="25"/>
      <c r="EY315" s="25"/>
      <c r="EZ315" s="25"/>
      <c r="FA315" s="25"/>
      <c r="FB315" s="25"/>
      <c r="FC315" s="25"/>
      <c r="FD315" s="25"/>
      <c r="FE315" s="25"/>
      <c r="FF315" s="25"/>
      <c r="FG315" s="25"/>
      <c r="FH315" s="25"/>
      <c r="FI315" s="25"/>
      <c r="FJ315" s="25"/>
      <c r="FK315" s="25"/>
      <c r="FL315" s="25"/>
      <c r="FM315" s="25"/>
      <c r="FN315" s="25"/>
      <c r="FO315" s="25"/>
      <c r="FP315" s="25"/>
      <c r="FQ315" s="25"/>
      <c r="FR315" s="25"/>
      <c r="FS315" s="25"/>
      <c r="FT315" s="25"/>
      <c r="FU315" s="25"/>
      <c r="FV315" s="25"/>
      <c r="FW315" s="25"/>
      <c r="FX315" s="25"/>
      <c r="FY315" s="25"/>
      <c r="FZ315" s="25"/>
      <c r="GA315" s="25"/>
      <c r="GB315" s="25"/>
      <c r="GC315" s="25"/>
      <c r="GD315" s="25"/>
      <c r="GE315" s="25"/>
      <c r="GF315" s="25"/>
      <c r="GG315" s="25"/>
      <c r="GH315" s="25"/>
      <c r="GI315" s="25"/>
      <c r="GJ315" s="25"/>
      <c r="GK315" s="25"/>
      <c r="GL315" s="25"/>
      <c r="GM315" s="25"/>
    </row>
    <row r="316" spans="2:195" ht="15" customHeight="1">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5"/>
      <c r="CB316" s="25"/>
      <c r="CC316" s="25"/>
      <c r="CD316" s="25"/>
      <c r="CE316" s="25"/>
      <c r="CF316" s="25"/>
      <c r="CG316" s="25"/>
      <c r="CH316" s="25"/>
      <c r="CI316" s="25"/>
      <c r="CJ316" s="25"/>
      <c r="CK316" s="25"/>
      <c r="CL316" s="25"/>
      <c r="CM316" s="25"/>
      <c r="CN316" s="25"/>
      <c r="CO316" s="25"/>
      <c r="CP316" s="25"/>
      <c r="CQ316" s="25"/>
      <c r="CR316" s="25"/>
      <c r="CS316" s="25"/>
      <c r="CT316" s="25"/>
      <c r="CU316" s="25"/>
      <c r="CV316" s="25"/>
      <c r="CW316" s="25"/>
      <c r="CX316" s="25"/>
      <c r="CY316" s="25"/>
      <c r="CZ316" s="25"/>
      <c r="DA316" s="25"/>
      <c r="DB316" s="25"/>
      <c r="DC316" s="25"/>
      <c r="DD316" s="25"/>
      <c r="DE316" s="25"/>
      <c r="DF316" s="25"/>
      <c r="DG316" s="25"/>
      <c r="DH316" s="25"/>
      <c r="DI316" s="25"/>
      <c r="DJ316" s="25"/>
      <c r="DK316" s="25"/>
      <c r="DL316" s="25"/>
      <c r="DM316" s="25"/>
      <c r="DN316" s="25"/>
      <c r="DO316" s="25"/>
      <c r="DP316" s="25"/>
      <c r="DQ316" s="25"/>
      <c r="DR316" s="25"/>
      <c r="DS316" s="25"/>
      <c r="DT316" s="25"/>
      <c r="DU316" s="25"/>
      <c r="DV316" s="25"/>
      <c r="DW316" s="25"/>
      <c r="DX316" s="25"/>
      <c r="DY316" s="25"/>
      <c r="DZ316" s="25"/>
      <c r="EA316" s="25"/>
      <c r="EB316" s="25"/>
      <c r="EC316" s="25"/>
      <c r="ED316" s="25"/>
      <c r="EE316" s="25"/>
      <c r="EF316" s="25"/>
      <c r="EG316" s="25"/>
      <c r="EH316" s="25"/>
      <c r="EI316" s="25"/>
      <c r="EJ316" s="25"/>
      <c r="EK316" s="25"/>
      <c r="EL316" s="25"/>
      <c r="EM316" s="25"/>
      <c r="EN316" s="25"/>
      <c r="EO316" s="25"/>
      <c r="EP316" s="25"/>
      <c r="EQ316" s="25"/>
      <c r="ER316" s="25"/>
      <c r="ES316" s="25"/>
      <c r="ET316" s="25"/>
      <c r="EU316" s="25"/>
      <c r="EV316" s="25"/>
      <c r="EW316" s="25"/>
      <c r="EX316" s="25"/>
      <c r="EY316" s="25"/>
      <c r="EZ316" s="25"/>
      <c r="FA316" s="25"/>
      <c r="FB316" s="25"/>
      <c r="FC316" s="25"/>
      <c r="FD316" s="25"/>
      <c r="FE316" s="25"/>
      <c r="FF316" s="25"/>
      <c r="FG316" s="25"/>
      <c r="FH316" s="25"/>
      <c r="FI316" s="25"/>
      <c r="FJ316" s="25"/>
      <c r="FK316" s="25"/>
      <c r="FL316" s="25"/>
      <c r="FM316" s="25"/>
      <c r="FN316" s="25"/>
      <c r="FO316" s="25"/>
      <c r="FP316" s="25"/>
      <c r="FQ316" s="25"/>
      <c r="FR316" s="25"/>
      <c r="FS316" s="25"/>
      <c r="FT316" s="25"/>
      <c r="FU316" s="25"/>
      <c r="FV316" s="25"/>
      <c r="FW316" s="25"/>
      <c r="FX316" s="25"/>
      <c r="FY316" s="25"/>
      <c r="FZ316" s="25"/>
      <c r="GA316" s="25"/>
      <c r="GB316" s="25"/>
      <c r="GC316" s="25"/>
      <c r="GD316" s="25"/>
      <c r="GE316" s="25"/>
      <c r="GF316" s="25"/>
      <c r="GG316" s="25"/>
      <c r="GH316" s="25"/>
      <c r="GI316" s="25"/>
      <c r="GJ316" s="25"/>
      <c r="GK316" s="25"/>
      <c r="GL316" s="25"/>
      <c r="GM316" s="25"/>
    </row>
    <row r="317" spans="2:195" ht="15" customHeight="1">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c r="CA317" s="25"/>
      <c r="CB317" s="25"/>
      <c r="CC317" s="25"/>
      <c r="CD317" s="25"/>
      <c r="CE317" s="25"/>
      <c r="CF317" s="25"/>
      <c r="CG317" s="25"/>
      <c r="CH317" s="25"/>
      <c r="CI317" s="25"/>
      <c r="CJ317" s="25"/>
      <c r="CK317" s="25"/>
      <c r="CL317" s="25"/>
      <c r="CM317" s="25"/>
      <c r="CN317" s="25"/>
      <c r="CO317" s="25"/>
      <c r="CP317" s="25"/>
      <c r="CQ317" s="25"/>
      <c r="CR317" s="25"/>
      <c r="CS317" s="25"/>
      <c r="CT317" s="25"/>
      <c r="CU317" s="25"/>
      <c r="CV317" s="25"/>
      <c r="CW317" s="25"/>
      <c r="CX317" s="25"/>
      <c r="CY317" s="25"/>
      <c r="CZ317" s="25"/>
      <c r="DA317" s="25"/>
      <c r="DB317" s="25"/>
      <c r="DC317" s="25"/>
      <c r="DD317" s="25"/>
      <c r="DE317" s="25"/>
      <c r="DF317" s="25"/>
      <c r="DG317" s="25"/>
      <c r="DH317" s="25"/>
      <c r="DI317" s="25"/>
      <c r="DJ317" s="25"/>
      <c r="DK317" s="25"/>
      <c r="DL317" s="25"/>
      <c r="DM317" s="25"/>
      <c r="DN317" s="25"/>
      <c r="DO317" s="25"/>
      <c r="DP317" s="25"/>
      <c r="DQ317" s="25"/>
      <c r="DR317" s="25"/>
      <c r="DS317" s="25"/>
      <c r="DT317" s="25"/>
      <c r="DU317" s="25"/>
      <c r="DV317" s="25"/>
      <c r="DW317" s="25"/>
      <c r="DX317" s="25"/>
      <c r="DY317" s="25"/>
      <c r="DZ317" s="25"/>
      <c r="EA317" s="25"/>
      <c r="EB317" s="25"/>
      <c r="EC317" s="25"/>
      <c r="ED317" s="25"/>
      <c r="EE317" s="25"/>
      <c r="EF317" s="25"/>
      <c r="EG317" s="25"/>
      <c r="EH317" s="25"/>
      <c r="EI317" s="25"/>
      <c r="EJ317" s="25"/>
      <c r="EK317" s="25"/>
      <c r="EL317" s="25"/>
      <c r="EM317" s="25"/>
      <c r="EN317" s="25"/>
      <c r="EO317" s="25"/>
      <c r="EP317" s="25"/>
      <c r="EQ317" s="25"/>
      <c r="ER317" s="25"/>
      <c r="ES317" s="25"/>
      <c r="ET317" s="25"/>
      <c r="EU317" s="25"/>
      <c r="EV317" s="25"/>
      <c r="EW317" s="25"/>
      <c r="EX317" s="25"/>
      <c r="EY317" s="25"/>
      <c r="EZ317" s="25"/>
      <c r="FA317" s="25"/>
      <c r="FB317" s="25"/>
      <c r="FC317" s="25"/>
      <c r="FD317" s="25"/>
      <c r="FE317" s="25"/>
      <c r="FF317" s="25"/>
      <c r="FG317" s="25"/>
      <c r="FH317" s="25"/>
      <c r="FI317" s="25"/>
      <c r="FJ317" s="25"/>
      <c r="FK317" s="25"/>
      <c r="FL317" s="25"/>
      <c r="FM317" s="25"/>
      <c r="FN317" s="25"/>
      <c r="FO317" s="25"/>
      <c r="FP317" s="25"/>
      <c r="FQ317" s="25"/>
      <c r="FR317" s="25"/>
      <c r="FS317" s="25"/>
      <c r="FT317" s="25"/>
      <c r="FU317" s="25"/>
      <c r="FV317" s="25"/>
      <c r="FW317" s="25"/>
      <c r="FX317" s="25"/>
      <c r="FY317" s="25"/>
      <c r="FZ317" s="25"/>
      <c r="GA317" s="25"/>
      <c r="GB317" s="25"/>
      <c r="GC317" s="25"/>
      <c r="GD317" s="25"/>
      <c r="GE317" s="25"/>
      <c r="GF317" s="25"/>
      <c r="GG317" s="25"/>
      <c r="GH317" s="25"/>
      <c r="GI317" s="25"/>
      <c r="GJ317" s="25"/>
      <c r="GK317" s="25"/>
      <c r="GL317" s="25"/>
      <c r="GM317" s="25"/>
    </row>
    <row r="318" spans="2:195" ht="15" customHeight="1">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5"/>
      <c r="FH318" s="25"/>
      <c r="FI318" s="25"/>
      <c r="FJ318" s="25"/>
      <c r="FK318" s="25"/>
      <c r="FL318" s="25"/>
      <c r="FM318" s="25"/>
      <c r="FN318" s="25"/>
      <c r="FO318" s="25"/>
      <c r="FP318" s="25"/>
      <c r="FQ318" s="25"/>
      <c r="FR318" s="25"/>
      <c r="FS318" s="25"/>
      <c r="FT318" s="25"/>
      <c r="FU318" s="25"/>
      <c r="FV318" s="25"/>
      <c r="FW318" s="25"/>
      <c r="FX318" s="25"/>
      <c r="FY318" s="25"/>
      <c r="FZ318" s="25"/>
      <c r="GA318" s="25"/>
      <c r="GB318" s="25"/>
      <c r="GC318" s="25"/>
      <c r="GD318" s="25"/>
      <c r="GE318" s="25"/>
      <c r="GF318" s="25"/>
      <c r="GG318" s="25"/>
      <c r="GH318" s="25"/>
      <c r="GI318" s="25"/>
      <c r="GJ318" s="25"/>
      <c r="GK318" s="25"/>
      <c r="GL318" s="25"/>
      <c r="GM318" s="25"/>
    </row>
    <row r="319" spans="2:195" ht="15" customHeight="1">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row>
    <row r="320" spans="2:195" ht="15" customHeight="1">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c r="CA320" s="25"/>
      <c r="CB320" s="25"/>
      <c r="CC320" s="25"/>
      <c r="CD320" s="25"/>
      <c r="CE320" s="25"/>
      <c r="CF320" s="25"/>
      <c r="CG320" s="25"/>
      <c r="CH320" s="25"/>
      <c r="CI320" s="25"/>
      <c r="CJ320" s="25"/>
      <c r="CK320" s="25"/>
      <c r="CL320" s="25"/>
      <c r="CM320" s="25"/>
      <c r="CN320" s="25"/>
      <c r="CO320" s="25"/>
      <c r="CP320" s="25"/>
      <c r="CQ320" s="25"/>
      <c r="CR320" s="25"/>
      <c r="CS320" s="25"/>
      <c r="CT320" s="25"/>
      <c r="CU320" s="25"/>
      <c r="CV320" s="25"/>
      <c r="CW320" s="25"/>
      <c r="CX320" s="25"/>
      <c r="CY320" s="25"/>
      <c r="CZ320" s="25"/>
      <c r="DA320" s="25"/>
      <c r="DB320" s="25"/>
      <c r="DC320" s="25"/>
      <c r="DD320" s="25"/>
      <c r="DE320" s="25"/>
      <c r="DF320" s="25"/>
      <c r="DG320" s="25"/>
      <c r="DH320" s="25"/>
      <c r="DI320" s="25"/>
      <c r="DJ320" s="25"/>
      <c r="DK320" s="25"/>
      <c r="DL320" s="25"/>
      <c r="DM320" s="25"/>
      <c r="DN320" s="25"/>
      <c r="DO320" s="25"/>
      <c r="DP320" s="25"/>
      <c r="DQ320" s="25"/>
      <c r="DR320" s="25"/>
      <c r="DS320" s="25"/>
      <c r="DT320" s="25"/>
      <c r="DU320" s="25"/>
      <c r="DV320" s="25"/>
      <c r="DW320" s="25"/>
      <c r="DX320" s="25"/>
      <c r="DY320" s="25"/>
      <c r="DZ320" s="25"/>
      <c r="EA320" s="25"/>
      <c r="EB320" s="25"/>
      <c r="EC320" s="25"/>
      <c r="ED320" s="25"/>
      <c r="EE320" s="25"/>
      <c r="EF320" s="25"/>
      <c r="EG320" s="25"/>
      <c r="EH320" s="25"/>
      <c r="EI320" s="25"/>
      <c r="EJ320" s="25"/>
      <c r="EK320" s="25"/>
      <c r="EL320" s="25"/>
      <c r="EM320" s="25"/>
      <c r="EN320" s="25"/>
      <c r="EO320" s="25"/>
      <c r="EP320" s="25"/>
      <c r="EQ320" s="25"/>
      <c r="ER320" s="25"/>
      <c r="ES320" s="25"/>
      <c r="ET320" s="25"/>
      <c r="EU320" s="25"/>
      <c r="EV320" s="25"/>
      <c r="EW320" s="25"/>
      <c r="EX320" s="25"/>
      <c r="EY320" s="25"/>
      <c r="EZ320" s="25"/>
      <c r="FA320" s="25"/>
      <c r="FB320" s="25"/>
      <c r="FC320" s="25"/>
      <c r="FD320" s="25"/>
      <c r="FE320" s="25"/>
      <c r="FF320" s="25"/>
      <c r="FG320" s="25"/>
      <c r="FH320" s="25"/>
      <c r="FI320" s="25"/>
      <c r="FJ320" s="25"/>
      <c r="FK320" s="25"/>
      <c r="FL320" s="25"/>
      <c r="FM320" s="25"/>
      <c r="FN320" s="25"/>
      <c r="FO320" s="25"/>
      <c r="FP320" s="25"/>
      <c r="FQ320" s="25"/>
      <c r="FR320" s="25"/>
      <c r="FS320" s="25"/>
      <c r="FT320" s="25"/>
      <c r="FU320" s="25"/>
      <c r="FV320" s="25"/>
      <c r="FW320" s="25"/>
      <c r="FX320" s="25"/>
      <c r="FY320" s="25"/>
      <c r="FZ320" s="25"/>
      <c r="GA320" s="25"/>
      <c r="GB320" s="25"/>
      <c r="GC320" s="25"/>
      <c r="GD320" s="25"/>
      <c r="GE320" s="25"/>
      <c r="GF320" s="25"/>
      <c r="GG320" s="25"/>
      <c r="GH320" s="25"/>
      <c r="GI320" s="25"/>
      <c r="GJ320" s="25"/>
      <c r="GK320" s="25"/>
      <c r="GL320" s="25"/>
      <c r="GM320" s="25"/>
    </row>
    <row r="321" spans="2:195" ht="15" customHeight="1">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c r="CA321" s="25"/>
      <c r="CB321" s="25"/>
      <c r="CC321" s="25"/>
      <c r="CD321" s="25"/>
      <c r="CE321" s="25"/>
      <c r="CF321" s="25"/>
      <c r="CG321" s="25"/>
      <c r="CH321" s="25"/>
      <c r="CI321" s="25"/>
      <c r="CJ321" s="25"/>
      <c r="CK321" s="25"/>
      <c r="CL321" s="25"/>
      <c r="CM321" s="25"/>
      <c r="CN321" s="25"/>
      <c r="CO321" s="25"/>
      <c r="CP321" s="25"/>
      <c r="CQ321" s="25"/>
      <c r="CR321" s="25"/>
      <c r="CS321" s="25"/>
      <c r="CT321" s="25"/>
      <c r="CU321" s="25"/>
      <c r="CV321" s="25"/>
      <c r="CW321" s="25"/>
      <c r="CX321" s="25"/>
      <c r="CY321" s="25"/>
      <c r="CZ321" s="25"/>
      <c r="DA321" s="25"/>
      <c r="DB321" s="25"/>
      <c r="DC321" s="25"/>
      <c r="DD321" s="25"/>
      <c r="DE321" s="25"/>
      <c r="DF321" s="25"/>
      <c r="DG321" s="25"/>
      <c r="DH321" s="25"/>
      <c r="DI321" s="25"/>
      <c r="DJ321" s="25"/>
      <c r="DK321" s="25"/>
      <c r="DL321" s="25"/>
      <c r="DM321" s="25"/>
      <c r="DN321" s="25"/>
      <c r="DO321" s="25"/>
      <c r="DP321" s="25"/>
      <c r="DQ321" s="25"/>
      <c r="DR321" s="25"/>
      <c r="DS321" s="25"/>
      <c r="DT321" s="25"/>
      <c r="DU321" s="25"/>
      <c r="DV321" s="25"/>
      <c r="DW321" s="25"/>
      <c r="DX321" s="25"/>
      <c r="DY321" s="25"/>
      <c r="DZ321" s="25"/>
      <c r="EA321" s="25"/>
      <c r="EB321" s="25"/>
      <c r="EC321" s="25"/>
      <c r="ED321" s="25"/>
      <c r="EE321" s="25"/>
      <c r="EF321" s="25"/>
      <c r="EG321" s="25"/>
      <c r="EH321" s="25"/>
      <c r="EI321" s="25"/>
      <c r="EJ321" s="25"/>
      <c r="EK321" s="25"/>
      <c r="EL321" s="25"/>
      <c r="EM321" s="25"/>
      <c r="EN321" s="25"/>
      <c r="EO321" s="25"/>
      <c r="EP321" s="25"/>
      <c r="EQ321" s="25"/>
      <c r="ER321" s="25"/>
      <c r="ES321" s="25"/>
      <c r="ET321" s="25"/>
      <c r="EU321" s="25"/>
      <c r="EV321" s="25"/>
      <c r="EW321" s="25"/>
      <c r="EX321" s="25"/>
      <c r="EY321" s="25"/>
      <c r="EZ321" s="25"/>
      <c r="FA321" s="25"/>
      <c r="FB321" s="25"/>
      <c r="FC321" s="25"/>
      <c r="FD321" s="25"/>
      <c r="FE321" s="25"/>
      <c r="FF321" s="25"/>
      <c r="FG321" s="25"/>
      <c r="FH321" s="25"/>
      <c r="FI321" s="25"/>
      <c r="FJ321" s="25"/>
      <c r="FK321" s="25"/>
      <c r="FL321" s="25"/>
      <c r="FM321" s="25"/>
      <c r="FN321" s="25"/>
      <c r="FO321" s="25"/>
      <c r="FP321" s="25"/>
      <c r="FQ321" s="25"/>
      <c r="FR321" s="25"/>
      <c r="FS321" s="25"/>
      <c r="FT321" s="25"/>
      <c r="FU321" s="25"/>
      <c r="FV321" s="25"/>
      <c r="FW321" s="25"/>
      <c r="FX321" s="25"/>
      <c r="FY321" s="25"/>
      <c r="FZ321" s="25"/>
      <c r="GA321" s="25"/>
      <c r="GB321" s="25"/>
      <c r="GC321" s="25"/>
      <c r="GD321" s="25"/>
      <c r="GE321" s="25"/>
      <c r="GF321" s="25"/>
      <c r="GG321" s="25"/>
      <c r="GH321" s="25"/>
      <c r="GI321" s="25"/>
      <c r="GJ321" s="25"/>
      <c r="GK321" s="25"/>
      <c r="GL321" s="25"/>
      <c r="GM321" s="25"/>
    </row>
    <row r="322" spans="2:195" ht="15" customHeight="1">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c r="CA322" s="25"/>
      <c r="CB322" s="25"/>
      <c r="CC322" s="25"/>
      <c r="CD322" s="25"/>
      <c r="CE322" s="25"/>
      <c r="CF322" s="25"/>
      <c r="CG322" s="25"/>
      <c r="CH322" s="25"/>
      <c r="CI322" s="25"/>
      <c r="CJ322" s="25"/>
      <c r="CK322" s="25"/>
      <c r="CL322" s="25"/>
      <c r="CM322" s="25"/>
      <c r="CN322" s="25"/>
      <c r="CO322" s="25"/>
      <c r="CP322" s="25"/>
      <c r="CQ322" s="25"/>
      <c r="CR322" s="25"/>
      <c r="CS322" s="25"/>
      <c r="CT322" s="25"/>
      <c r="CU322" s="25"/>
      <c r="CV322" s="25"/>
      <c r="CW322" s="25"/>
      <c r="CX322" s="25"/>
      <c r="CY322" s="25"/>
      <c r="CZ322" s="25"/>
      <c r="DA322" s="25"/>
      <c r="DB322" s="25"/>
      <c r="DC322" s="25"/>
      <c r="DD322" s="25"/>
      <c r="DE322" s="25"/>
      <c r="DF322" s="25"/>
      <c r="DG322" s="25"/>
      <c r="DH322" s="25"/>
      <c r="DI322" s="25"/>
      <c r="DJ322" s="25"/>
      <c r="DK322" s="25"/>
      <c r="DL322" s="25"/>
      <c r="DM322" s="25"/>
      <c r="DN322" s="25"/>
      <c r="DO322" s="25"/>
      <c r="DP322" s="25"/>
      <c r="DQ322" s="25"/>
      <c r="DR322" s="25"/>
      <c r="DS322" s="25"/>
      <c r="DT322" s="25"/>
      <c r="DU322" s="25"/>
      <c r="DV322" s="25"/>
      <c r="DW322" s="25"/>
      <c r="DX322" s="25"/>
      <c r="DY322" s="25"/>
      <c r="DZ322" s="25"/>
      <c r="EA322" s="25"/>
      <c r="EB322" s="25"/>
      <c r="EC322" s="25"/>
      <c r="ED322" s="25"/>
      <c r="EE322" s="25"/>
      <c r="EF322" s="25"/>
      <c r="EG322" s="25"/>
      <c r="EH322" s="25"/>
      <c r="EI322" s="25"/>
      <c r="EJ322" s="25"/>
      <c r="EK322" s="25"/>
      <c r="EL322" s="25"/>
      <c r="EM322" s="25"/>
      <c r="EN322" s="25"/>
      <c r="EO322" s="25"/>
      <c r="EP322" s="25"/>
      <c r="EQ322" s="25"/>
      <c r="ER322" s="25"/>
      <c r="ES322" s="25"/>
      <c r="ET322" s="25"/>
      <c r="EU322" s="25"/>
      <c r="EV322" s="25"/>
      <c r="EW322" s="25"/>
      <c r="EX322" s="25"/>
      <c r="EY322" s="25"/>
      <c r="EZ322" s="25"/>
      <c r="FA322" s="25"/>
      <c r="FB322" s="25"/>
      <c r="FC322" s="25"/>
      <c r="FD322" s="25"/>
      <c r="FE322" s="25"/>
      <c r="FF322" s="25"/>
      <c r="FG322" s="25"/>
      <c r="FH322" s="25"/>
      <c r="FI322" s="25"/>
      <c r="FJ322" s="25"/>
      <c r="FK322" s="25"/>
      <c r="FL322" s="25"/>
      <c r="FM322" s="25"/>
      <c r="FN322" s="25"/>
      <c r="FO322" s="25"/>
      <c r="FP322" s="25"/>
      <c r="FQ322" s="25"/>
      <c r="FR322" s="25"/>
      <c r="FS322" s="25"/>
      <c r="FT322" s="25"/>
      <c r="FU322" s="25"/>
      <c r="FV322" s="25"/>
      <c r="FW322" s="25"/>
      <c r="FX322" s="25"/>
      <c r="FY322" s="25"/>
      <c r="FZ322" s="25"/>
      <c r="GA322" s="25"/>
      <c r="GB322" s="25"/>
      <c r="GC322" s="25"/>
      <c r="GD322" s="25"/>
      <c r="GE322" s="25"/>
      <c r="GF322" s="25"/>
      <c r="GG322" s="25"/>
      <c r="GH322" s="25"/>
      <c r="GI322" s="25"/>
      <c r="GJ322" s="25"/>
      <c r="GK322" s="25"/>
      <c r="GL322" s="25"/>
      <c r="GM322" s="25"/>
    </row>
    <row r="323" spans="2:195" ht="15" customHeight="1">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c r="CA323" s="25"/>
      <c r="CB323" s="25"/>
      <c r="CC323" s="25"/>
      <c r="CD323" s="25"/>
      <c r="CE323" s="25"/>
      <c r="CF323" s="25"/>
      <c r="CG323" s="25"/>
      <c r="CH323" s="25"/>
      <c r="CI323" s="25"/>
      <c r="CJ323" s="25"/>
      <c r="CK323" s="25"/>
      <c r="CL323" s="25"/>
      <c r="CM323" s="25"/>
      <c r="CN323" s="25"/>
      <c r="CO323" s="25"/>
      <c r="CP323" s="25"/>
      <c r="CQ323" s="25"/>
      <c r="CR323" s="25"/>
      <c r="CS323" s="25"/>
      <c r="CT323" s="25"/>
      <c r="CU323" s="25"/>
      <c r="CV323" s="25"/>
      <c r="CW323" s="25"/>
      <c r="CX323" s="25"/>
      <c r="CY323" s="25"/>
      <c r="CZ323" s="25"/>
      <c r="DA323" s="25"/>
      <c r="DB323" s="25"/>
      <c r="DC323" s="25"/>
      <c r="DD323" s="25"/>
      <c r="DE323" s="25"/>
      <c r="DF323" s="25"/>
      <c r="DG323" s="25"/>
      <c r="DH323" s="25"/>
      <c r="DI323" s="25"/>
      <c r="DJ323" s="25"/>
      <c r="DK323" s="25"/>
      <c r="DL323" s="25"/>
      <c r="DM323" s="25"/>
      <c r="DN323" s="25"/>
      <c r="DO323" s="25"/>
      <c r="DP323" s="25"/>
      <c r="DQ323" s="25"/>
      <c r="DR323" s="25"/>
      <c r="DS323" s="25"/>
      <c r="DT323" s="25"/>
      <c r="DU323" s="25"/>
      <c r="DV323" s="25"/>
      <c r="DW323" s="25"/>
      <c r="DX323" s="25"/>
      <c r="DY323" s="25"/>
      <c r="DZ323" s="25"/>
      <c r="EA323" s="25"/>
      <c r="EB323" s="25"/>
      <c r="EC323" s="25"/>
      <c r="ED323" s="25"/>
      <c r="EE323" s="25"/>
      <c r="EF323" s="25"/>
      <c r="EG323" s="25"/>
      <c r="EH323" s="25"/>
      <c r="EI323" s="25"/>
      <c r="EJ323" s="25"/>
      <c r="EK323" s="25"/>
      <c r="EL323" s="25"/>
      <c r="EM323" s="25"/>
      <c r="EN323" s="25"/>
      <c r="EO323" s="25"/>
      <c r="EP323" s="25"/>
      <c r="EQ323" s="25"/>
      <c r="ER323" s="25"/>
      <c r="ES323" s="25"/>
      <c r="ET323" s="25"/>
      <c r="EU323" s="25"/>
      <c r="EV323" s="25"/>
      <c r="EW323" s="25"/>
      <c r="EX323" s="25"/>
      <c r="EY323" s="25"/>
      <c r="EZ323" s="25"/>
      <c r="FA323" s="25"/>
      <c r="FB323" s="25"/>
      <c r="FC323" s="25"/>
      <c r="FD323" s="25"/>
      <c r="FE323" s="25"/>
      <c r="FF323" s="25"/>
      <c r="FG323" s="25"/>
      <c r="FH323" s="25"/>
      <c r="FI323" s="25"/>
      <c r="FJ323" s="25"/>
      <c r="FK323" s="25"/>
      <c r="FL323" s="25"/>
      <c r="FM323" s="25"/>
      <c r="FN323" s="25"/>
      <c r="FO323" s="25"/>
      <c r="FP323" s="25"/>
      <c r="FQ323" s="25"/>
      <c r="FR323" s="25"/>
      <c r="FS323" s="25"/>
      <c r="FT323" s="25"/>
      <c r="FU323" s="25"/>
      <c r="FV323" s="25"/>
      <c r="FW323" s="25"/>
      <c r="FX323" s="25"/>
      <c r="FY323" s="25"/>
      <c r="FZ323" s="25"/>
      <c r="GA323" s="25"/>
      <c r="GB323" s="25"/>
      <c r="GC323" s="25"/>
      <c r="GD323" s="25"/>
      <c r="GE323" s="25"/>
      <c r="GF323" s="25"/>
      <c r="GG323" s="25"/>
      <c r="GH323" s="25"/>
      <c r="GI323" s="25"/>
      <c r="GJ323" s="25"/>
      <c r="GK323" s="25"/>
      <c r="GL323" s="25"/>
      <c r="GM323" s="25"/>
    </row>
    <row r="324" spans="2:195" ht="15" customHeight="1">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c r="CB324" s="25"/>
      <c r="CC324" s="25"/>
      <c r="CD324" s="25"/>
      <c r="CE324" s="25"/>
      <c r="CF324" s="25"/>
      <c r="CG324" s="25"/>
      <c r="CH324" s="25"/>
      <c r="CI324" s="25"/>
      <c r="CJ324" s="25"/>
      <c r="CK324" s="25"/>
      <c r="CL324" s="25"/>
      <c r="CM324" s="25"/>
      <c r="CN324" s="25"/>
      <c r="CO324" s="25"/>
      <c r="CP324" s="25"/>
      <c r="CQ324" s="25"/>
      <c r="CR324" s="25"/>
      <c r="CS324" s="25"/>
      <c r="CT324" s="25"/>
      <c r="CU324" s="25"/>
      <c r="CV324" s="25"/>
      <c r="CW324" s="25"/>
      <c r="CX324" s="25"/>
      <c r="CY324" s="25"/>
      <c r="CZ324" s="25"/>
      <c r="DA324" s="25"/>
      <c r="DB324" s="25"/>
      <c r="DC324" s="25"/>
      <c r="DD324" s="25"/>
      <c r="DE324" s="25"/>
      <c r="DF324" s="25"/>
      <c r="DG324" s="25"/>
      <c r="DH324" s="25"/>
      <c r="DI324" s="25"/>
      <c r="DJ324" s="25"/>
      <c r="DK324" s="25"/>
      <c r="DL324" s="25"/>
      <c r="DM324" s="25"/>
      <c r="DN324" s="25"/>
      <c r="DO324" s="25"/>
      <c r="DP324" s="25"/>
      <c r="DQ324" s="25"/>
      <c r="DR324" s="25"/>
      <c r="DS324" s="25"/>
      <c r="DT324" s="25"/>
      <c r="DU324" s="25"/>
      <c r="DV324" s="25"/>
      <c r="DW324" s="25"/>
      <c r="DX324" s="25"/>
      <c r="DY324" s="25"/>
      <c r="DZ324" s="25"/>
      <c r="EA324" s="25"/>
      <c r="EB324" s="25"/>
      <c r="EC324" s="25"/>
      <c r="ED324" s="25"/>
      <c r="EE324" s="25"/>
      <c r="EF324" s="25"/>
      <c r="EG324" s="25"/>
      <c r="EH324" s="25"/>
      <c r="EI324" s="25"/>
      <c r="EJ324" s="25"/>
      <c r="EK324" s="25"/>
      <c r="EL324" s="25"/>
      <c r="EM324" s="25"/>
      <c r="EN324" s="25"/>
      <c r="EO324" s="25"/>
      <c r="EP324" s="25"/>
      <c r="EQ324" s="25"/>
      <c r="ER324" s="25"/>
      <c r="ES324" s="25"/>
      <c r="ET324" s="25"/>
      <c r="EU324" s="25"/>
      <c r="EV324" s="25"/>
      <c r="EW324" s="25"/>
      <c r="EX324" s="25"/>
      <c r="EY324" s="25"/>
      <c r="EZ324" s="25"/>
      <c r="FA324" s="25"/>
      <c r="FB324" s="25"/>
      <c r="FC324" s="25"/>
      <c r="FD324" s="25"/>
      <c r="FE324" s="25"/>
      <c r="FF324" s="25"/>
      <c r="FG324" s="25"/>
      <c r="FH324" s="25"/>
      <c r="FI324" s="25"/>
      <c r="FJ324" s="25"/>
      <c r="FK324" s="25"/>
      <c r="FL324" s="25"/>
      <c r="FM324" s="25"/>
      <c r="FN324" s="25"/>
      <c r="FO324" s="25"/>
      <c r="FP324" s="25"/>
      <c r="FQ324" s="25"/>
      <c r="FR324" s="25"/>
      <c r="FS324" s="25"/>
      <c r="FT324" s="25"/>
      <c r="FU324" s="25"/>
      <c r="FV324" s="25"/>
      <c r="FW324" s="25"/>
      <c r="FX324" s="25"/>
      <c r="FY324" s="25"/>
      <c r="FZ324" s="25"/>
      <c r="GA324" s="25"/>
      <c r="GB324" s="25"/>
      <c r="GC324" s="25"/>
      <c r="GD324" s="25"/>
      <c r="GE324" s="25"/>
      <c r="GF324" s="25"/>
      <c r="GG324" s="25"/>
      <c r="GH324" s="25"/>
      <c r="GI324" s="25"/>
      <c r="GJ324" s="25"/>
      <c r="GK324" s="25"/>
      <c r="GL324" s="25"/>
      <c r="GM324" s="25"/>
    </row>
    <row r="325" spans="2:195" ht="15" customHeight="1">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c r="CA325" s="25"/>
      <c r="CB325" s="25"/>
      <c r="CC325" s="25"/>
      <c r="CD325" s="25"/>
      <c r="CE325" s="25"/>
      <c r="CF325" s="25"/>
      <c r="CG325" s="25"/>
      <c r="CH325" s="25"/>
      <c r="CI325" s="25"/>
      <c r="CJ325" s="25"/>
      <c r="CK325" s="25"/>
      <c r="CL325" s="25"/>
      <c r="CM325" s="25"/>
      <c r="CN325" s="25"/>
      <c r="CO325" s="25"/>
      <c r="CP325" s="25"/>
      <c r="CQ325" s="25"/>
      <c r="CR325" s="25"/>
      <c r="CS325" s="25"/>
      <c r="CT325" s="25"/>
      <c r="CU325" s="25"/>
      <c r="CV325" s="25"/>
      <c r="CW325" s="25"/>
      <c r="CX325" s="25"/>
      <c r="CY325" s="25"/>
      <c r="CZ325" s="25"/>
      <c r="DA325" s="25"/>
      <c r="DB325" s="25"/>
      <c r="DC325" s="25"/>
      <c r="DD325" s="25"/>
      <c r="DE325" s="25"/>
      <c r="DF325" s="25"/>
      <c r="DG325" s="25"/>
      <c r="DH325" s="25"/>
      <c r="DI325" s="25"/>
      <c r="DJ325" s="25"/>
      <c r="DK325" s="25"/>
      <c r="DL325" s="25"/>
      <c r="DM325" s="25"/>
      <c r="DN325" s="25"/>
      <c r="DO325" s="25"/>
      <c r="DP325" s="25"/>
      <c r="DQ325" s="25"/>
      <c r="DR325" s="25"/>
      <c r="DS325" s="25"/>
      <c r="DT325" s="25"/>
      <c r="DU325" s="25"/>
      <c r="DV325" s="25"/>
      <c r="DW325" s="25"/>
      <c r="DX325" s="25"/>
      <c r="DY325" s="25"/>
      <c r="DZ325" s="25"/>
      <c r="EA325" s="25"/>
      <c r="EB325" s="25"/>
      <c r="EC325" s="25"/>
      <c r="ED325" s="25"/>
      <c r="EE325" s="25"/>
      <c r="EF325" s="25"/>
      <c r="EG325" s="25"/>
      <c r="EH325" s="25"/>
      <c r="EI325" s="25"/>
      <c r="EJ325" s="25"/>
      <c r="EK325" s="25"/>
      <c r="EL325" s="25"/>
      <c r="EM325" s="25"/>
      <c r="EN325" s="25"/>
      <c r="EO325" s="25"/>
      <c r="EP325" s="25"/>
      <c r="EQ325" s="25"/>
      <c r="ER325" s="25"/>
      <c r="ES325" s="25"/>
      <c r="ET325" s="25"/>
      <c r="EU325" s="25"/>
      <c r="EV325" s="25"/>
      <c r="EW325" s="25"/>
      <c r="EX325" s="25"/>
      <c r="EY325" s="25"/>
      <c r="EZ325" s="25"/>
      <c r="FA325" s="25"/>
      <c r="FB325" s="25"/>
      <c r="FC325" s="25"/>
      <c r="FD325" s="25"/>
      <c r="FE325" s="25"/>
      <c r="FF325" s="25"/>
      <c r="FG325" s="25"/>
      <c r="FH325" s="25"/>
      <c r="FI325" s="25"/>
      <c r="FJ325" s="25"/>
      <c r="FK325" s="25"/>
      <c r="FL325" s="25"/>
      <c r="FM325" s="25"/>
      <c r="FN325" s="25"/>
      <c r="FO325" s="25"/>
      <c r="FP325" s="25"/>
      <c r="FQ325" s="25"/>
      <c r="FR325" s="25"/>
      <c r="FS325" s="25"/>
      <c r="FT325" s="25"/>
      <c r="FU325" s="25"/>
      <c r="FV325" s="25"/>
      <c r="FW325" s="25"/>
      <c r="FX325" s="25"/>
      <c r="FY325" s="25"/>
      <c r="FZ325" s="25"/>
      <c r="GA325" s="25"/>
      <c r="GB325" s="25"/>
      <c r="GC325" s="25"/>
      <c r="GD325" s="25"/>
      <c r="GE325" s="25"/>
      <c r="GF325" s="25"/>
      <c r="GG325" s="25"/>
      <c r="GH325" s="25"/>
      <c r="GI325" s="25"/>
      <c r="GJ325" s="25"/>
      <c r="GK325" s="25"/>
      <c r="GL325" s="25"/>
      <c r="GM325" s="25"/>
    </row>
    <row r="326" spans="2:195" ht="15" customHeight="1">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row>
    <row r="327" spans="2:195" ht="15" customHeight="1">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row>
    <row r="328" spans="2:195" ht="15" customHeight="1">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row>
    <row r="329" spans="2:195" ht="15" customHeight="1">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c r="CB329" s="25"/>
      <c r="CC329" s="25"/>
      <c r="CD329" s="25"/>
      <c r="CE329" s="25"/>
      <c r="CF329" s="25"/>
      <c r="CG329" s="25"/>
      <c r="CH329" s="25"/>
      <c r="CI329" s="25"/>
      <c r="CJ329" s="25"/>
      <c r="CK329" s="25"/>
      <c r="CL329" s="25"/>
      <c r="CM329" s="25"/>
      <c r="CN329" s="25"/>
      <c r="CO329" s="25"/>
      <c r="CP329" s="25"/>
      <c r="CQ329" s="25"/>
      <c r="CR329" s="25"/>
      <c r="CS329" s="25"/>
      <c r="CT329" s="25"/>
      <c r="CU329" s="25"/>
      <c r="CV329" s="25"/>
      <c r="CW329" s="25"/>
      <c r="CX329" s="25"/>
      <c r="CY329" s="25"/>
      <c r="CZ329" s="25"/>
      <c r="DA329" s="25"/>
      <c r="DB329" s="25"/>
      <c r="DC329" s="25"/>
      <c r="DD329" s="25"/>
      <c r="DE329" s="25"/>
      <c r="DF329" s="25"/>
      <c r="DG329" s="25"/>
      <c r="DH329" s="25"/>
      <c r="DI329" s="25"/>
      <c r="DJ329" s="25"/>
      <c r="DK329" s="25"/>
      <c r="DL329" s="25"/>
      <c r="DM329" s="25"/>
      <c r="DN329" s="25"/>
      <c r="DO329" s="25"/>
      <c r="DP329" s="25"/>
      <c r="DQ329" s="25"/>
      <c r="DR329" s="25"/>
      <c r="DS329" s="25"/>
      <c r="DT329" s="25"/>
      <c r="DU329" s="25"/>
      <c r="DV329" s="25"/>
      <c r="DW329" s="25"/>
      <c r="DX329" s="25"/>
      <c r="DY329" s="25"/>
      <c r="DZ329" s="25"/>
      <c r="EA329" s="25"/>
      <c r="EB329" s="25"/>
      <c r="EC329" s="25"/>
      <c r="ED329" s="25"/>
      <c r="EE329" s="25"/>
      <c r="EF329" s="25"/>
      <c r="EG329" s="25"/>
      <c r="EH329" s="25"/>
      <c r="EI329" s="25"/>
      <c r="EJ329" s="25"/>
      <c r="EK329" s="25"/>
      <c r="EL329" s="25"/>
      <c r="EM329" s="25"/>
      <c r="EN329" s="25"/>
      <c r="EO329" s="25"/>
      <c r="EP329" s="25"/>
      <c r="EQ329" s="25"/>
      <c r="ER329" s="25"/>
      <c r="ES329" s="25"/>
      <c r="ET329" s="25"/>
      <c r="EU329" s="25"/>
      <c r="EV329" s="25"/>
      <c r="EW329" s="25"/>
      <c r="EX329" s="25"/>
      <c r="EY329" s="25"/>
      <c r="EZ329" s="25"/>
      <c r="FA329" s="25"/>
      <c r="FB329" s="25"/>
      <c r="FC329" s="25"/>
      <c r="FD329" s="25"/>
      <c r="FE329" s="25"/>
      <c r="FF329" s="25"/>
      <c r="FG329" s="25"/>
      <c r="FH329" s="25"/>
      <c r="FI329" s="25"/>
      <c r="FJ329" s="25"/>
      <c r="FK329" s="25"/>
      <c r="FL329" s="25"/>
      <c r="FM329" s="25"/>
      <c r="FN329" s="25"/>
      <c r="FO329" s="25"/>
      <c r="FP329" s="25"/>
      <c r="FQ329" s="25"/>
      <c r="FR329" s="25"/>
      <c r="FS329" s="25"/>
      <c r="FT329" s="25"/>
      <c r="FU329" s="25"/>
      <c r="FV329" s="25"/>
      <c r="FW329" s="25"/>
      <c r="FX329" s="25"/>
      <c r="FY329" s="25"/>
      <c r="FZ329" s="25"/>
      <c r="GA329" s="25"/>
      <c r="GB329" s="25"/>
      <c r="GC329" s="25"/>
      <c r="GD329" s="25"/>
      <c r="GE329" s="25"/>
      <c r="GF329" s="25"/>
      <c r="GG329" s="25"/>
      <c r="GH329" s="25"/>
      <c r="GI329" s="25"/>
      <c r="GJ329" s="25"/>
      <c r="GK329" s="25"/>
      <c r="GL329" s="25"/>
      <c r="GM329" s="25"/>
    </row>
    <row r="330" spans="2:195" ht="15" customHeight="1">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c r="DD330" s="25"/>
      <c r="DE330" s="25"/>
      <c r="DF330" s="25"/>
      <c r="DG330" s="25"/>
      <c r="DH330" s="25"/>
      <c r="DI330" s="25"/>
      <c r="DJ330" s="25"/>
      <c r="DK330" s="25"/>
      <c r="DL330" s="25"/>
      <c r="DM330" s="25"/>
      <c r="DN330" s="25"/>
      <c r="DO330" s="25"/>
      <c r="DP330" s="25"/>
      <c r="DQ330" s="25"/>
      <c r="DR330" s="25"/>
      <c r="DS330" s="25"/>
      <c r="DT330" s="25"/>
      <c r="DU330" s="25"/>
      <c r="DV330" s="25"/>
      <c r="DW330" s="25"/>
      <c r="DX330" s="25"/>
      <c r="DY330" s="25"/>
      <c r="DZ330" s="25"/>
      <c r="EA330" s="25"/>
      <c r="EB330" s="25"/>
      <c r="EC330" s="25"/>
      <c r="ED330" s="25"/>
      <c r="EE330" s="25"/>
      <c r="EF330" s="25"/>
      <c r="EG330" s="25"/>
      <c r="EH330" s="25"/>
      <c r="EI330" s="25"/>
      <c r="EJ330" s="25"/>
      <c r="EK330" s="25"/>
      <c r="EL330" s="25"/>
      <c r="EM330" s="25"/>
      <c r="EN330" s="25"/>
      <c r="EO330" s="25"/>
      <c r="EP330" s="25"/>
      <c r="EQ330" s="25"/>
      <c r="ER330" s="25"/>
      <c r="ES330" s="25"/>
      <c r="ET330" s="25"/>
      <c r="EU330" s="25"/>
      <c r="EV330" s="25"/>
      <c r="EW330" s="25"/>
      <c r="EX330" s="25"/>
      <c r="EY330" s="25"/>
      <c r="EZ330" s="25"/>
      <c r="FA330" s="25"/>
      <c r="FB330" s="25"/>
      <c r="FC330" s="25"/>
      <c r="FD330" s="25"/>
      <c r="FE330" s="25"/>
      <c r="FF330" s="25"/>
      <c r="FG330" s="25"/>
      <c r="FH330" s="25"/>
      <c r="FI330" s="25"/>
      <c r="FJ330" s="25"/>
      <c r="FK330" s="25"/>
      <c r="FL330" s="25"/>
      <c r="FM330" s="25"/>
      <c r="FN330" s="25"/>
      <c r="FO330" s="25"/>
      <c r="FP330" s="25"/>
      <c r="FQ330" s="25"/>
      <c r="FR330" s="25"/>
      <c r="FS330" s="25"/>
      <c r="FT330" s="25"/>
      <c r="FU330" s="25"/>
      <c r="FV330" s="25"/>
      <c r="FW330" s="25"/>
      <c r="FX330" s="25"/>
      <c r="FY330" s="25"/>
      <c r="FZ330" s="25"/>
      <c r="GA330" s="25"/>
      <c r="GB330" s="25"/>
      <c r="GC330" s="25"/>
      <c r="GD330" s="25"/>
      <c r="GE330" s="25"/>
      <c r="GF330" s="25"/>
      <c r="GG330" s="25"/>
      <c r="GH330" s="25"/>
      <c r="GI330" s="25"/>
      <c r="GJ330" s="25"/>
      <c r="GK330" s="25"/>
      <c r="GL330" s="25"/>
      <c r="GM330" s="25"/>
    </row>
    <row r="331" spans="2:195" ht="15" customHeight="1">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25"/>
      <c r="DC331" s="25"/>
      <c r="DD331" s="25"/>
      <c r="DE331" s="25"/>
      <c r="DF331" s="25"/>
      <c r="DG331" s="25"/>
      <c r="DH331" s="25"/>
      <c r="DI331" s="25"/>
      <c r="DJ331" s="25"/>
      <c r="DK331" s="25"/>
      <c r="DL331" s="25"/>
      <c r="DM331" s="25"/>
      <c r="DN331" s="25"/>
      <c r="DO331" s="25"/>
      <c r="DP331" s="25"/>
      <c r="DQ331" s="25"/>
      <c r="DR331" s="25"/>
      <c r="DS331" s="25"/>
      <c r="DT331" s="25"/>
      <c r="DU331" s="25"/>
      <c r="DV331" s="25"/>
      <c r="DW331" s="25"/>
      <c r="DX331" s="25"/>
      <c r="DY331" s="25"/>
      <c r="DZ331" s="25"/>
      <c r="EA331" s="25"/>
      <c r="EB331" s="25"/>
      <c r="EC331" s="25"/>
      <c r="ED331" s="25"/>
      <c r="EE331" s="25"/>
      <c r="EF331" s="25"/>
      <c r="EG331" s="25"/>
      <c r="EH331" s="25"/>
      <c r="EI331" s="25"/>
      <c r="EJ331" s="25"/>
      <c r="EK331" s="25"/>
      <c r="EL331" s="25"/>
      <c r="EM331" s="25"/>
      <c r="EN331" s="25"/>
      <c r="EO331" s="25"/>
      <c r="EP331" s="25"/>
      <c r="EQ331" s="25"/>
      <c r="ER331" s="25"/>
      <c r="ES331" s="25"/>
      <c r="ET331" s="25"/>
      <c r="EU331" s="25"/>
      <c r="EV331" s="25"/>
      <c r="EW331" s="25"/>
      <c r="EX331" s="25"/>
      <c r="EY331" s="25"/>
      <c r="EZ331" s="25"/>
      <c r="FA331" s="25"/>
      <c r="FB331" s="25"/>
      <c r="FC331" s="25"/>
      <c r="FD331" s="25"/>
      <c r="FE331" s="25"/>
      <c r="FF331" s="25"/>
      <c r="FG331" s="25"/>
      <c r="FH331" s="25"/>
      <c r="FI331" s="25"/>
      <c r="FJ331" s="25"/>
      <c r="FK331" s="25"/>
      <c r="FL331" s="25"/>
      <c r="FM331" s="25"/>
      <c r="FN331" s="25"/>
      <c r="FO331" s="25"/>
      <c r="FP331" s="25"/>
      <c r="FQ331" s="25"/>
      <c r="FR331" s="25"/>
      <c r="FS331" s="25"/>
      <c r="FT331" s="25"/>
      <c r="FU331" s="25"/>
      <c r="FV331" s="25"/>
      <c r="FW331" s="25"/>
      <c r="FX331" s="25"/>
      <c r="FY331" s="25"/>
      <c r="FZ331" s="25"/>
      <c r="GA331" s="25"/>
      <c r="GB331" s="25"/>
      <c r="GC331" s="25"/>
      <c r="GD331" s="25"/>
      <c r="GE331" s="25"/>
      <c r="GF331" s="25"/>
      <c r="GG331" s="25"/>
      <c r="GH331" s="25"/>
      <c r="GI331" s="25"/>
      <c r="GJ331" s="25"/>
      <c r="GK331" s="25"/>
      <c r="GL331" s="25"/>
      <c r="GM331" s="25"/>
    </row>
    <row r="332" spans="2:195" ht="15" customHeight="1">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c r="CA332" s="25"/>
      <c r="CB332" s="25"/>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25"/>
      <c r="DC332" s="25"/>
      <c r="DD332" s="25"/>
      <c r="DE332" s="25"/>
      <c r="DF332" s="25"/>
      <c r="DG332" s="25"/>
      <c r="DH332" s="25"/>
      <c r="DI332" s="25"/>
      <c r="DJ332" s="25"/>
      <c r="DK332" s="25"/>
      <c r="DL332" s="25"/>
      <c r="DM332" s="25"/>
      <c r="DN332" s="25"/>
      <c r="DO332" s="25"/>
      <c r="DP332" s="25"/>
      <c r="DQ332" s="25"/>
      <c r="DR332" s="25"/>
      <c r="DS332" s="25"/>
      <c r="DT332" s="25"/>
      <c r="DU332" s="25"/>
      <c r="DV332" s="25"/>
      <c r="DW332" s="25"/>
      <c r="DX332" s="25"/>
      <c r="DY332" s="25"/>
      <c r="DZ332" s="25"/>
      <c r="EA332" s="25"/>
      <c r="EB332" s="25"/>
      <c r="EC332" s="25"/>
      <c r="ED332" s="25"/>
      <c r="EE332" s="25"/>
      <c r="EF332" s="25"/>
      <c r="EG332" s="25"/>
      <c r="EH332" s="25"/>
      <c r="EI332" s="25"/>
      <c r="EJ332" s="25"/>
      <c r="EK332" s="25"/>
      <c r="EL332" s="25"/>
      <c r="EM332" s="25"/>
      <c r="EN332" s="25"/>
      <c r="EO332" s="25"/>
      <c r="EP332" s="25"/>
      <c r="EQ332" s="25"/>
      <c r="ER332" s="25"/>
      <c r="ES332" s="25"/>
      <c r="ET332" s="25"/>
      <c r="EU332" s="25"/>
      <c r="EV332" s="25"/>
      <c r="EW332" s="25"/>
      <c r="EX332" s="25"/>
      <c r="EY332" s="25"/>
      <c r="EZ332" s="25"/>
      <c r="FA332" s="25"/>
      <c r="FB332" s="25"/>
      <c r="FC332" s="25"/>
      <c r="FD332" s="25"/>
      <c r="FE332" s="25"/>
      <c r="FF332" s="25"/>
      <c r="FG332" s="25"/>
      <c r="FH332" s="25"/>
      <c r="FI332" s="25"/>
      <c r="FJ332" s="25"/>
      <c r="FK332" s="25"/>
      <c r="FL332" s="25"/>
      <c r="FM332" s="25"/>
      <c r="FN332" s="25"/>
      <c r="FO332" s="25"/>
      <c r="FP332" s="25"/>
      <c r="FQ332" s="25"/>
      <c r="FR332" s="25"/>
      <c r="FS332" s="25"/>
      <c r="FT332" s="25"/>
      <c r="FU332" s="25"/>
      <c r="FV332" s="25"/>
      <c r="FW332" s="25"/>
      <c r="FX332" s="25"/>
      <c r="FY332" s="25"/>
      <c r="FZ332" s="25"/>
      <c r="GA332" s="25"/>
      <c r="GB332" s="25"/>
      <c r="GC332" s="25"/>
      <c r="GD332" s="25"/>
      <c r="GE332" s="25"/>
      <c r="GF332" s="25"/>
      <c r="GG332" s="25"/>
      <c r="GH332" s="25"/>
      <c r="GI332" s="25"/>
      <c r="GJ332" s="25"/>
      <c r="GK332" s="25"/>
      <c r="GL332" s="25"/>
      <c r="GM332" s="25"/>
    </row>
    <row r="333" spans="2:195" ht="15" customHeight="1">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c r="CA333" s="25"/>
      <c r="CB333" s="25"/>
      <c r="CC333" s="25"/>
      <c r="CD333" s="25"/>
      <c r="CE333" s="2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25"/>
      <c r="DC333" s="25"/>
      <c r="DD333" s="25"/>
      <c r="DE333" s="25"/>
      <c r="DF333" s="25"/>
      <c r="DG333" s="25"/>
      <c r="DH333" s="25"/>
      <c r="DI333" s="25"/>
      <c r="DJ333" s="25"/>
      <c r="DK333" s="25"/>
      <c r="DL333" s="25"/>
      <c r="DM333" s="25"/>
      <c r="DN333" s="25"/>
      <c r="DO333" s="25"/>
      <c r="DP333" s="25"/>
      <c r="DQ333" s="25"/>
      <c r="DR333" s="25"/>
      <c r="DS333" s="25"/>
      <c r="DT333" s="25"/>
      <c r="DU333" s="25"/>
      <c r="DV333" s="25"/>
      <c r="DW333" s="25"/>
      <c r="DX333" s="25"/>
      <c r="DY333" s="25"/>
      <c r="DZ333" s="25"/>
      <c r="EA333" s="25"/>
      <c r="EB333" s="25"/>
      <c r="EC333" s="25"/>
      <c r="ED333" s="25"/>
      <c r="EE333" s="25"/>
      <c r="EF333" s="25"/>
      <c r="EG333" s="25"/>
      <c r="EH333" s="25"/>
      <c r="EI333" s="25"/>
      <c r="EJ333" s="25"/>
      <c r="EK333" s="25"/>
      <c r="EL333" s="25"/>
      <c r="EM333" s="25"/>
      <c r="EN333" s="25"/>
      <c r="EO333" s="25"/>
      <c r="EP333" s="25"/>
      <c r="EQ333" s="25"/>
      <c r="ER333" s="25"/>
      <c r="ES333" s="25"/>
      <c r="ET333" s="25"/>
      <c r="EU333" s="25"/>
      <c r="EV333" s="25"/>
      <c r="EW333" s="25"/>
      <c r="EX333" s="25"/>
      <c r="EY333" s="25"/>
      <c r="EZ333" s="25"/>
      <c r="FA333" s="25"/>
      <c r="FB333" s="25"/>
      <c r="FC333" s="25"/>
      <c r="FD333" s="25"/>
      <c r="FE333" s="25"/>
      <c r="FF333" s="25"/>
      <c r="FG333" s="25"/>
      <c r="FH333" s="25"/>
      <c r="FI333" s="25"/>
      <c r="FJ333" s="25"/>
      <c r="FK333" s="25"/>
      <c r="FL333" s="25"/>
      <c r="FM333" s="25"/>
      <c r="FN333" s="25"/>
      <c r="FO333" s="25"/>
      <c r="FP333" s="25"/>
      <c r="FQ333" s="25"/>
      <c r="FR333" s="25"/>
      <c r="FS333" s="25"/>
      <c r="FT333" s="25"/>
      <c r="FU333" s="25"/>
      <c r="FV333" s="25"/>
      <c r="FW333" s="25"/>
      <c r="FX333" s="25"/>
      <c r="FY333" s="25"/>
      <c r="FZ333" s="25"/>
      <c r="GA333" s="25"/>
      <c r="GB333" s="25"/>
      <c r="GC333" s="25"/>
      <c r="GD333" s="25"/>
      <c r="GE333" s="25"/>
      <c r="GF333" s="25"/>
      <c r="GG333" s="25"/>
      <c r="GH333" s="25"/>
      <c r="GI333" s="25"/>
      <c r="GJ333" s="25"/>
      <c r="GK333" s="25"/>
      <c r="GL333" s="25"/>
      <c r="GM333" s="25"/>
    </row>
    <row r="334" spans="2:195" ht="15" customHeight="1">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5"/>
      <c r="FH334" s="25"/>
      <c r="FI334" s="25"/>
      <c r="FJ334" s="25"/>
      <c r="FK334" s="25"/>
      <c r="FL334" s="25"/>
      <c r="FM334" s="25"/>
      <c r="FN334" s="25"/>
      <c r="FO334" s="25"/>
      <c r="FP334" s="25"/>
      <c r="FQ334" s="25"/>
      <c r="FR334" s="25"/>
      <c r="FS334" s="25"/>
      <c r="FT334" s="25"/>
      <c r="FU334" s="25"/>
      <c r="FV334" s="25"/>
      <c r="FW334" s="25"/>
      <c r="FX334" s="25"/>
      <c r="FY334" s="25"/>
      <c r="FZ334" s="25"/>
      <c r="GA334" s="25"/>
      <c r="GB334" s="25"/>
      <c r="GC334" s="25"/>
      <c r="GD334" s="25"/>
      <c r="GE334" s="25"/>
      <c r="GF334" s="25"/>
      <c r="GG334" s="25"/>
      <c r="GH334" s="25"/>
      <c r="GI334" s="25"/>
      <c r="GJ334" s="25"/>
      <c r="GK334" s="25"/>
      <c r="GL334" s="25"/>
      <c r="GM334" s="25"/>
    </row>
    <row r="335" spans="2:195" ht="15" customHeight="1">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c r="CB335" s="25"/>
      <c r="CC335" s="25"/>
      <c r="CD335" s="25"/>
      <c r="CE335" s="25"/>
      <c r="CF335" s="25"/>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c r="DG335" s="25"/>
      <c r="DH335" s="25"/>
      <c r="DI335" s="25"/>
      <c r="DJ335" s="25"/>
      <c r="DK335" s="25"/>
      <c r="DL335" s="25"/>
      <c r="DM335" s="25"/>
      <c r="DN335" s="25"/>
      <c r="DO335" s="25"/>
      <c r="DP335" s="25"/>
      <c r="DQ335" s="25"/>
      <c r="DR335" s="25"/>
      <c r="DS335" s="25"/>
      <c r="DT335" s="25"/>
      <c r="DU335" s="25"/>
      <c r="DV335" s="25"/>
      <c r="DW335" s="25"/>
      <c r="DX335" s="25"/>
      <c r="DY335" s="25"/>
      <c r="DZ335" s="25"/>
      <c r="EA335" s="25"/>
      <c r="EB335" s="25"/>
      <c r="EC335" s="25"/>
      <c r="ED335" s="25"/>
      <c r="EE335" s="25"/>
      <c r="EF335" s="25"/>
      <c r="EG335" s="25"/>
      <c r="EH335" s="25"/>
      <c r="EI335" s="25"/>
      <c r="EJ335" s="25"/>
      <c r="EK335" s="25"/>
      <c r="EL335" s="25"/>
      <c r="EM335" s="25"/>
      <c r="EN335" s="25"/>
      <c r="EO335" s="25"/>
      <c r="EP335" s="25"/>
      <c r="EQ335" s="25"/>
      <c r="ER335" s="25"/>
      <c r="ES335" s="25"/>
      <c r="ET335" s="25"/>
      <c r="EU335" s="25"/>
      <c r="EV335" s="25"/>
      <c r="EW335" s="25"/>
      <c r="EX335" s="25"/>
      <c r="EY335" s="25"/>
      <c r="EZ335" s="25"/>
      <c r="FA335" s="25"/>
      <c r="FB335" s="25"/>
      <c r="FC335" s="25"/>
      <c r="FD335" s="25"/>
      <c r="FE335" s="25"/>
      <c r="FF335" s="25"/>
      <c r="FG335" s="25"/>
      <c r="FH335" s="25"/>
      <c r="FI335" s="25"/>
      <c r="FJ335" s="25"/>
      <c r="FK335" s="25"/>
      <c r="FL335" s="25"/>
      <c r="FM335" s="25"/>
      <c r="FN335" s="25"/>
      <c r="FO335" s="25"/>
      <c r="FP335" s="25"/>
      <c r="FQ335" s="25"/>
      <c r="FR335" s="25"/>
      <c r="FS335" s="25"/>
      <c r="FT335" s="25"/>
      <c r="FU335" s="25"/>
      <c r="FV335" s="25"/>
      <c r="FW335" s="25"/>
      <c r="FX335" s="25"/>
      <c r="FY335" s="25"/>
      <c r="FZ335" s="25"/>
      <c r="GA335" s="25"/>
      <c r="GB335" s="25"/>
      <c r="GC335" s="25"/>
      <c r="GD335" s="25"/>
      <c r="GE335" s="25"/>
      <c r="GF335" s="25"/>
      <c r="GG335" s="25"/>
      <c r="GH335" s="25"/>
      <c r="GI335" s="25"/>
      <c r="GJ335" s="25"/>
      <c r="GK335" s="25"/>
      <c r="GL335" s="25"/>
      <c r="GM335" s="25"/>
    </row>
    <row r="336" spans="2:195" ht="15" customHeight="1">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c r="DG336" s="25"/>
      <c r="DH336" s="25"/>
      <c r="DI336" s="25"/>
      <c r="DJ336" s="25"/>
      <c r="DK336" s="25"/>
      <c r="DL336" s="25"/>
      <c r="DM336" s="25"/>
      <c r="DN336" s="25"/>
      <c r="DO336" s="25"/>
      <c r="DP336" s="25"/>
      <c r="DQ336" s="25"/>
      <c r="DR336" s="25"/>
      <c r="DS336" s="25"/>
      <c r="DT336" s="25"/>
      <c r="DU336" s="25"/>
      <c r="DV336" s="25"/>
      <c r="DW336" s="25"/>
      <c r="DX336" s="25"/>
      <c r="DY336" s="25"/>
      <c r="DZ336" s="25"/>
      <c r="EA336" s="25"/>
      <c r="EB336" s="25"/>
      <c r="EC336" s="25"/>
      <c r="ED336" s="25"/>
      <c r="EE336" s="25"/>
      <c r="EF336" s="25"/>
      <c r="EG336" s="25"/>
      <c r="EH336" s="25"/>
      <c r="EI336" s="25"/>
      <c r="EJ336" s="25"/>
      <c r="EK336" s="25"/>
      <c r="EL336" s="25"/>
      <c r="EM336" s="25"/>
      <c r="EN336" s="25"/>
      <c r="EO336" s="25"/>
      <c r="EP336" s="25"/>
      <c r="EQ336" s="25"/>
      <c r="ER336" s="25"/>
      <c r="ES336" s="25"/>
      <c r="ET336" s="25"/>
      <c r="EU336" s="25"/>
      <c r="EV336" s="25"/>
      <c r="EW336" s="25"/>
      <c r="EX336" s="25"/>
      <c r="EY336" s="25"/>
      <c r="EZ336" s="25"/>
      <c r="FA336" s="25"/>
      <c r="FB336" s="25"/>
      <c r="FC336" s="25"/>
      <c r="FD336" s="25"/>
      <c r="FE336" s="25"/>
      <c r="FF336" s="25"/>
      <c r="FG336" s="25"/>
      <c r="FH336" s="25"/>
      <c r="FI336" s="25"/>
      <c r="FJ336" s="25"/>
      <c r="FK336" s="25"/>
      <c r="FL336" s="25"/>
      <c r="FM336" s="25"/>
      <c r="FN336" s="25"/>
      <c r="FO336" s="25"/>
      <c r="FP336" s="25"/>
      <c r="FQ336" s="25"/>
      <c r="FR336" s="25"/>
      <c r="FS336" s="25"/>
      <c r="FT336" s="25"/>
      <c r="FU336" s="25"/>
      <c r="FV336" s="25"/>
      <c r="FW336" s="25"/>
      <c r="FX336" s="25"/>
      <c r="FY336" s="25"/>
      <c r="FZ336" s="25"/>
      <c r="GA336" s="25"/>
      <c r="GB336" s="25"/>
      <c r="GC336" s="25"/>
      <c r="GD336" s="25"/>
      <c r="GE336" s="25"/>
      <c r="GF336" s="25"/>
      <c r="GG336" s="25"/>
      <c r="GH336" s="25"/>
      <c r="GI336" s="25"/>
      <c r="GJ336" s="25"/>
      <c r="GK336" s="25"/>
      <c r="GL336" s="25"/>
      <c r="GM336" s="25"/>
    </row>
    <row r="337" spans="2:195" ht="15" customHeight="1">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c r="CA337" s="25"/>
      <c r="CB337" s="25"/>
      <c r="CC337" s="25"/>
      <c r="CD337" s="25"/>
      <c r="CE337" s="25"/>
      <c r="CF337" s="25"/>
      <c r="CG337" s="25"/>
      <c r="CH337" s="25"/>
      <c r="CI337" s="25"/>
      <c r="CJ337" s="25"/>
      <c r="CK337" s="25"/>
      <c r="CL337" s="25"/>
      <c r="CM337" s="25"/>
      <c r="CN337" s="25"/>
      <c r="CO337" s="25"/>
      <c r="CP337" s="25"/>
      <c r="CQ337" s="25"/>
      <c r="CR337" s="25"/>
      <c r="CS337" s="25"/>
      <c r="CT337" s="25"/>
      <c r="CU337" s="25"/>
      <c r="CV337" s="25"/>
      <c r="CW337" s="25"/>
      <c r="CX337" s="25"/>
      <c r="CY337" s="25"/>
      <c r="CZ337" s="25"/>
      <c r="DA337" s="25"/>
      <c r="DB337" s="25"/>
      <c r="DC337" s="25"/>
      <c r="DD337" s="25"/>
      <c r="DE337" s="25"/>
      <c r="DF337" s="25"/>
      <c r="DG337" s="25"/>
      <c r="DH337" s="25"/>
      <c r="DI337" s="25"/>
      <c r="DJ337" s="25"/>
      <c r="DK337" s="25"/>
      <c r="DL337" s="25"/>
      <c r="DM337" s="25"/>
      <c r="DN337" s="25"/>
      <c r="DO337" s="25"/>
      <c r="DP337" s="25"/>
      <c r="DQ337" s="25"/>
      <c r="DR337" s="25"/>
      <c r="DS337" s="25"/>
      <c r="DT337" s="25"/>
      <c r="DU337" s="25"/>
      <c r="DV337" s="25"/>
      <c r="DW337" s="25"/>
      <c r="DX337" s="25"/>
      <c r="DY337" s="25"/>
      <c r="DZ337" s="25"/>
      <c r="EA337" s="25"/>
      <c r="EB337" s="25"/>
      <c r="EC337" s="25"/>
      <c r="ED337" s="25"/>
      <c r="EE337" s="25"/>
      <c r="EF337" s="25"/>
      <c r="EG337" s="25"/>
      <c r="EH337" s="25"/>
      <c r="EI337" s="25"/>
      <c r="EJ337" s="25"/>
      <c r="EK337" s="25"/>
      <c r="EL337" s="25"/>
      <c r="EM337" s="25"/>
      <c r="EN337" s="25"/>
      <c r="EO337" s="25"/>
      <c r="EP337" s="25"/>
      <c r="EQ337" s="25"/>
      <c r="ER337" s="25"/>
      <c r="ES337" s="25"/>
      <c r="ET337" s="25"/>
      <c r="EU337" s="25"/>
      <c r="EV337" s="25"/>
      <c r="EW337" s="25"/>
      <c r="EX337" s="25"/>
      <c r="EY337" s="25"/>
      <c r="EZ337" s="25"/>
      <c r="FA337" s="25"/>
      <c r="FB337" s="25"/>
      <c r="FC337" s="25"/>
      <c r="FD337" s="25"/>
      <c r="FE337" s="25"/>
      <c r="FF337" s="25"/>
      <c r="FG337" s="25"/>
      <c r="FH337" s="25"/>
      <c r="FI337" s="25"/>
      <c r="FJ337" s="25"/>
      <c r="FK337" s="25"/>
      <c r="FL337" s="25"/>
      <c r="FM337" s="25"/>
      <c r="FN337" s="25"/>
      <c r="FO337" s="25"/>
      <c r="FP337" s="25"/>
      <c r="FQ337" s="25"/>
      <c r="FR337" s="25"/>
      <c r="FS337" s="25"/>
      <c r="FT337" s="25"/>
      <c r="FU337" s="25"/>
      <c r="FV337" s="25"/>
      <c r="FW337" s="25"/>
      <c r="FX337" s="25"/>
      <c r="FY337" s="25"/>
      <c r="FZ337" s="25"/>
      <c r="GA337" s="25"/>
      <c r="GB337" s="25"/>
      <c r="GC337" s="25"/>
      <c r="GD337" s="25"/>
      <c r="GE337" s="25"/>
      <c r="GF337" s="25"/>
      <c r="GG337" s="25"/>
      <c r="GH337" s="25"/>
      <c r="GI337" s="25"/>
      <c r="GJ337" s="25"/>
      <c r="GK337" s="25"/>
      <c r="GL337" s="25"/>
      <c r="GM337" s="25"/>
    </row>
    <row r="338" spans="2:195" ht="15" customHeight="1">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25"/>
      <c r="DI338" s="25"/>
      <c r="DJ338" s="25"/>
      <c r="DK338" s="25"/>
      <c r="DL338" s="25"/>
      <c r="DM338" s="25"/>
      <c r="DN338" s="25"/>
      <c r="DO338" s="25"/>
      <c r="DP338" s="25"/>
      <c r="DQ338" s="25"/>
      <c r="DR338" s="25"/>
      <c r="DS338" s="25"/>
      <c r="DT338" s="25"/>
      <c r="DU338" s="25"/>
      <c r="DV338" s="25"/>
      <c r="DW338" s="25"/>
      <c r="DX338" s="25"/>
      <c r="DY338" s="25"/>
      <c r="DZ338" s="25"/>
      <c r="EA338" s="25"/>
      <c r="EB338" s="25"/>
      <c r="EC338" s="25"/>
      <c r="ED338" s="25"/>
      <c r="EE338" s="25"/>
      <c r="EF338" s="25"/>
      <c r="EG338" s="25"/>
      <c r="EH338" s="25"/>
      <c r="EI338" s="25"/>
      <c r="EJ338" s="25"/>
      <c r="EK338" s="25"/>
      <c r="EL338" s="25"/>
      <c r="EM338" s="25"/>
      <c r="EN338" s="25"/>
      <c r="EO338" s="25"/>
      <c r="EP338" s="25"/>
      <c r="EQ338" s="25"/>
      <c r="ER338" s="25"/>
      <c r="ES338" s="25"/>
      <c r="ET338" s="25"/>
      <c r="EU338" s="25"/>
      <c r="EV338" s="25"/>
      <c r="EW338" s="25"/>
      <c r="EX338" s="25"/>
      <c r="EY338" s="25"/>
      <c r="EZ338" s="25"/>
      <c r="FA338" s="25"/>
      <c r="FB338" s="25"/>
      <c r="FC338" s="25"/>
      <c r="FD338" s="25"/>
      <c r="FE338" s="25"/>
      <c r="FF338" s="25"/>
      <c r="FG338" s="25"/>
      <c r="FH338" s="25"/>
      <c r="FI338" s="25"/>
      <c r="FJ338" s="25"/>
      <c r="FK338" s="25"/>
      <c r="FL338" s="25"/>
      <c r="FM338" s="25"/>
      <c r="FN338" s="25"/>
      <c r="FO338" s="25"/>
      <c r="FP338" s="25"/>
      <c r="FQ338" s="25"/>
      <c r="FR338" s="25"/>
      <c r="FS338" s="25"/>
      <c r="FT338" s="25"/>
      <c r="FU338" s="25"/>
      <c r="FV338" s="25"/>
      <c r="FW338" s="25"/>
      <c r="FX338" s="25"/>
      <c r="FY338" s="25"/>
      <c r="FZ338" s="25"/>
      <c r="GA338" s="25"/>
      <c r="GB338" s="25"/>
      <c r="GC338" s="25"/>
      <c r="GD338" s="25"/>
      <c r="GE338" s="25"/>
      <c r="GF338" s="25"/>
      <c r="GG338" s="25"/>
      <c r="GH338" s="25"/>
      <c r="GI338" s="25"/>
      <c r="GJ338" s="25"/>
      <c r="GK338" s="25"/>
      <c r="GL338" s="25"/>
      <c r="GM338" s="25"/>
    </row>
    <row r="339" spans="2:195" ht="15" customHeight="1">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25"/>
      <c r="DI339" s="25"/>
      <c r="DJ339" s="25"/>
      <c r="DK339" s="25"/>
      <c r="DL339" s="25"/>
      <c r="DM339" s="25"/>
      <c r="DN339" s="25"/>
      <c r="DO339" s="25"/>
      <c r="DP339" s="25"/>
      <c r="DQ339" s="25"/>
      <c r="DR339" s="25"/>
      <c r="DS339" s="25"/>
      <c r="DT339" s="25"/>
      <c r="DU339" s="25"/>
      <c r="DV339" s="25"/>
      <c r="DW339" s="25"/>
      <c r="DX339" s="25"/>
      <c r="DY339" s="25"/>
      <c r="DZ339" s="25"/>
      <c r="EA339" s="25"/>
      <c r="EB339" s="25"/>
      <c r="EC339" s="25"/>
      <c r="ED339" s="25"/>
      <c r="EE339" s="25"/>
      <c r="EF339" s="25"/>
      <c r="EG339" s="25"/>
      <c r="EH339" s="25"/>
      <c r="EI339" s="25"/>
      <c r="EJ339" s="25"/>
      <c r="EK339" s="25"/>
      <c r="EL339" s="25"/>
      <c r="EM339" s="25"/>
      <c r="EN339" s="25"/>
      <c r="EO339" s="25"/>
      <c r="EP339" s="25"/>
      <c r="EQ339" s="25"/>
      <c r="ER339" s="25"/>
      <c r="ES339" s="25"/>
      <c r="ET339" s="25"/>
      <c r="EU339" s="25"/>
      <c r="EV339" s="25"/>
      <c r="EW339" s="25"/>
      <c r="EX339" s="25"/>
      <c r="EY339" s="25"/>
      <c r="EZ339" s="25"/>
      <c r="FA339" s="25"/>
      <c r="FB339" s="25"/>
      <c r="FC339" s="25"/>
      <c r="FD339" s="25"/>
      <c r="FE339" s="25"/>
      <c r="FF339" s="25"/>
      <c r="FG339" s="25"/>
      <c r="FH339" s="25"/>
      <c r="FI339" s="25"/>
      <c r="FJ339" s="25"/>
      <c r="FK339" s="25"/>
      <c r="FL339" s="25"/>
      <c r="FM339" s="25"/>
      <c r="FN339" s="25"/>
      <c r="FO339" s="25"/>
      <c r="FP339" s="25"/>
      <c r="FQ339" s="25"/>
      <c r="FR339" s="25"/>
      <c r="FS339" s="25"/>
      <c r="FT339" s="25"/>
      <c r="FU339" s="25"/>
      <c r="FV339" s="25"/>
      <c r="FW339" s="25"/>
      <c r="FX339" s="25"/>
      <c r="FY339" s="25"/>
      <c r="FZ339" s="25"/>
      <c r="GA339" s="25"/>
      <c r="GB339" s="25"/>
      <c r="GC339" s="25"/>
      <c r="GD339" s="25"/>
      <c r="GE339" s="25"/>
      <c r="GF339" s="25"/>
      <c r="GG339" s="25"/>
      <c r="GH339" s="25"/>
      <c r="GI339" s="25"/>
      <c r="GJ339" s="25"/>
      <c r="GK339" s="25"/>
      <c r="GL339" s="25"/>
      <c r="GM339" s="25"/>
    </row>
    <row r="340" spans="2:195" ht="15" customHeight="1">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c r="CA340" s="25"/>
      <c r="CB340" s="25"/>
      <c r="CC340" s="25"/>
      <c r="CD340" s="25"/>
      <c r="CE340" s="25"/>
      <c r="CF340" s="25"/>
      <c r="CG340" s="25"/>
      <c r="CH340" s="25"/>
      <c r="CI340" s="25"/>
      <c r="CJ340" s="25"/>
      <c r="CK340" s="25"/>
      <c r="CL340" s="25"/>
      <c r="CM340" s="25"/>
      <c r="CN340" s="25"/>
      <c r="CO340" s="25"/>
      <c r="CP340" s="25"/>
      <c r="CQ340" s="25"/>
      <c r="CR340" s="25"/>
      <c r="CS340" s="25"/>
      <c r="CT340" s="25"/>
      <c r="CU340" s="25"/>
      <c r="CV340" s="25"/>
      <c r="CW340" s="25"/>
      <c r="CX340" s="25"/>
      <c r="CY340" s="25"/>
      <c r="CZ340" s="25"/>
      <c r="DA340" s="25"/>
      <c r="DB340" s="25"/>
      <c r="DC340" s="25"/>
      <c r="DD340" s="25"/>
      <c r="DE340" s="25"/>
      <c r="DF340" s="25"/>
      <c r="DG340" s="25"/>
      <c r="DH340" s="25"/>
      <c r="DI340" s="25"/>
      <c r="DJ340" s="25"/>
      <c r="DK340" s="25"/>
      <c r="DL340" s="25"/>
      <c r="DM340" s="25"/>
      <c r="DN340" s="25"/>
      <c r="DO340" s="25"/>
      <c r="DP340" s="25"/>
      <c r="DQ340" s="25"/>
      <c r="DR340" s="25"/>
      <c r="DS340" s="25"/>
      <c r="DT340" s="25"/>
      <c r="DU340" s="25"/>
      <c r="DV340" s="25"/>
      <c r="DW340" s="25"/>
      <c r="DX340" s="25"/>
      <c r="DY340" s="25"/>
      <c r="DZ340" s="25"/>
      <c r="EA340" s="25"/>
      <c r="EB340" s="25"/>
      <c r="EC340" s="25"/>
      <c r="ED340" s="25"/>
      <c r="EE340" s="25"/>
      <c r="EF340" s="25"/>
      <c r="EG340" s="25"/>
      <c r="EH340" s="25"/>
      <c r="EI340" s="25"/>
      <c r="EJ340" s="25"/>
      <c r="EK340" s="25"/>
      <c r="EL340" s="25"/>
      <c r="EM340" s="25"/>
      <c r="EN340" s="25"/>
      <c r="EO340" s="25"/>
      <c r="EP340" s="25"/>
      <c r="EQ340" s="25"/>
      <c r="ER340" s="25"/>
      <c r="ES340" s="25"/>
      <c r="ET340" s="25"/>
      <c r="EU340" s="25"/>
      <c r="EV340" s="25"/>
      <c r="EW340" s="25"/>
      <c r="EX340" s="25"/>
      <c r="EY340" s="25"/>
      <c r="EZ340" s="25"/>
      <c r="FA340" s="25"/>
      <c r="FB340" s="25"/>
      <c r="FC340" s="25"/>
      <c r="FD340" s="25"/>
      <c r="FE340" s="25"/>
      <c r="FF340" s="25"/>
      <c r="FG340" s="25"/>
      <c r="FH340" s="25"/>
      <c r="FI340" s="25"/>
      <c r="FJ340" s="25"/>
      <c r="FK340" s="25"/>
      <c r="FL340" s="25"/>
      <c r="FM340" s="25"/>
      <c r="FN340" s="25"/>
      <c r="FO340" s="25"/>
      <c r="FP340" s="25"/>
      <c r="FQ340" s="25"/>
      <c r="FR340" s="25"/>
      <c r="FS340" s="25"/>
      <c r="FT340" s="25"/>
      <c r="FU340" s="25"/>
      <c r="FV340" s="25"/>
      <c r="FW340" s="25"/>
      <c r="FX340" s="25"/>
      <c r="FY340" s="25"/>
      <c r="FZ340" s="25"/>
      <c r="GA340" s="25"/>
      <c r="GB340" s="25"/>
      <c r="GC340" s="25"/>
      <c r="GD340" s="25"/>
      <c r="GE340" s="25"/>
      <c r="GF340" s="25"/>
      <c r="GG340" s="25"/>
      <c r="GH340" s="25"/>
      <c r="GI340" s="25"/>
      <c r="GJ340" s="25"/>
      <c r="GK340" s="25"/>
      <c r="GL340" s="25"/>
      <c r="GM340" s="25"/>
    </row>
    <row r="341" spans="2:195" ht="15" customHeight="1">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c r="CA341" s="25"/>
      <c r="CB341" s="25"/>
      <c r="CC341" s="25"/>
      <c r="CD341" s="25"/>
      <c r="CE341" s="25"/>
      <c r="CF341" s="25"/>
      <c r="CG341" s="25"/>
      <c r="CH341" s="25"/>
      <c r="CI341" s="25"/>
      <c r="CJ341" s="25"/>
      <c r="CK341" s="25"/>
      <c r="CL341" s="25"/>
      <c r="CM341" s="25"/>
      <c r="CN341" s="25"/>
      <c r="CO341" s="25"/>
      <c r="CP341" s="25"/>
      <c r="CQ341" s="25"/>
      <c r="CR341" s="25"/>
      <c r="CS341" s="25"/>
      <c r="CT341" s="25"/>
      <c r="CU341" s="25"/>
      <c r="CV341" s="25"/>
      <c r="CW341" s="25"/>
      <c r="CX341" s="25"/>
      <c r="CY341" s="25"/>
      <c r="CZ341" s="25"/>
      <c r="DA341" s="25"/>
      <c r="DB341" s="25"/>
      <c r="DC341" s="25"/>
      <c r="DD341" s="25"/>
      <c r="DE341" s="25"/>
      <c r="DF341" s="25"/>
      <c r="DG341" s="25"/>
      <c r="DH341" s="25"/>
      <c r="DI341" s="25"/>
      <c r="DJ341" s="25"/>
      <c r="DK341" s="25"/>
      <c r="DL341" s="25"/>
      <c r="DM341" s="25"/>
      <c r="DN341" s="25"/>
      <c r="DO341" s="25"/>
      <c r="DP341" s="25"/>
      <c r="DQ341" s="25"/>
      <c r="DR341" s="25"/>
      <c r="DS341" s="25"/>
      <c r="DT341" s="25"/>
      <c r="DU341" s="25"/>
      <c r="DV341" s="25"/>
      <c r="DW341" s="25"/>
      <c r="DX341" s="25"/>
      <c r="DY341" s="25"/>
      <c r="DZ341" s="25"/>
      <c r="EA341" s="25"/>
      <c r="EB341" s="25"/>
      <c r="EC341" s="25"/>
      <c r="ED341" s="25"/>
      <c r="EE341" s="25"/>
      <c r="EF341" s="25"/>
      <c r="EG341" s="25"/>
      <c r="EH341" s="25"/>
      <c r="EI341" s="25"/>
      <c r="EJ341" s="25"/>
      <c r="EK341" s="25"/>
      <c r="EL341" s="25"/>
      <c r="EM341" s="25"/>
      <c r="EN341" s="25"/>
      <c r="EO341" s="25"/>
      <c r="EP341" s="25"/>
      <c r="EQ341" s="25"/>
      <c r="ER341" s="25"/>
      <c r="ES341" s="25"/>
      <c r="ET341" s="25"/>
      <c r="EU341" s="25"/>
      <c r="EV341" s="25"/>
      <c r="EW341" s="25"/>
      <c r="EX341" s="25"/>
      <c r="EY341" s="25"/>
      <c r="EZ341" s="25"/>
      <c r="FA341" s="25"/>
      <c r="FB341" s="25"/>
      <c r="FC341" s="25"/>
      <c r="FD341" s="25"/>
      <c r="FE341" s="25"/>
      <c r="FF341" s="25"/>
      <c r="FG341" s="25"/>
      <c r="FH341" s="25"/>
      <c r="FI341" s="25"/>
      <c r="FJ341" s="25"/>
      <c r="FK341" s="25"/>
      <c r="FL341" s="25"/>
      <c r="FM341" s="25"/>
      <c r="FN341" s="25"/>
      <c r="FO341" s="25"/>
      <c r="FP341" s="25"/>
      <c r="FQ341" s="25"/>
      <c r="FR341" s="25"/>
      <c r="FS341" s="25"/>
      <c r="FT341" s="25"/>
      <c r="FU341" s="25"/>
      <c r="FV341" s="25"/>
      <c r="FW341" s="25"/>
      <c r="FX341" s="25"/>
      <c r="FY341" s="25"/>
      <c r="FZ341" s="25"/>
      <c r="GA341" s="25"/>
      <c r="GB341" s="25"/>
      <c r="GC341" s="25"/>
      <c r="GD341" s="25"/>
      <c r="GE341" s="25"/>
      <c r="GF341" s="25"/>
      <c r="GG341" s="25"/>
      <c r="GH341" s="25"/>
      <c r="GI341" s="25"/>
      <c r="GJ341" s="25"/>
      <c r="GK341" s="25"/>
      <c r="GL341" s="25"/>
      <c r="GM341" s="25"/>
    </row>
    <row r="342" spans="2:195" ht="15" customHeight="1">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5"/>
      <c r="FH342" s="25"/>
      <c r="FI342" s="25"/>
      <c r="FJ342" s="25"/>
      <c r="FK342" s="25"/>
      <c r="FL342" s="25"/>
      <c r="FM342" s="25"/>
      <c r="FN342" s="25"/>
      <c r="FO342" s="25"/>
      <c r="FP342" s="25"/>
      <c r="FQ342" s="25"/>
      <c r="FR342" s="25"/>
      <c r="FS342" s="25"/>
      <c r="FT342" s="25"/>
      <c r="FU342" s="25"/>
      <c r="FV342" s="25"/>
      <c r="FW342" s="25"/>
      <c r="FX342" s="25"/>
      <c r="FY342" s="25"/>
      <c r="FZ342" s="25"/>
      <c r="GA342" s="25"/>
      <c r="GB342" s="25"/>
      <c r="GC342" s="25"/>
      <c r="GD342" s="25"/>
      <c r="GE342" s="25"/>
      <c r="GF342" s="25"/>
      <c r="GG342" s="25"/>
      <c r="GH342" s="25"/>
      <c r="GI342" s="25"/>
      <c r="GJ342" s="25"/>
      <c r="GK342" s="25"/>
      <c r="GL342" s="25"/>
      <c r="GM342" s="25"/>
    </row>
    <row r="343" spans="2:195" ht="15" customHeight="1">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c r="DG343" s="25"/>
      <c r="DH343" s="25"/>
      <c r="DI343" s="25"/>
      <c r="DJ343" s="25"/>
      <c r="DK343" s="25"/>
      <c r="DL343" s="25"/>
      <c r="DM343" s="25"/>
      <c r="DN343" s="25"/>
      <c r="DO343" s="25"/>
      <c r="DP343" s="25"/>
      <c r="DQ343" s="25"/>
      <c r="DR343" s="25"/>
      <c r="DS343" s="25"/>
      <c r="DT343" s="25"/>
      <c r="DU343" s="25"/>
      <c r="DV343" s="25"/>
      <c r="DW343" s="25"/>
      <c r="DX343" s="25"/>
      <c r="DY343" s="25"/>
      <c r="DZ343" s="25"/>
      <c r="EA343" s="25"/>
      <c r="EB343" s="25"/>
      <c r="EC343" s="25"/>
      <c r="ED343" s="25"/>
      <c r="EE343" s="25"/>
      <c r="EF343" s="25"/>
      <c r="EG343" s="25"/>
      <c r="EH343" s="25"/>
      <c r="EI343" s="25"/>
      <c r="EJ343" s="25"/>
      <c r="EK343" s="25"/>
      <c r="EL343" s="25"/>
      <c r="EM343" s="25"/>
      <c r="EN343" s="25"/>
      <c r="EO343" s="25"/>
      <c r="EP343" s="25"/>
      <c r="EQ343" s="25"/>
      <c r="ER343" s="25"/>
      <c r="ES343" s="25"/>
      <c r="ET343" s="25"/>
      <c r="EU343" s="25"/>
      <c r="EV343" s="25"/>
      <c r="EW343" s="25"/>
      <c r="EX343" s="25"/>
      <c r="EY343" s="25"/>
      <c r="EZ343" s="25"/>
      <c r="FA343" s="25"/>
      <c r="FB343" s="25"/>
      <c r="FC343" s="25"/>
      <c r="FD343" s="25"/>
      <c r="FE343" s="25"/>
      <c r="FF343" s="25"/>
      <c r="FG343" s="25"/>
      <c r="FH343" s="25"/>
      <c r="FI343" s="25"/>
      <c r="FJ343" s="25"/>
      <c r="FK343" s="25"/>
      <c r="FL343" s="25"/>
      <c r="FM343" s="25"/>
      <c r="FN343" s="25"/>
      <c r="FO343" s="25"/>
      <c r="FP343" s="25"/>
      <c r="FQ343" s="25"/>
      <c r="FR343" s="25"/>
      <c r="FS343" s="25"/>
      <c r="FT343" s="25"/>
      <c r="FU343" s="25"/>
      <c r="FV343" s="25"/>
      <c r="FW343" s="25"/>
      <c r="FX343" s="25"/>
      <c r="FY343" s="25"/>
      <c r="FZ343" s="25"/>
      <c r="GA343" s="25"/>
      <c r="GB343" s="25"/>
      <c r="GC343" s="25"/>
      <c r="GD343" s="25"/>
      <c r="GE343" s="25"/>
      <c r="GF343" s="25"/>
      <c r="GG343" s="25"/>
      <c r="GH343" s="25"/>
      <c r="GI343" s="25"/>
      <c r="GJ343" s="25"/>
      <c r="GK343" s="25"/>
      <c r="GL343" s="25"/>
      <c r="GM343" s="25"/>
    </row>
    <row r="344" spans="2:195" ht="15" customHeight="1">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c r="CI344" s="25"/>
      <c r="CJ344" s="25"/>
      <c r="CK344" s="25"/>
      <c r="CL344" s="25"/>
      <c r="CM344" s="25"/>
      <c r="CN344" s="25"/>
      <c r="CO344" s="25"/>
      <c r="CP344" s="25"/>
      <c r="CQ344" s="25"/>
      <c r="CR344" s="25"/>
      <c r="CS344" s="25"/>
      <c r="CT344" s="25"/>
      <c r="CU344" s="25"/>
      <c r="CV344" s="25"/>
      <c r="CW344" s="25"/>
      <c r="CX344" s="25"/>
      <c r="CY344" s="25"/>
      <c r="CZ344" s="25"/>
      <c r="DA344" s="25"/>
      <c r="DB344" s="25"/>
      <c r="DC344" s="25"/>
      <c r="DD344" s="25"/>
      <c r="DE344" s="25"/>
      <c r="DF344" s="25"/>
      <c r="DG344" s="25"/>
      <c r="DH344" s="25"/>
      <c r="DI344" s="25"/>
      <c r="DJ344" s="25"/>
      <c r="DK344" s="25"/>
      <c r="DL344" s="25"/>
      <c r="DM344" s="25"/>
      <c r="DN344" s="25"/>
      <c r="DO344" s="25"/>
      <c r="DP344" s="25"/>
      <c r="DQ344" s="25"/>
      <c r="DR344" s="25"/>
      <c r="DS344" s="25"/>
      <c r="DT344" s="25"/>
      <c r="DU344" s="25"/>
      <c r="DV344" s="25"/>
      <c r="DW344" s="25"/>
      <c r="DX344" s="25"/>
      <c r="DY344" s="25"/>
      <c r="DZ344" s="25"/>
      <c r="EA344" s="25"/>
      <c r="EB344" s="25"/>
      <c r="EC344" s="25"/>
      <c r="ED344" s="25"/>
      <c r="EE344" s="25"/>
      <c r="EF344" s="25"/>
      <c r="EG344" s="25"/>
      <c r="EH344" s="25"/>
      <c r="EI344" s="25"/>
      <c r="EJ344" s="25"/>
      <c r="EK344" s="25"/>
      <c r="EL344" s="25"/>
      <c r="EM344" s="25"/>
      <c r="EN344" s="25"/>
      <c r="EO344" s="25"/>
      <c r="EP344" s="25"/>
      <c r="EQ344" s="25"/>
      <c r="ER344" s="25"/>
      <c r="ES344" s="25"/>
      <c r="ET344" s="25"/>
      <c r="EU344" s="25"/>
      <c r="EV344" s="25"/>
      <c r="EW344" s="25"/>
      <c r="EX344" s="25"/>
      <c r="EY344" s="25"/>
      <c r="EZ344" s="25"/>
      <c r="FA344" s="25"/>
      <c r="FB344" s="25"/>
      <c r="FC344" s="25"/>
      <c r="FD344" s="25"/>
      <c r="FE344" s="25"/>
      <c r="FF344" s="25"/>
      <c r="FG344" s="25"/>
      <c r="FH344" s="25"/>
      <c r="FI344" s="25"/>
      <c r="FJ344" s="25"/>
      <c r="FK344" s="25"/>
      <c r="FL344" s="25"/>
      <c r="FM344" s="25"/>
      <c r="FN344" s="25"/>
      <c r="FO344" s="25"/>
      <c r="FP344" s="25"/>
      <c r="FQ344" s="25"/>
      <c r="FR344" s="25"/>
      <c r="FS344" s="25"/>
      <c r="FT344" s="25"/>
      <c r="FU344" s="25"/>
      <c r="FV344" s="25"/>
      <c r="FW344" s="25"/>
      <c r="FX344" s="25"/>
      <c r="FY344" s="25"/>
      <c r="FZ344" s="25"/>
      <c r="GA344" s="25"/>
      <c r="GB344" s="25"/>
      <c r="GC344" s="25"/>
      <c r="GD344" s="25"/>
      <c r="GE344" s="25"/>
      <c r="GF344" s="25"/>
      <c r="GG344" s="25"/>
      <c r="GH344" s="25"/>
      <c r="GI344" s="25"/>
      <c r="GJ344" s="25"/>
      <c r="GK344" s="25"/>
      <c r="GL344" s="25"/>
      <c r="GM344" s="25"/>
    </row>
    <row r="345" spans="2:195" ht="15" customHeight="1">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c r="CI345" s="25"/>
      <c r="CJ345" s="25"/>
      <c r="CK345" s="25"/>
      <c r="CL345" s="25"/>
      <c r="CM345" s="25"/>
      <c r="CN345" s="25"/>
      <c r="CO345" s="25"/>
      <c r="CP345" s="25"/>
      <c r="CQ345" s="25"/>
      <c r="CR345" s="25"/>
      <c r="CS345" s="25"/>
      <c r="CT345" s="25"/>
      <c r="CU345" s="25"/>
      <c r="CV345" s="25"/>
      <c r="CW345" s="25"/>
      <c r="CX345" s="25"/>
      <c r="CY345" s="25"/>
      <c r="CZ345" s="25"/>
      <c r="DA345" s="25"/>
      <c r="DB345" s="25"/>
      <c r="DC345" s="25"/>
      <c r="DD345" s="25"/>
      <c r="DE345" s="25"/>
      <c r="DF345" s="25"/>
      <c r="DG345" s="25"/>
      <c r="DH345" s="25"/>
      <c r="DI345" s="25"/>
      <c r="DJ345" s="25"/>
      <c r="DK345" s="25"/>
      <c r="DL345" s="25"/>
      <c r="DM345" s="25"/>
      <c r="DN345" s="25"/>
      <c r="DO345" s="25"/>
      <c r="DP345" s="25"/>
      <c r="DQ345" s="25"/>
      <c r="DR345" s="25"/>
      <c r="DS345" s="25"/>
      <c r="DT345" s="25"/>
      <c r="DU345" s="25"/>
      <c r="DV345" s="25"/>
      <c r="DW345" s="25"/>
      <c r="DX345" s="25"/>
      <c r="DY345" s="25"/>
      <c r="DZ345" s="25"/>
      <c r="EA345" s="25"/>
      <c r="EB345" s="25"/>
      <c r="EC345" s="25"/>
      <c r="ED345" s="25"/>
      <c r="EE345" s="25"/>
      <c r="EF345" s="25"/>
      <c r="EG345" s="25"/>
      <c r="EH345" s="25"/>
      <c r="EI345" s="25"/>
      <c r="EJ345" s="25"/>
      <c r="EK345" s="25"/>
      <c r="EL345" s="25"/>
      <c r="EM345" s="25"/>
      <c r="EN345" s="25"/>
      <c r="EO345" s="25"/>
      <c r="EP345" s="25"/>
      <c r="EQ345" s="25"/>
      <c r="ER345" s="25"/>
      <c r="ES345" s="25"/>
      <c r="ET345" s="25"/>
      <c r="EU345" s="25"/>
      <c r="EV345" s="25"/>
      <c r="EW345" s="25"/>
      <c r="EX345" s="25"/>
      <c r="EY345" s="25"/>
      <c r="EZ345" s="25"/>
      <c r="FA345" s="25"/>
      <c r="FB345" s="25"/>
      <c r="FC345" s="25"/>
      <c r="FD345" s="25"/>
      <c r="FE345" s="25"/>
      <c r="FF345" s="25"/>
      <c r="FG345" s="25"/>
      <c r="FH345" s="25"/>
      <c r="FI345" s="25"/>
      <c r="FJ345" s="25"/>
      <c r="FK345" s="25"/>
      <c r="FL345" s="25"/>
      <c r="FM345" s="25"/>
      <c r="FN345" s="25"/>
      <c r="FO345" s="25"/>
      <c r="FP345" s="25"/>
      <c r="FQ345" s="25"/>
      <c r="FR345" s="25"/>
      <c r="FS345" s="25"/>
      <c r="FT345" s="25"/>
      <c r="FU345" s="25"/>
      <c r="FV345" s="25"/>
      <c r="FW345" s="25"/>
      <c r="FX345" s="25"/>
      <c r="FY345" s="25"/>
      <c r="FZ345" s="25"/>
      <c r="GA345" s="25"/>
      <c r="GB345" s="25"/>
      <c r="GC345" s="25"/>
      <c r="GD345" s="25"/>
      <c r="GE345" s="25"/>
      <c r="GF345" s="25"/>
      <c r="GG345" s="25"/>
      <c r="GH345" s="25"/>
      <c r="GI345" s="25"/>
      <c r="GJ345" s="25"/>
      <c r="GK345" s="25"/>
      <c r="GL345" s="25"/>
      <c r="GM345" s="25"/>
    </row>
    <row r="346" spans="2:195" ht="15" customHeight="1">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25"/>
      <c r="DI346" s="25"/>
      <c r="DJ346" s="25"/>
      <c r="DK346" s="25"/>
      <c r="DL346" s="25"/>
      <c r="DM346" s="25"/>
      <c r="DN346" s="25"/>
      <c r="DO346" s="25"/>
      <c r="DP346" s="25"/>
      <c r="DQ346" s="25"/>
      <c r="DR346" s="25"/>
      <c r="DS346" s="25"/>
      <c r="DT346" s="25"/>
      <c r="DU346" s="25"/>
      <c r="DV346" s="25"/>
      <c r="DW346" s="25"/>
      <c r="DX346" s="25"/>
      <c r="DY346" s="25"/>
      <c r="DZ346" s="25"/>
      <c r="EA346" s="25"/>
      <c r="EB346" s="25"/>
      <c r="EC346" s="25"/>
      <c r="ED346" s="25"/>
      <c r="EE346" s="25"/>
      <c r="EF346" s="25"/>
      <c r="EG346" s="25"/>
      <c r="EH346" s="25"/>
      <c r="EI346" s="25"/>
      <c r="EJ346" s="25"/>
      <c r="EK346" s="25"/>
      <c r="EL346" s="25"/>
      <c r="EM346" s="25"/>
      <c r="EN346" s="25"/>
      <c r="EO346" s="25"/>
      <c r="EP346" s="25"/>
      <c r="EQ346" s="25"/>
      <c r="ER346" s="25"/>
      <c r="ES346" s="25"/>
      <c r="ET346" s="25"/>
      <c r="EU346" s="25"/>
      <c r="EV346" s="25"/>
      <c r="EW346" s="25"/>
      <c r="EX346" s="25"/>
      <c r="EY346" s="25"/>
      <c r="EZ346" s="25"/>
      <c r="FA346" s="25"/>
      <c r="FB346" s="25"/>
      <c r="FC346" s="25"/>
      <c r="FD346" s="25"/>
      <c r="FE346" s="25"/>
      <c r="FF346" s="25"/>
      <c r="FG346" s="25"/>
      <c r="FH346" s="25"/>
      <c r="FI346" s="25"/>
      <c r="FJ346" s="25"/>
      <c r="FK346" s="25"/>
      <c r="FL346" s="25"/>
      <c r="FM346" s="25"/>
      <c r="FN346" s="25"/>
      <c r="FO346" s="25"/>
      <c r="FP346" s="25"/>
      <c r="FQ346" s="25"/>
      <c r="FR346" s="25"/>
      <c r="FS346" s="25"/>
      <c r="FT346" s="25"/>
      <c r="FU346" s="25"/>
      <c r="FV346" s="25"/>
      <c r="FW346" s="25"/>
      <c r="FX346" s="25"/>
      <c r="FY346" s="25"/>
      <c r="FZ346" s="25"/>
      <c r="GA346" s="25"/>
      <c r="GB346" s="25"/>
      <c r="GC346" s="25"/>
      <c r="GD346" s="25"/>
      <c r="GE346" s="25"/>
      <c r="GF346" s="25"/>
      <c r="GG346" s="25"/>
      <c r="GH346" s="25"/>
      <c r="GI346" s="25"/>
      <c r="GJ346" s="25"/>
      <c r="GK346" s="25"/>
      <c r="GL346" s="25"/>
      <c r="GM346" s="25"/>
    </row>
    <row r="347" spans="2:195" ht="15" customHeight="1">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25"/>
      <c r="DI347" s="25"/>
      <c r="DJ347" s="25"/>
      <c r="DK347" s="25"/>
      <c r="DL347" s="25"/>
      <c r="DM347" s="25"/>
      <c r="DN347" s="25"/>
      <c r="DO347" s="25"/>
      <c r="DP347" s="25"/>
      <c r="DQ347" s="25"/>
      <c r="DR347" s="25"/>
      <c r="DS347" s="25"/>
      <c r="DT347" s="25"/>
      <c r="DU347" s="25"/>
      <c r="DV347" s="25"/>
      <c r="DW347" s="25"/>
      <c r="DX347" s="25"/>
      <c r="DY347" s="25"/>
      <c r="DZ347" s="25"/>
      <c r="EA347" s="25"/>
      <c r="EB347" s="25"/>
      <c r="EC347" s="25"/>
      <c r="ED347" s="25"/>
      <c r="EE347" s="25"/>
      <c r="EF347" s="25"/>
      <c r="EG347" s="25"/>
      <c r="EH347" s="25"/>
      <c r="EI347" s="25"/>
      <c r="EJ347" s="25"/>
      <c r="EK347" s="25"/>
      <c r="EL347" s="25"/>
      <c r="EM347" s="25"/>
      <c r="EN347" s="25"/>
      <c r="EO347" s="25"/>
      <c r="EP347" s="25"/>
      <c r="EQ347" s="25"/>
      <c r="ER347" s="25"/>
      <c r="ES347" s="25"/>
      <c r="ET347" s="25"/>
      <c r="EU347" s="25"/>
      <c r="EV347" s="25"/>
      <c r="EW347" s="25"/>
      <c r="EX347" s="25"/>
      <c r="EY347" s="25"/>
      <c r="EZ347" s="25"/>
      <c r="FA347" s="25"/>
      <c r="FB347" s="25"/>
      <c r="FC347" s="25"/>
      <c r="FD347" s="25"/>
      <c r="FE347" s="25"/>
      <c r="FF347" s="25"/>
      <c r="FG347" s="25"/>
      <c r="FH347" s="25"/>
      <c r="FI347" s="25"/>
      <c r="FJ347" s="25"/>
      <c r="FK347" s="25"/>
      <c r="FL347" s="25"/>
      <c r="FM347" s="25"/>
      <c r="FN347" s="25"/>
      <c r="FO347" s="25"/>
      <c r="FP347" s="25"/>
      <c r="FQ347" s="25"/>
      <c r="FR347" s="25"/>
      <c r="FS347" s="25"/>
      <c r="FT347" s="25"/>
      <c r="FU347" s="25"/>
      <c r="FV347" s="25"/>
      <c r="FW347" s="25"/>
      <c r="FX347" s="25"/>
      <c r="FY347" s="25"/>
      <c r="FZ347" s="25"/>
      <c r="GA347" s="25"/>
      <c r="GB347" s="25"/>
      <c r="GC347" s="25"/>
      <c r="GD347" s="25"/>
      <c r="GE347" s="25"/>
      <c r="GF347" s="25"/>
      <c r="GG347" s="25"/>
      <c r="GH347" s="25"/>
      <c r="GI347" s="25"/>
      <c r="GJ347" s="25"/>
      <c r="GK347" s="25"/>
      <c r="GL347" s="25"/>
      <c r="GM347" s="25"/>
    </row>
    <row r="348" spans="2:195" ht="15" customHeight="1">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c r="DG348" s="25"/>
      <c r="DH348" s="25"/>
      <c r="DI348" s="25"/>
      <c r="DJ348" s="25"/>
      <c r="DK348" s="25"/>
      <c r="DL348" s="25"/>
      <c r="DM348" s="25"/>
      <c r="DN348" s="25"/>
      <c r="DO348" s="25"/>
      <c r="DP348" s="25"/>
      <c r="DQ348" s="25"/>
      <c r="DR348" s="25"/>
      <c r="DS348" s="25"/>
      <c r="DT348" s="25"/>
      <c r="DU348" s="25"/>
      <c r="DV348" s="25"/>
      <c r="DW348" s="25"/>
      <c r="DX348" s="25"/>
      <c r="DY348" s="25"/>
      <c r="DZ348" s="25"/>
      <c r="EA348" s="25"/>
      <c r="EB348" s="25"/>
      <c r="EC348" s="25"/>
      <c r="ED348" s="25"/>
      <c r="EE348" s="25"/>
      <c r="EF348" s="25"/>
      <c r="EG348" s="25"/>
      <c r="EH348" s="25"/>
      <c r="EI348" s="25"/>
      <c r="EJ348" s="25"/>
      <c r="EK348" s="25"/>
      <c r="EL348" s="25"/>
      <c r="EM348" s="25"/>
      <c r="EN348" s="25"/>
      <c r="EO348" s="25"/>
      <c r="EP348" s="25"/>
      <c r="EQ348" s="25"/>
      <c r="ER348" s="25"/>
      <c r="ES348" s="25"/>
      <c r="ET348" s="25"/>
      <c r="EU348" s="25"/>
      <c r="EV348" s="25"/>
      <c r="EW348" s="25"/>
      <c r="EX348" s="25"/>
      <c r="EY348" s="25"/>
      <c r="EZ348" s="25"/>
      <c r="FA348" s="25"/>
      <c r="FB348" s="25"/>
      <c r="FC348" s="25"/>
      <c r="FD348" s="25"/>
      <c r="FE348" s="25"/>
      <c r="FF348" s="25"/>
      <c r="FG348" s="25"/>
      <c r="FH348" s="25"/>
      <c r="FI348" s="25"/>
      <c r="FJ348" s="25"/>
      <c r="FK348" s="25"/>
      <c r="FL348" s="25"/>
      <c r="FM348" s="25"/>
      <c r="FN348" s="25"/>
      <c r="FO348" s="25"/>
      <c r="FP348" s="25"/>
      <c r="FQ348" s="25"/>
      <c r="FR348" s="25"/>
      <c r="FS348" s="25"/>
      <c r="FT348" s="25"/>
      <c r="FU348" s="25"/>
      <c r="FV348" s="25"/>
      <c r="FW348" s="25"/>
      <c r="FX348" s="25"/>
      <c r="FY348" s="25"/>
      <c r="FZ348" s="25"/>
      <c r="GA348" s="25"/>
      <c r="GB348" s="25"/>
      <c r="GC348" s="25"/>
      <c r="GD348" s="25"/>
      <c r="GE348" s="25"/>
      <c r="GF348" s="25"/>
      <c r="GG348" s="25"/>
      <c r="GH348" s="25"/>
      <c r="GI348" s="25"/>
      <c r="GJ348" s="25"/>
      <c r="GK348" s="25"/>
      <c r="GL348" s="25"/>
      <c r="GM348" s="25"/>
    </row>
    <row r="349" spans="2:195" ht="15" customHeight="1">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c r="CI349" s="25"/>
      <c r="CJ349" s="25"/>
      <c r="CK349" s="25"/>
      <c r="CL349" s="25"/>
      <c r="CM349" s="25"/>
      <c r="CN349" s="25"/>
      <c r="CO349" s="25"/>
      <c r="CP349" s="25"/>
      <c r="CQ349" s="25"/>
      <c r="CR349" s="25"/>
      <c r="CS349" s="25"/>
      <c r="CT349" s="25"/>
      <c r="CU349" s="25"/>
      <c r="CV349" s="25"/>
      <c r="CW349" s="25"/>
      <c r="CX349" s="25"/>
      <c r="CY349" s="25"/>
      <c r="CZ349" s="25"/>
      <c r="DA349" s="25"/>
      <c r="DB349" s="25"/>
      <c r="DC349" s="25"/>
      <c r="DD349" s="25"/>
      <c r="DE349" s="25"/>
      <c r="DF349" s="25"/>
      <c r="DG349" s="25"/>
      <c r="DH349" s="25"/>
      <c r="DI349" s="25"/>
      <c r="DJ349" s="25"/>
      <c r="DK349" s="25"/>
      <c r="DL349" s="25"/>
      <c r="DM349" s="25"/>
      <c r="DN349" s="25"/>
      <c r="DO349" s="25"/>
      <c r="DP349" s="25"/>
      <c r="DQ349" s="25"/>
      <c r="DR349" s="25"/>
      <c r="DS349" s="25"/>
      <c r="DT349" s="25"/>
      <c r="DU349" s="25"/>
      <c r="DV349" s="25"/>
      <c r="DW349" s="25"/>
      <c r="DX349" s="25"/>
      <c r="DY349" s="25"/>
      <c r="DZ349" s="25"/>
      <c r="EA349" s="25"/>
      <c r="EB349" s="25"/>
      <c r="EC349" s="25"/>
      <c r="ED349" s="25"/>
      <c r="EE349" s="25"/>
      <c r="EF349" s="25"/>
      <c r="EG349" s="25"/>
      <c r="EH349" s="25"/>
      <c r="EI349" s="25"/>
      <c r="EJ349" s="25"/>
      <c r="EK349" s="25"/>
      <c r="EL349" s="25"/>
      <c r="EM349" s="25"/>
      <c r="EN349" s="25"/>
      <c r="EO349" s="25"/>
      <c r="EP349" s="25"/>
      <c r="EQ349" s="25"/>
      <c r="ER349" s="25"/>
      <c r="ES349" s="25"/>
      <c r="ET349" s="25"/>
      <c r="EU349" s="25"/>
      <c r="EV349" s="25"/>
      <c r="EW349" s="25"/>
      <c r="EX349" s="25"/>
      <c r="EY349" s="25"/>
      <c r="EZ349" s="25"/>
      <c r="FA349" s="25"/>
      <c r="FB349" s="25"/>
      <c r="FC349" s="25"/>
      <c r="FD349" s="25"/>
      <c r="FE349" s="25"/>
      <c r="FF349" s="25"/>
      <c r="FG349" s="25"/>
      <c r="FH349" s="25"/>
      <c r="FI349" s="25"/>
      <c r="FJ349" s="25"/>
      <c r="FK349" s="25"/>
      <c r="FL349" s="25"/>
      <c r="FM349" s="25"/>
      <c r="FN349" s="25"/>
      <c r="FO349" s="25"/>
      <c r="FP349" s="25"/>
      <c r="FQ349" s="25"/>
      <c r="FR349" s="25"/>
      <c r="FS349" s="25"/>
      <c r="FT349" s="25"/>
      <c r="FU349" s="25"/>
      <c r="FV349" s="25"/>
      <c r="FW349" s="25"/>
      <c r="FX349" s="25"/>
      <c r="FY349" s="25"/>
      <c r="FZ349" s="25"/>
      <c r="GA349" s="25"/>
      <c r="GB349" s="25"/>
      <c r="GC349" s="25"/>
      <c r="GD349" s="25"/>
      <c r="GE349" s="25"/>
      <c r="GF349" s="25"/>
      <c r="GG349" s="25"/>
      <c r="GH349" s="25"/>
      <c r="GI349" s="25"/>
      <c r="GJ349" s="25"/>
      <c r="GK349" s="25"/>
      <c r="GL349" s="25"/>
      <c r="GM349" s="25"/>
    </row>
    <row r="350" spans="2:195" ht="15" customHeight="1">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row>
    <row r="351" spans="2:195" ht="15" customHeight="1">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row>
    <row r="352" spans="2:195" ht="15" customHeight="1">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row>
    <row r="353" spans="2:195" ht="15" customHeight="1">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row>
    <row r="354" spans="2:195" ht="15" customHeight="1">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row>
    <row r="355" spans="2:195" ht="15" customHeight="1">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row>
    <row r="356" spans="2:195" ht="15" customHeight="1">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row>
    <row r="357" spans="2:195" ht="15" customHeight="1">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row>
    <row r="358" spans="2:195" ht="15" customHeight="1">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5"/>
      <c r="FH358" s="25"/>
      <c r="FI358" s="25"/>
      <c r="FJ358" s="25"/>
      <c r="FK358" s="25"/>
      <c r="FL358" s="25"/>
      <c r="FM358" s="25"/>
      <c r="FN358" s="25"/>
      <c r="FO358" s="25"/>
      <c r="FP358" s="25"/>
      <c r="FQ358" s="25"/>
      <c r="FR358" s="25"/>
      <c r="FS358" s="25"/>
      <c r="FT358" s="25"/>
      <c r="FU358" s="25"/>
      <c r="FV358" s="25"/>
      <c r="FW358" s="25"/>
      <c r="FX358" s="25"/>
      <c r="FY358" s="25"/>
      <c r="FZ358" s="25"/>
      <c r="GA358" s="25"/>
      <c r="GB358" s="25"/>
      <c r="GC358" s="25"/>
      <c r="GD358" s="25"/>
      <c r="GE358" s="25"/>
      <c r="GF358" s="25"/>
      <c r="GG358" s="25"/>
      <c r="GH358" s="25"/>
      <c r="GI358" s="25"/>
      <c r="GJ358" s="25"/>
      <c r="GK358" s="25"/>
      <c r="GL358" s="25"/>
      <c r="GM358" s="25"/>
    </row>
    <row r="359" spans="2:195" ht="15" customHeight="1">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c r="DG359" s="25"/>
      <c r="DH359" s="25"/>
      <c r="DI359" s="25"/>
      <c r="DJ359" s="25"/>
      <c r="DK359" s="25"/>
      <c r="DL359" s="25"/>
      <c r="DM359" s="25"/>
      <c r="DN359" s="25"/>
      <c r="DO359" s="25"/>
      <c r="DP359" s="25"/>
      <c r="DQ359" s="25"/>
      <c r="DR359" s="25"/>
      <c r="DS359" s="25"/>
      <c r="DT359" s="25"/>
      <c r="DU359" s="25"/>
      <c r="DV359" s="25"/>
      <c r="DW359" s="25"/>
      <c r="DX359" s="25"/>
      <c r="DY359" s="25"/>
      <c r="DZ359" s="25"/>
      <c r="EA359" s="25"/>
      <c r="EB359" s="25"/>
      <c r="EC359" s="25"/>
      <c r="ED359" s="25"/>
      <c r="EE359" s="25"/>
      <c r="EF359" s="25"/>
      <c r="EG359" s="25"/>
      <c r="EH359" s="25"/>
      <c r="EI359" s="25"/>
      <c r="EJ359" s="25"/>
      <c r="EK359" s="25"/>
      <c r="EL359" s="25"/>
      <c r="EM359" s="25"/>
      <c r="EN359" s="25"/>
      <c r="EO359" s="25"/>
      <c r="EP359" s="25"/>
      <c r="EQ359" s="25"/>
      <c r="ER359" s="25"/>
      <c r="ES359" s="25"/>
      <c r="ET359" s="25"/>
      <c r="EU359" s="25"/>
      <c r="EV359" s="25"/>
      <c r="EW359" s="25"/>
      <c r="EX359" s="25"/>
      <c r="EY359" s="25"/>
      <c r="EZ359" s="25"/>
      <c r="FA359" s="25"/>
      <c r="FB359" s="25"/>
      <c r="FC359" s="25"/>
      <c r="FD359" s="25"/>
      <c r="FE359" s="25"/>
      <c r="FF359" s="25"/>
      <c r="FG359" s="25"/>
      <c r="FH359" s="25"/>
      <c r="FI359" s="25"/>
      <c r="FJ359" s="25"/>
      <c r="FK359" s="25"/>
      <c r="FL359" s="25"/>
      <c r="FM359" s="25"/>
      <c r="FN359" s="25"/>
      <c r="FO359" s="25"/>
      <c r="FP359" s="25"/>
      <c r="FQ359" s="25"/>
      <c r="FR359" s="25"/>
      <c r="FS359" s="25"/>
      <c r="FT359" s="25"/>
      <c r="FU359" s="25"/>
      <c r="FV359" s="25"/>
      <c r="FW359" s="25"/>
      <c r="FX359" s="25"/>
      <c r="FY359" s="25"/>
      <c r="FZ359" s="25"/>
      <c r="GA359" s="25"/>
      <c r="GB359" s="25"/>
      <c r="GC359" s="25"/>
      <c r="GD359" s="25"/>
      <c r="GE359" s="25"/>
      <c r="GF359" s="25"/>
      <c r="GG359" s="25"/>
      <c r="GH359" s="25"/>
      <c r="GI359" s="25"/>
      <c r="GJ359" s="25"/>
      <c r="GK359" s="25"/>
      <c r="GL359" s="25"/>
      <c r="GM359" s="25"/>
    </row>
    <row r="360" spans="2:195" ht="15" customHeight="1">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c r="DG360" s="25"/>
      <c r="DH360" s="25"/>
      <c r="DI360" s="25"/>
      <c r="DJ360" s="25"/>
      <c r="DK360" s="25"/>
      <c r="DL360" s="25"/>
      <c r="DM360" s="25"/>
      <c r="DN360" s="25"/>
      <c r="DO360" s="25"/>
      <c r="DP360" s="25"/>
      <c r="DQ360" s="25"/>
      <c r="DR360" s="25"/>
      <c r="DS360" s="25"/>
      <c r="DT360" s="25"/>
      <c r="DU360" s="25"/>
      <c r="DV360" s="25"/>
      <c r="DW360" s="25"/>
      <c r="DX360" s="25"/>
      <c r="DY360" s="25"/>
      <c r="DZ360" s="25"/>
      <c r="EA360" s="25"/>
      <c r="EB360" s="25"/>
      <c r="EC360" s="25"/>
      <c r="ED360" s="25"/>
      <c r="EE360" s="25"/>
      <c r="EF360" s="25"/>
      <c r="EG360" s="25"/>
      <c r="EH360" s="25"/>
      <c r="EI360" s="25"/>
      <c r="EJ360" s="25"/>
      <c r="EK360" s="25"/>
      <c r="EL360" s="25"/>
      <c r="EM360" s="25"/>
      <c r="EN360" s="25"/>
      <c r="EO360" s="25"/>
      <c r="EP360" s="25"/>
      <c r="EQ360" s="25"/>
      <c r="ER360" s="25"/>
      <c r="ES360" s="25"/>
      <c r="ET360" s="25"/>
      <c r="EU360" s="25"/>
      <c r="EV360" s="25"/>
      <c r="EW360" s="25"/>
      <c r="EX360" s="25"/>
      <c r="EY360" s="25"/>
      <c r="EZ360" s="25"/>
      <c r="FA360" s="25"/>
      <c r="FB360" s="25"/>
      <c r="FC360" s="25"/>
      <c r="FD360" s="25"/>
      <c r="FE360" s="25"/>
      <c r="FF360" s="25"/>
      <c r="FG360" s="25"/>
      <c r="FH360" s="25"/>
      <c r="FI360" s="25"/>
      <c r="FJ360" s="25"/>
      <c r="FK360" s="25"/>
      <c r="FL360" s="25"/>
      <c r="FM360" s="25"/>
      <c r="FN360" s="25"/>
      <c r="FO360" s="25"/>
      <c r="FP360" s="25"/>
      <c r="FQ360" s="25"/>
      <c r="FR360" s="25"/>
      <c r="FS360" s="25"/>
      <c r="FT360" s="25"/>
      <c r="FU360" s="25"/>
      <c r="FV360" s="25"/>
      <c r="FW360" s="25"/>
      <c r="FX360" s="25"/>
      <c r="FY360" s="25"/>
      <c r="FZ360" s="25"/>
      <c r="GA360" s="25"/>
      <c r="GB360" s="25"/>
      <c r="GC360" s="25"/>
      <c r="GD360" s="25"/>
      <c r="GE360" s="25"/>
      <c r="GF360" s="25"/>
      <c r="GG360" s="25"/>
      <c r="GH360" s="25"/>
      <c r="GI360" s="25"/>
      <c r="GJ360" s="25"/>
      <c r="GK360" s="25"/>
      <c r="GL360" s="25"/>
      <c r="GM360" s="25"/>
    </row>
    <row r="361" spans="2:195" ht="15" customHeight="1">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c r="CI361" s="25"/>
      <c r="CJ361" s="25"/>
      <c r="CK361" s="25"/>
      <c r="CL361" s="25"/>
      <c r="CM361" s="25"/>
      <c r="CN361" s="25"/>
      <c r="CO361" s="25"/>
      <c r="CP361" s="25"/>
      <c r="CQ361" s="25"/>
      <c r="CR361" s="25"/>
      <c r="CS361" s="25"/>
      <c r="CT361" s="25"/>
      <c r="CU361" s="25"/>
      <c r="CV361" s="25"/>
      <c r="CW361" s="25"/>
      <c r="CX361" s="25"/>
      <c r="CY361" s="25"/>
      <c r="CZ361" s="25"/>
      <c r="DA361" s="25"/>
      <c r="DB361" s="25"/>
      <c r="DC361" s="25"/>
      <c r="DD361" s="25"/>
      <c r="DE361" s="25"/>
      <c r="DF361" s="25"/>
      <c r="DG361" s="25"/>
      <c r="DH361" s="25"/>
      <c r="DI361" s="25"/>
      <c r="DJ361" s="25"/>
      <c r="DK361" s="25"/>
      <c r="DL361" s="25"/>
      <c r="DM361" s="25"/>
      <c r="DN361" s="25"/>
      <c r="DO361" s="25"/>
      <c r="DP361" s="25"/>
      <c r="DQ361" s="25"/>
      <c r="DR361" s="25"/>
      <c r="DS361" s="25"/>
      <c r="DT361" s="25"/>
      <c r="DU361" s="25"/>
      <c r="DV361" s="25"/>
      <c r="DW361" s="25"/>
      <c r="DX361" s="25"/>
      <c r="DY361" s="25"/>
      <c r="DZ361" s="25"/>
      <c r="EA361" s="25"/>
      <c r="EB361" s="25"/>
      <c r="EC361" s="25"/>
      <c r="ED361" s="25"/>
      <c r="EE361" s="25"/>
      <c r="EF361" s="25"/>
      <c r="EG361" s="25"/>
      <c r="EH361" s="25"/>
      <c r="EI361" s="25"/>
      <c r="EJ361" s="25"/>
      <c r="EK361" s="25"/>
      <c r="EL361" s="25"/>
      <c r="EM361" s="25"/>
      <c r="EN361" s="25"/>
      <c r="EO361" s="25"/>
      <c r="EP361" s="25"/>
      <c r="EQ361" s="25"/>
      <c r="ER361" s="25"/>
      <c r="ES361" s="25"/>
      <c r="ET361" s="25"/>
      <c r="EU361" s="25"/>
      <c r="EV361" s="25"/>
      <c r="EW361" s="25"/>
      <c r="EX361" s="25"/>
      <c r="EY361" s="25"/>
      <c r="EZ361" s="25"/>
      <c r="FA361" s="25"/>
      <c r="FB361" s="25"/>
      <c r="FC361" s="25"/>
      <c r="FD361" s="25"/>
      <c r="FE361" s="25"/>
      <c r="FF361" s="25"/>
      <c r="FG361" s="25"/>
      <c r="FH361" s="25"/>
      <c r="FI361" s="25"/>
      <c r="FJ361" s="25"/>
      <c r="FK361" s="25"/>
      <c r="FL361" s="25"/>
      <c r="FM361" s="25"/>
      <c r="FN361" s="25"/>
      <c r="FO361" s="25"/>
      <c r="FP361" s="25"/>
      <c r="FQ361" s="25"/>
      <c r="FR361" s="25"/>
      <c r="FS361" s="25"/>
      <c r="FT361" s="25"/>
      <c r="FU361" s="25"/>
      <c r="FV361" s="25"/>
      <c r="FW361" s="25"/>
      <c r="FX361" s="25"/>
      <c r="FY361" s="25"/>
      <c r="FZ361" s="25"/>
      <c r="GA361" s="25"/>
      <c r="GB361" s="25"/>
      <c r="GC361" s="25"/>
      <c r="GD361" s="25"/>
      <c r="GE361" s="25"/>
      <c r="GF361" s="25"/>
      <c r="GG361" s="25"/>
      <c r="GH361" s="25"/>
      <c r="GI361" s="25"/>
      <c r="GJ361" s="25"/>
      <c r="GK361" s="25"/>
      <c r="GL361" s="25"/>
      <c r="GM361" s="25"/>
    </row>
    <row r="362" spans="2:195" ht="15" customHeight="1">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row>
    <row r="363" spans="2:195" ht="15" customHeight="1">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row>
    <row r="364" spans="2:195" ht="15" customHeight="1">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row>
    <row r="365" spans="2:195" ht="15" customHeight="1">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row>
    <row r="366" spans="2:195" ht="15" customHeight="1">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row>
    <row r="367" spans="2:195" ht="15" customHeight="1">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row>
    <row r="368" spans="2:195" ht="15" customHeight="1">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row>
    <row r="369" spans="2:195" ht="15" customHeight="1">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row>
    <row r="370" spans="2:195" ht="15" customHeight="1">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row>
    <row r="371" spans="2:195" ht="15" customHeight="1">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row>
    <row r="372" spans="2:195" ht="15" customHeight="1">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row>
    <row r="373" spans="2:195" ht="15" customHeight="1">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row>
    <row r="374" spans="2:195" ht="15" customHeight="1">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row>
    <row r="375" spans="2:195" ht="15" customHeight="1">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row>
    <row r="376" spans="2:195" ht="15" customHeight="1">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row>
    <row r="377" spans="2:195" ht="15" customHeight="1">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row>
    <row r="378" spans="2:195" ht="15" customHeight="1">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row>
    <row r="379" spans="2:195" ht="15" customHeight="1">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row>
    <row r="380" spans="2:195" ht="15" customHeight="1">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row>
    <row r="381" spans="2:195" ht="15" customHeight="1">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row>
    <row r="382" spans="2:195" ht="15" customHeight="1">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5"/>
      <c r="FH382" s="25"/>
      <c r="FI382" s="25"/>
      <c r="FJ382" s="25"/>
      <c r="FK382" s="25"/>
      <c r="FL382" s="25"/>
      <c r="FM382" s="25"/>
      <c r="FN382" s="25"/>
      <c r="FO382" s="25"/>
      <c r="FP382" s="25"/>
      <c r="FQ382" s="25"/>
      <c r="FR382" s="25"/>
      <c r="FS382" s="25"/>
      <c r="FT382" s="25"/>
      <c r="FU382" s="25"/>
      <c r="FV382" s="25"/>
      <c r="FW382" s="25"/>
      <c r="FX382" s="25"/>
      <c r="FY382" s="25"/>
      <c r="FZ382" s="25"/>
      <c r="GA382" s="25"/>
      <c r="GB382" s="25"/>
      <c r="GC382" s="25"/>
      <c r="GD382" s="25"/>
      <c r="GE382" s="25"/>
      <c r="GF382" s="25"/>
      <c r="GG382" s="25"/>
      <c r="GH382" s="25"/>
      <c r="GI382" s="25"/>
      <c r="GJ382" s="25"/>
      <c r="GK382" s="25"/>
      <c r="GL382" s="25"/>
      <c r="GM382" s="25"/>
    </row>
    <row r="383" spans="2:195" ht="15" customHeight="1">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c r="CB383" s="25"/>
      <c r="CC383" s="25"/>
      <c r="CD383" s="25"/>
      <c r="CE383" s="25"/>
      <c r="CF383" s="25"/>
      <c r="CG383" s="25"/>
      <c r="CH383" s="25"/>
      <c r="CI383" s="25"/>
      <c r="CJ383" s="25"/>
      <c r="CK383" s="25"/>
      <c r="CL383" s="25"/>
      <c r="CM383" s="25"/>
      <c r="CN383" s="25"/>
      <c r="CO383" s="25"/>
      <c r="CP383" s="25"/>
      <c r="CQ383" s="25"/>
      <c r="CR383" s="25"/>
      <c r="CS383" s="25"/>
      <c r="CT383" s="25"/>
      <c r="CU383" s="25"/>
      <c r="CV383" s="25"/>
      <c r="CW383" s="25"/>
      <c r="CX383" s="25"/>
      <c r="CY383" s="25"/>
      <c r="CZ383" s="25"/>
      <c r="DA383" s="25"/>
      <c r="DB383" s="25"/>
      <c r="DC383" s="25"/>
      <c r="DD383" s="25"/>
      <c r="DE383" s="25"/>
      <c r="DF383" s="25"/>
      <c r="DG383" s="25"/>
      <c r="DH383" s="25"/>
      <c r="DI383" s="25"/>
      <c r="DJ383" s="25"/>
      <c r="DK383" s="25"/>
      <c r="DL383" s="25"/>
      <c r="DM383" s="25"/>
      <c r="DN383" s="25"/>
      <c r="DO383" s="25"/>
      <c r="DP383" s="25"/>
      <c r="DQ383" s="25"/>
      <c r="DR383" s="25"/>
      <c r="DS383" s="25"/>
      <c r="DT383" s="25"/>
      <c r="DU383" s="25"/>
      <c r="DV383" s="25"/>
      <c r="DW383" s="25"/>
      <c r="DX383" s="25"/>
      <c r="DY383" s="25"/>
      <c r="DZ383" s="25"/>
      <c r="EA383" s="25"/>
      <c r="EB383" s="25"/>
      <c r="EC383" s="25"/>
      <c r="ED383" s="25"/>
      <c r="EE383" s="25"/>
      <c r="EF383" s="25"/>
      <c r="EG383" s="25"/>
      <c r="EH383" s="25"/>
      <c r="EI383" s="25"/>
      <c r="EJ383" s="25"/>
      <c r="EK383" s="25"/>
      <c r="EL383" s="25"/>
      <c r="EM383" s="25"/>
      <c r="EN383" s="25"/>
      <c r="EO383" s="25"/>
      <c r="EP383" s="25"/>
      <c r="EQ383" s="25"/>
      <c r="ER383" s="25"/>
      <c r="ES383" s="25"/>
      <c r="ET383" s="25"/>
      <c r="EU383" s="25"/>
      <c r="EV383" s="25"/>
      <c r="EW383" s="25"/>
      <c r="EX383" s="25"/>
      <c r="EY383" s="25"/>
      <c r="EZ383" s="25"/>
      <c r="FA383" s="25"/>
      <c r="FB383" s="25"/>
      <c r="FC383" s="25"/>
      <c r="FD383" s="25"/>
      <c r="FE383" s="25"/>
      <c r="FF383" s="25"/>
      <c r="FG383" s="25"/>
      <c r="FH383" s="25"/>
      <c r="FI383" s="25"/>
      <c r="FJ383" s="25"/>
      <c r="FK383" s="25"/>
      <c r="FL383" s="25"/>
      <c r="FM383" s="25"/>
      <c r="FN383" s="25"/>
      <c r="FO383" s="25"/>
      <c r="FP383" s="25"/>
      <c r="FQ383" s="25"/>
      <c r="FR383" s="25"/>
      <c r="FS383" s="25"/>
      <c r="FT383" s="25"/>
      <c r="FU383" s="25"/>
      <c r="FV383" s="25"/>
      <c r="FW383" s="25"/>
      <c r="FX383" s="25"/>
      <c r="FY383" s="25"/>
      <c r="FZ383" s="25"/>
      <c r="GA383" s="25"/>
      <c r="GB383" s="25"/>
      <c r="GC383" s="25"/>
      <c r="GD383" s="25"/>
      <c r="GE383" s="25"/>
      <c r="GF383" s="25"/>
      <c r="GG383" s="25"/>
      <c r="GH383" s="25"/>
      <c r="GI383" s="25"/>
      <c r="GJ383" s="25"/>
      <c r="GK383" s="25"/>
      <c r="GL383" s="25"/>
      <c r="GM383" s="25"/>
    </row>
    <row r="384" spans="2:195" ht="15" customHeight="1">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c r="CB384" s="25"/>
      <c r="CC384" s="25"/>
      <c r="CD384" s="25"/>
      <c r="CE384" s="25"/>
      <c r="CF384" s="25"/>
      <c r="CG384" s="25"/>
      <c r="CH384" s="25"/>
      <c r="CI384" s="25"/>
      <c r="CJ384" s="25"/>
      <c r="CK384" s="25"/>
      <c r="CL384" s="25"/>
      <c r="CM384" s="25"/>
      <c r="CN384" s="25"/>
      <c r="CO384" s="25"/>
      <c r="CP384" s="25"/>
      <c r="CQ384" s="25"/>
      <c r="CR384" s="25"/>
      <c r="CS384" s="25"/>
      <c r="CT384" s="25"/>
      <c r="CU384" s="25"/>
      <c r="CV384" s="25"/>
      <c r="CW384" s="25"/>
      <c r="CX384" s="25"/>
      <c r="CY384" s="25"/>
      <c r="CZ384" s="25"/>
      <c r="DA384" s="25"/>
      <c r="DB384" s="25"/>
      <c r="DC384" s="25"/>
      <c r="DD384" s="25"/>
      <c r="DE384" s="25"/>
      <c r="DF384" s="25"/>
      <c r="DG384" s="25"/>
      <c r="DH384" s="25"/>
      <c r="DI384" s="25"/>
      <c r="DJ384" s="25"/>
      <c r="DK384" s="25"/>
      <c r="DL384" s="25"/>
      <c r="DM384" s="25"/>
      <c r="DN384" s="25"/>
      <c r="DO384" s="25"/>
      <c r="DP384" s="25"/>
      <c r="DQ384" s="25"/>
      <c r="DR384" s="25"/>
      <c r="DS384" s="25"/>
      <c r="DT384" s="25"/>
      <c r="DU384" s="25"/>
      <c r="DV384" s="25"/>
      <c r="DW384" s="25"/>
      <c r="DX384" s="25"/>
      <c r="DY384" s="25"/>
      <c r="DZ384" s="25"/>
      <c r="EA384" s="25"/>
      <c r="EB384" s="25"/>
      <c r="EC384" s="25"/>
      <c r="ED384" s="25"/>
      <c r="EE384" s="25"/>
      <c r="EF384" s="25"/>
      <c r="EG384" s="25"/>
      <c r="EH384" s="25"/>
      <c r="EI384" s="25"/>
      <c r="EJ384" s="25"/>
      <c r="EK384" s="25"/>
      <c r="EL384" s="25"/>
      <c r="EM384" s="25"/>
      <c r="EN384" s="25"/>
      <c r="EO384" s="25"/>
      <c r="EP384" s="25"/>
      <c r="EQ384" s="25"/>
      <c r="ER384" s="25"/>
      <c r="ES384" s="25"/>
      <c r="ET384" s="25"/>
      <c r="EU384" s="25"/>
      <c r="EV384" s="25"/>
      <c r="EW384" s="25"/>
      <c r="EX384" s="25"/>
      <c r="EY384" s="25"/>
      <c r="EZ384" s="25"/>
      <c r="FA384" s="25"/>
      <c r="FB384" s="25"/>
      <c r="FC384" s="25"/>
      <c r="FD384" s="25"/>
      <c r="FE384" s="25"/>
      <c r="FF384" s="25"/>
      <c r="FG384" s="25"/>
      <c r="FH384" s="25"/>
      <c r="FI384" s="25"/>
      <c r="FJ384" s="25"/>
      <c r="FK384" s="25"/>
      <c r="FL384" s="25"/>
      <c r="FM384" s="25"/>
      <c r="FN384" s="25"/>
      <c r="FO384" s="25"/>
      <c r="FP384" s="25"/>
      <c r="FQ384" s="25"/>
      <c r="FR384" s="25"/>
      <c r="FS384" s="25"/>
      <c r="FT384" s="25"/>
      <c r="FU384" s="25"/>
      <c r="FV384" s="25"/>
      <c r="FW384" s="25"/>
      <c r="FX384" s="25"/>
      <c r="FY384" s="25"/>
      <c r="FZ384" s="25"/>
      <c r="GA384" s="25"/>
      <c r="GB384" s="25"/>
      <c r="GC384" s="25"/>
      <c r="GD384" s="25"/>
      <c r="GE384" s="25"/>
      <c r="GF384" s="25"/>
      <c r="GG384" s="25"/>
      <c r="GH384" s="25"/>
      <c r="GI384" s="25"/>
      <c r="GJ384" s="25"/>
      <c r="GK384" s="25"/>
      <c r="GL384" s="25"/>
      <c r="GM384" s="25"/>
    </row>
    <row r="385" spans="2:195" ht="15" customHeight="1">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25"/>
      <c r="CT385" s="25"/>
      <c r="CU385" s="25"/>
      <c r="CV385" s="25"/>
      <c r="CW385" s="25"/>
      <c r="CX385" s="25"/>
      <c r="CY385" s="25"/>
      <c r="CZ385" s="25"/>
      <c r="DA385" s="25"/>
      <c r="DB385" s="25"/>
      <c r="DC385" s="25"/>
      <c r="DD385" s="25"/>
      <c r="DE385" s="25"/>
      <c r="DF385" s="25"/>
      <c r="DG385" s="25"/>
      <c r="DH385" s="25"/>
      <c r="DI385" s="25"/>
      <c r="DJ385" s="25"/>
      <c r="DK385" s="25"/>
      <c r="DL385" s="25"/>
      <c r="DM385" s="25"/>
      <c r="DN385" s="25"/>
      <c r="DO385" s="25"/>
      <c r="DP385" s="25"/>
      <c r="DQ385" s="25"/>
      <c r="DR385" s="25"/>
      <c r="DS385" s="25"/>
      <c r="DT385" s="25"/>
      <c r="DU385" s="25"/>
      <c r="DV385" s="25"/>
      <c r="DW385" s="25"/>
      <c r="DX385" s="25"/>
      <c r="DY385" s="25"/>
      <c r="DZ385" s="25"/>
      <c r="EA385" s="25"/>
      <c r="EB385" s="25"/>
      <c r="EC385" s="25"/>
      <c r="ED385" s="25"/>
      <c r="EE385" s="25"/>
      <c r="EF385" s="25"/>
      <c r="EG385" s="25"/>
      <c r="EH385" s="25"/>
      <c r="EI385" s="25"/>
      <c r="EJ385" s="25"/>
      <c r="EK385" s="25"/>
      <c r="EL385" s="25"/>
      <c r="EM385" s="25"/>
      <c r="EN385" s="25"/>
      <c r="EO385" s="25"/>
      <c r="EP385" s="25"/>
      <c r="EQ385" s="25"/>
      <c r="ER385" s="25"/>
      <c r="ES385" s="25"/>
      <c r="ET385" s="25"/>
      <c r="EU385" s="25"/>
      <c r="EV385" s="25"/>
      <c r="EW385" s="25"/>
      <c r="EX385" s="25"/>
      <c r="EY385" s="25"/>
      <c r="EZ385" s="25"/>
      <c r="FA385" s="25"/>
      <c r="FB385" s="25"/>
      <c r="FC385" s="25"/>
      <c r="FD385" s="25"/>
      <c r="FE385" s="25"/>
      <c r="FF385" s="25"/>
      <c r="FG385" s="25"/>
      <c r="FH385" s="25"/>
      <c r="FI385" s="25"/>
      <c r="FJ385" s="25"/>
      <c r="FK385" s="25"/>
      <c r="FL385" s="25"/>
      <c r="FM385" s="25"/>
      <c r="FN385" s="25"/>
      <c r="FO385" s="25"/>
      <c r="FP385" s="25"/>
      <c r="FQ385" s="25"/>
      <c r="FR385" s="25"/>
      <c r="FS385" s="25"/>
      <c r="FT385" s="25"/>
      <c r="FU385" s="25"/>
      <c r="FV385" s="25"/>
      <c r="FW385" s="25"/>
      <c r="FX385" s="25"/>
      <c r="FY385" s="25"/>
      <c r="FZ385" s="25"/>
      <c r="GA385" s="25"/>
      <c r="GB385" s="25"/>
      <c r="GC385" s="25"/>
      <c r="GD385" s="25"/>
      <c r="GE385" s="25"/>
      <c r="GF385" s="25"/>
      <c r="GG385" s="25"/>
      <c r="GH385" s="25"/>
      <c r="GI385" s="25"/>
      <c r="GJ385" s="25"/>
      <c r="GK385" s="25"/>
      <c r="GL385" s="25"/>
      <c r="GM385" s="25"/>
    </row>
    <row r="386" spans="2:195" ht="15" customHeight="1">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c r="CA386" s="25"/>
      <c r="CB386" s="25"/>
      <c r="CC386" s="25"/>
      <c r="CD386" s="25"/>
      <c r="CE386" s="25"/>
      <c r="CF386" s="25"/>
      <c r="CG386" s="25"/>
      <c r="CH386" s="25"/>
      <c r="CI386" s="25"/>
      <c r="CJ386" s="25"/>
      <c r="CK386" s="25"/>
      <c r="CL386" s="25"/>
      <c r="CM386" s="25"/>
      <c r="CN386" s="25"/>
      <c r="CO386" s="25"/>
      <c r="CP386" s="25"/>
      <c r="CQ386" s="25"/>
      <c r="CR386" s="25"/>
      <c r="CS386" s="25"/>
      <c r="CT386" s="25"/>
      <c r="CU386" s="25"/>
      <c r="CV386" s="25"/>
      <c r="CW386" s="25"/>
      <c r="CX386" s="25"/>
      <c r="CY386" s="25"/>
      <c r="CZ386" s="25"/>
      <c r="DA386" s="25"/>
      <c r="DB386" s="25"/>
      <c r="DC386" s="25"/>
      <c r="DD386" s="25"/>
      <c r="DE386" s="25"/>
      <c r="DF386" s="25"/>
      <c r="DG386" s="25"/>
      <c r="DH386" s="25"/>
      <c r="DI386" s="25"/>
      <c r="DJ386" s="25"/>
      <c r="DK386" s="25"/>
      <c r="DL386" s="25"/>
      <c r="DM386" s="25"/>
      <c r="DN386" s="25"/>
      <c r="DO386" s="25"/>
      <c r="DP386" s="25"/>
      <c r="DQ386" s="25"/>
      <c r="DR386" s="25"/>
      <c r="DS386" s="25"/>
      <c r="DT386" s="25"/>
      <c r="DU386" s="25"/>
      <c r="DV386" s="25"/>
      <c r="DW386" s="25"/>
      <c r="DX386" s="25"/>
      <c r="DY386" s="25"/>
      <c r="DZ386" s="25"/>
      <c r="EA386" s="25"/>
      <c r="EB386" s="25"/>
      <c r="EC386" s="25"/>
      <c r="ED386" s="25"/>
      <c r="EE386" s="25"/>
      <c r="EF386" s="25"/>
      <c r="EG386" s="25"/>
      <c r="EH386" s="25"/>
      <c r="EI386" s="25"/>
      <c r="EJ386" s="25"/>
      <c r="EK386" s="25"/>
      <c r="EL386" s="25"/>
      <c r="EM386" s="25"/>
      <c r="EN386" s="25"/>
      <c r="EO386" s="25"/>
      <c r="EP386" s="25"/>
      <c r="EQ386" s="25"/>
      <c r="ER386" s="25"/>
      <c r="ES386" s="25"/>
      <c r="ET386" s="25"/>
      <c r="EU386" s="25"/>
      <c r="EV386" s="25"/>
      <c r="EW386" s="25"/>
      <c r="EX386" s="25"/>
      <c r="EY386" s="25"/>
      <c r="EZ386" s="25"/>
      <c r="FA386" s="25"/>
      <c r="FB386" s="25"/>
      <c r="FC386" s="25"/>
      <c r="FD386" s="25"/>
      <c r="FE386" s="25"/>
      <c r="FF386" s="25"/>
      <c r="FG386" s="25"/>
      <c r="FH386" s="25"/>
      <c r="FI386" s="25"/>
      <c r="FJ386" s="25"/>
      <c r="FK386" s="25"/>
      <c r="FL386" s="25"/>
      <c r="FM386" s="25"/>
      <c r="FN386" s="25"/>
      <c r="FO386" s="25"/>
      <c r="FP386" s="25"/>
      <c r="FQ386" s="25"/>
      <c r="FR386" s="25"/>
      <c r="FS386" s="25"/>
      <c r="FT386" s="25"/>
      <c r="FU386" s="25"/>
      <c r="FV386" s="25"/>
      <c r="FW386" s="25"/>
      <c r="FX386" s="25"/>
      <c r="FY386" s="25"/>
      <c r="FZ386" s="25"/>
      <c r="GA386" s="25"/>
      <c r="GB386" s="25"/>
      <c r="GC386" s="25"/>
      <c r="GD386" s="25"/>
      <c r="GE386" s="25"/>
      <c r="GF386" s="25"/>
      <c r="GG386" s="25"/>
      <c r="GH386" s="25"/>
      <c r="GI386" s="25"/>
      <c r="GJ386" s="25"/>
      <c r="GK386" s="25"/>
      <c r="GL386" s="25"/>
      <c r="GM386" s="25"/>
    </row>
    <row r="387" spans="2:195" ht="15" customHeight="1">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c r="CB387" s="25"/>
      <c r="CC387" s="25"/>
      <c r="CD387" s="25"/>
      <c r="CE387" s="25"/>
      <c r="CF387" s="25"/>
      <c r="CG387" s="25"/>
      <c r="CH387" s="25"/>
      <c r="CI387" s="25"/>
      <c r="CJ387" s="25"/>
      <c r="CK387" s="25"/>
      <c r="CL387" s="25"/>
      <c r="CM387" s="25"/>
      <c r="CN387" s="25"/>
      <c r="CO387" s="25"/>
      <c r="CP387" s="25"/>
      <c r="CQ387" s="25"/>
      <c r="CR387" s="25"/>
      <c r="CS387" s="25"/>
      <c r="CT387" s="25"/>
      <c r="CU387" s="25"/>
      <c r="CV387" s="25"/>
      <c r="CW387" s="25"/>
      <c r="CX387" s="25"/>
      <c r="CY387" s="25"/>
      <c r="CZ387" s="25"/>
      <c r="DA387" s="25"/>
      <c r="DB387" s="25"/>
      <c r="DC387" s="25"/>
      <c r="DD387" s="25"/>
      <c r="DE387" s="25"/>
      <c r="DF387" s="25"/>
      <c r="DG387" s="25"/>
      <c r="DH387" s="25"/>
      <c r="DI387" s="25"/>
      <c r="DJ387" s="25"/>
      <c r="DK387" s="25"/>
      <c r="DL387" s="25"/>
      <c r="DM387" s="25"/>
      <c r="DN387" s="25"/>
      <c r="DO387" s="25"/>
      <c r="DP387" s="25"/>
      <c r="DQ387" s="25"/>
      <c r="DR387" s="25"/>
      <c r="DS387" s="25"/>
      <c r="DT387" s="25"/>
      <c r="DU387" s="25"/>
      <c r="DV387" s="25"/>
      <c r="DW387" s="25"/>
      <c r="DX387" s="25"/>
      <c r="DY387" s="25"/>
      <c r="DZ387" s="25"/>
      <c r="EA387" s="25"/>
      <c r="EB387" s="25"/>
      <c r="EC387" s="25"/>
      <c r="ED387" s="25"/>
      <c r="EE387" s="25"/>
      <c r="EF387" s="25"/>
      <c r="EG387" s="25"/>
      <c r="EH387" s="25"/>
      <c r="EI387" s="25"/>
      <c r="EJ387" s="25"/>
      <c r="EK387" s="25"/>
      <c r="EL387" s="25"/>
      <c r="EM387" s="25"/>
      <c r="EN387" s="25"/>
      <c r="EO387" s="25"/>
      <c r="EP387" s="25"/>
      <c r="EQ387" s="25"/>
      <c r="ER387" s="25"/>
      <c r="ES387" s="25"/>
      <c r="ET387" s="25"/>
      <c r="EU387" s="25"/>
      <c r="EV387" s="25"/>
      <c r="EW387" s="25"/>
      <c r="EX387" s="25"/>
      <c r="EY387" s="25"/>
      <c r="EZ387" s="25"/>
      <c r="FA387" s="25"/>
      <c r="FB387" s="25"/>
      <c r="FC387" s="25"/>
      <c r="FD387" s="25"/>
      <c r="FE387" s="25"/>
      <c r="FF387" s="25"/>
      <c r="FG387" s="25"/>
      <c r="FH387" s="25"/>
      <c r="FI387" s="25"/>
      <c r="FJ387" s="25"/>
      <c r="FK387" s="25"/>
      <c r="FL387" s="25"/>
      <c r="FM387" s="25"/>
      <c r="FN387" s="25"/>
      <c r="FO387" s="25"/>
      <c r="FP387" s="25"/>
      <c r="FQ387" s="25"/>
      <c r="FR387" s="25"/>
      <c r="FS387" s="25"/>
      <c r="FT387" s="25"/>
      <c r="FU387" s="25"/>
      <c r="FV387" s="25"/>
      <c r="FW387" s="25"/>
      <c r="FX387" s="25"/>
      <c r="FY387" s="25"/>
      <c r="FZ387" s="25"/>
      <c r="GA387" s="25"/>
      <c r="GB387" s="25"/>
      <c r="GC387" s="25"/>
      <c r="GD387" s="25"/>
      <c r="GE387" s="25"/>
      <c r="GF387" s="25"/>
      <c r="GG387" s="25"/>
      <c r="GH387" s="25"/>
      <c r="GI387" s="25"/>
      <c r="GJ387" s="25"/>
      <c r="GK387" s="25"/>
      <c r="GL387" s="25"/>
      <c r="GM387" s="25"/>
    </row>
    <row r="388" spans="2:195" ht="15" customHeight="1">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row>
    <row r="389" spans="2:195" ht="15" customHeight="1">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row>
    <row r="390" spans="2:195" ht="15" customHeight="1">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row>
    <row r="391" spans="2:195" ht="15" customHeight="1">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row>
    <row r="392" spans="2:195" ht="15" customHeight="1">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row>
    <row r="393" spans="2:195" ht="15" customHeight="1">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row>
    <row r="394" spans="2:195" ht="15" customHeight="1">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row>
    <row r="395" spans="2:195" ht="15" customHeight="1">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row>
    <row r="396" spans="2:195" ht="15" customHeight="1">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row>
    <row r="397" spans="2:195" ht="15" customHeight="1">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row>
    <row r="398" spans="2:195" ht="15" customHeight="1">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row>
    <row r="399" spans="2:195" ht="15" customHeight="1">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row>
    <row r="400" spans="2:195" ht="15" customHeight="1">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row>
    <row r="401" spans="2:195" ht="15" customHeight="1">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row>
    <row r="402" spans="2:195" ht="15" customHeight="1">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row>
    <row r="403" spans="2:195" ht="15" customHeight="1">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row>
    <row r="404" spans="2:195" ht="15" customHeight="1">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row>
    <row r="405" spans="2:195" ht="15" customHeight="1">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row>
    <row r="406" spans="2:195" ht="15" customHeight="1">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row>
    <row r="407" spans="2:195" ht="15" customHeight="1">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row>
    <row r="408" spans="2:195" ht="15" customHeight="1">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c r="CA408" s="25"/>
      <c r="CB408" s="25"/>
      <c r="CC408" s="25"/>
      <c r="CD408" s="25"/>
      <c r="CE408" s="25"/>
      <c r="CF408" s="25"/>
      <c r="CG408" s="25"/>
      <c r="CH408" s="25"/>
      <c r="CI408" s="25"/>
      <c r="CJ408" s="25"/>
      <c r="CK408" s="25"/>
      <c r="CL408" s="25"/>
      <c r="CM408" s="25"/>
      <c r="CN408" s="25"/>
      <c r="CO408" s="25"/>
      <c r="CP408" s="25"/>
      <c r="CQ408" s="25"/>
      <c r="CR408" s="25"/>
      <c r="CS408" s="25"/>
      <c r="CT408" s="25"/>
      <c r="CU408" s="25"/>
      <c r="CV408" s="25"/>
      <c r="CW408" s="25"/>
      <c r="CX408" s="25"/>
      <c r="CY408" s="25"/>
      <c r="CZ408" s="25"/>
      <c r="DA408" s="25"/>
      <c r="DB408" s="25"/>
      <c r="DC408" s="25"/>
      <c r="DD408" s="25"/>
      <c r="DE408" s="25"/>
      <c r="DF408" s="25"/>
      <c r="DG408" s="25"/>
      <c r="DH408" s="25"/>
      <c r="DI408" s="25"/>
      <c r="DJ408" s="25"/>
      <c r="DK408" s="25"/>
      <c r="DL408" s="25"/>
      <c r="DM408" s="25"/>
      <c r="DN408" s="25"/>
      <c r="DO408" s="25"/>
      <c r="DP408" s="25"/>
      <c r="DQ408" s="25"/>
      <c r="DR408" s="25"/>
      <c r="DS408" s="25"/>
      <c r="DT408" s="25"/>
      <c r="DU408" s="25"/>
      <c r="DV408" s="25"/>
      <c r="DW408" s="25"/>
      <c r="DX408" s="25"/>
      <c r="DY408" s="25"/>
      <c r="DZ408" s="25"/>
      <c r="EA408" s="25"/>
      <c r="EB408" s="25"/>
      <c r="EC408" s="25"/>
      <c r="ED408" s="25"/>
      <c r="EE408" s="25"/>
      <c r="EF408" s="25"/>
      <c r="EG408" s="25"/>
      <c r="EH408" s="25"/>
      <c r="EI408" s="25"/>
      <c r="EJ408" s="25"/>
      <c r="EK408" s="25"/>
      <c r="EL408" s="25"/>
      <c r="EM408" s="25"/>
      <c r="EN408" s="25"/>
      <c r="EO408" s="25"/>
      <c r="EP408" s="25"/>
      <c r="EQ408" s="25"/>
      <c r="ER408" s="25"/>
      <c r="ES408" s="25"/>
      <c r="ET408" s="25"/>
      <c r="EU408" s="25"/>
      <c r="EV408" s="25"/>
      <c r="EW408" s="25"/>
      <c r="EX408" s="25"/>
      <c r="EY408" s="25"/>
      <c r="EZ408" s="25"/>
      <c r="FA408" s="25"/>
      <c r="FB408" s="25"/>
      <c r="FC408" s="25"/>
      <c r="FD408" s="25"/>
      <c r="FE408" s="25"/>
      <c r="FF408" s="25"/>
      <c r="FG408" s="25"/>
      <c r="FH408" s="25"/>
      <c r="FI408" s="25"/>
      <c r="FJ408" s="25"/>
      <c r="FK408" s="25"/>
      <c r="FL408" s="25"/>
      <c r="FM408" s="25"/>
      <c r="FN408" s="25"/>
      <c r="FO408" s="25"/>
      <c r="FP408" s="25"/>
      <c r="FQ408" s="25"/>
      <c r="FR408" s="25"/>
      <c r="FS408" s="25"/>
      <c r="FT408" s="25"/>
      <c r="FU408" s="25"/>
      <c r="FV408" s="25"/>
      <c r="FW408" s="25"/>
      <c r="FX408" s="25"/>
      <c r="FY408" s="25"/>
      <c r="FZ408" s="25"/>
      <c r="GA408" s="25"/>
      <c r="GB408" s="25"/>
      <c r="GC408" s="25"/>
      <c r="GD408" s="25"/>
      <c r="GE408" s="25"/>
      <c r="GF408" s="25"/>
      <c r="GG408" s="25"/>
      <c r="GH408" s="25"/>
      <c r="GI408" s="25"/>
      <c r="GJ408" s="25"/>
      <c r="GK408" s="25"/>
      <c r="GL408" s="25"/>
      <c r="GM408" s="25"/>
    </row>
    <row r="409" spans="2:195" ht="15" customHeight="1">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row>
    <row r="410" spans="2:195" ht="15" customHeight="1">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row>
    <row r="411" spans="2:195" ht="15" customHeight="1">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row>
    <row r="412" spans="2:195" ht="15" customHeight="1">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c r="FP412" s="25"/>
      <c r="FQ412" s="25"/>
      <c r="FR412" s="25"/>
      <c r="FS412" s="25"/>
      <c r="FT412" s="25"/>
      <c r="FU412" s="25"/>
      <c r="FV412" s="25"/>
      <c r="FW412" s="25"/>
      <c r="FX412" s="25"/>
      <c r="FY412" s="25"/>
      <c r="FZ412" s="25"/>
      <c r="GA412" s="25"/>
      <c r="GB412" s="25"/>
      <c r="GC412" s="25"/>
      <c r="GD412" s="25"/>
      <c r="GE412" s="25"/>
      <c r="GF412" s="25"/>
      <c r="GG412" s="25"/>
      <c r="GH412" s="25"/>
      <c r="GI412" s="25"/>
      <c r="GJ412" s="25"/>
      <c r="GK412" s="25"/>
      <c r="GL412" s="25"/>
      <c r="GM412" s="25"/>
    </row>
    <row r="413" spans="2:195" ht="15" customHeight="1">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c r="FP413" s="25"/>
      <c r="FQ413" s="25"/>
      <c r="FR413" s="25"/>
      <c r="FS413" s="25"/>
      <c r="FT413" s="25"/>
      <c r="FU413" s="25"/>
      <c r="FV413" s="25"/>
      <c r="FW413" s="25"/>
      <c r="FX413" s="25"/>
      <c r="FY413" s="25"/>
      <c r="FZ413" s="25"/>
      <c r="GA413" s="25"/>
      <c r="GB413" s="25"/>
      <c r="GC413" s="25"/>
      <c r="GD413" s="25"/>
      <c r="GE413" s="25"/>
      <c r="GF413" s="25"/>
      <c r="GG413" s="25"/>
      <c r="GH413" s="25"/>
      <c r="GI413" s="25"/>
      <c r="GJ413" s="25"/>
      <c r="GK413" s="25"/>
      <c r="GL413" s="25"/>
      <c r="GM413" s="25"/>
    </row>
    <row r="414" spans="2:195" ht="15" customHeight="1">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c r="FP414" s="25"/>
      <c r="FQ414" s="25"/>
      <c r="FR414" s="25"/>
      <c r="FS414" s="25"/>
      <c r="FT414" s="25"/>
      <c r="FU414" s="25"/>
      <c r="FV414" s="25"/>
      <c r="FW414" s="25"/>
      <c r="FX414" s="25"/>
      <c r="FY414" s="25"/>
      <c r="FZ414" s="25"/>
      <c r="GA414" s="25"/>
      <c r="GB414" s="25"/>
      <c r="GC414" s="25"/>
      <c r="GD414" s="25"/>
      <c r="GE414" s="25"/>
      <c r="GF414" s="25"/>
      <c r="GG414" s="25"/>
      <c r="GH414" s="25"/>
      <c r="GI414" s="25"/>
      <c r="GJ414" s="25"/>
      <c r="GK414" s="25"/>
      <c r="GL414" s="25"/>
      <c r="GM414" s="25"/>
    </row>
    <row r="415" spans="2:195" ht="15" customHeight="1">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c r="FP415" s="25"/>
      <c r="FQ415" s="25"/>
      <c r="FR415" s="25"/>
      <c r="FS415" s="25"/>
      <c r="FT415" s="25"/>
      <c r="FU415" s="25"/>
      <c r="FV415" s="25"/>
      <c r="FW415" s="25"/>
      <c r="FX415" s="25"/>
      <c r="FY415" s="25"/>
      <c r="FZ415" s="25"/>
      <c r="GA415" s="25"/>
      <c r="GB415" s="25"/>
      <c r="GC415" s="25"/>
      <c r="GD415" s="25"/>
      <c r="GE415" s="25"/>
      <c r="GF415" s="25"/>
      <c r="GG415" s="25"/>
      <c r="GH415" s="25"/>
      <c r="GI415" s="25"/>
      <c r="GJ415" s="25"/>
      <c r="GK415" s="25"/>
      <c r="GL415" s="25"/>
      <c r="GM415" s="25"/>
    </row>
    <row r="416" spans="2:195" ht="15" customHeight="1">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c r="FP416" s="25"/>
      <c r="FQ416" s="25"/>
      <c r="FR416" s="25"/>
      <c r="FS416" s="25"/>
      <c r="FT416" s="25"/>
      <c r="FU416" s="25"/>
      <c r="FV416" s="25"/>
      <c r="FW416" s="25"/>
      <c r="FX416" s="25"/>
      <c r="FY416" s="25"/>
      <c r="FZ416" s="25"/>
      <c r="GA416" s="25"/>
      <c r="GB416" s="25"/>
      <c r="GC416" s="25"/>
      <c r="GD416" s="25"/>
      <c r="GE416" s="25"/>
      <c r="GF416" s="25"/>
      <c r="GG416" s="25"/>
      <c r="GH416" s="25"/>
      <c r="GI416" s="25"/>
      <c r="GJ416" s="25"/>
      <c r="GK416" s="25"/>
      <c r="GL416" s="25"/>
      <c r="GM416" s="25"/>
    </row>
    <row r="417" spans="2:195" ht="15" customHeight="1">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c r="FP417" s="25"/>
      <c r="FQ417" s="25"/>
      <c r="FR417" s="25"/>
      <c r="FS417" s="25"/>
      <c r="FT417" s="25"/>
      <c r="FU417" s="25"/>
      <c r="FV417" s="25"/>
      <c r="FW417" s="25"/>
      <c r="FX417" s="25"/>
      <c r="FY417" s="25"/>
      <c r="FZ417" s="25"/>
      <c r="GA417" s="25"/>
      <c r="GB417" s="25"/>
      <c r="GC417" s="25"/>
      <c r="GD417" s="25"/>
      <c r="GE417" s="25"/>
      <c r="GF417" s="25"/>
      <c r="GG417" s="25"/>
      <c r="GH417" s="25"/>
      <c r="GI417" s="25"/>
      <c r="GJ417" s="25"/>
      <c r="GK417" s="25"/>
      <c r="GL417" s="25"/>
      <c r="GM417" s="25"/>
    </row>
    <row r="418" spans="2:195" ht="15" customHeight="1">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c r="FP418" s="25"/>
      <c r="FQ418" s="25"/>
      <c r="FR418" s="25"/>
      <c r="FS418" s="25"/>
      <c r="FT418" s="25"/>
      <c r="FU418" s="25"/>
      <c r="FV418" s="25"/>
      <c r="FW418" s="25"/>
      <c r="FX418" s="25"/>
      <c r="FY418" s="25"/>
      <c r="FZ418" s="25"/>
      <c r="GA418" s="25"/>
      <c r="GB418" s="25"/>
      <c r="GC418" s="25"/>
      <c r="GD418" s="25"/>
      <c r="GE418" s="25"/>
      <c r="GF418" s="25"/>
      <c r="GG418" s="25"/>
      <c r="GH418" s="25"/>
      <c r="GI418" s="25"/>
      <c r="GJ418" s="25"/>
      <c r="GK418" s="25"/>
      <c r="GL418" s="25"/>
      <c r="GM418" s="25"/>
    </row>
    <row r="419" spans="2:195" ht="15" customHeight="1">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c r="FP419" s="25"/>
      <c r="FQ419" s="25"/>
      <c r="FR419" s="25"/>
      <c r="FS419" s="25"/>
      <c r="FT419" s="25"/>
      <c r="FU419" s="25"/>
      <c r="FV419" s="25"/>
      <c r="FW419" s="25"/>
      <c r="FX419" s="25"/>
      <c r="FY419" s="25"/>
      <c r="FZ419" s="25"/>
      <c r="GA419" s="25"/>
      <c r="GB419" s="25"/>
      <c r="GC419" s="25"/>
      <c r="GD419" s="25"/>
      <c r="GE419" s="25"/>
      <c r="GF419" s="25"/>
      <c r="GG419" s="25"/>
      <c r="GH419" s="25"/>
      <c r="GI419" s="25"/>
      <c r="GJ419" s="25"/>
      <c r="GK419" s="25"/>
      <c r="GL419" s="25"/>
      <c r="GM419" s="25"/>
    </row>
    <row r="420" spans="2:195" ht="15" customHeight="1">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c r="FP420" s="25"/>
      <c r="FQ420" s="25"/>
      <c r="FR420" s="25"/>
      <c r="FS420" s="25"/>
      <c r="FT420" s="25"/>
      <c r="FU420" s="25"/>
      <c r="FV420" s="25"/>
      <c r="FW420" s="25"/>
      <c r="FX420" s="25"/>
      <c r="FY420" s="25"/>
      <c r="FZ420" s="25"/>
      <c r="GA420" s="25"/>
      <c r="GB420" s="25"/>
      <c r="GC420" s="25"/>
      <c r="GD420" s="25"/>
      <c r="GE420" s="25"/>
      <c r="GF420" s="25"/>
      <c r="GG420" s="25"/>
      <c r="GH420" s="25"/>
      <c r="GI420" s="25"/>
      <c r="GJ420" s="25"/>
      <c r="GK420" s="25"/>
      <c r="GL420" s="25"/>
      <c r="GM420" s="25"/>
    </row>
    <row r="421" spans="2:195" ht="15" customHeight="1">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c r="FP421" s="25"/>
      <c r="FQ421" s="25"/>
      <c r="FR421" s="25"/>
      <c r="FS421" s="25"/>
      <c r="FT421" s="25"/>
      <c r="FU421" s="25"/>
      <c r="FV421" s="25"/>
      <c r="FW421" s="25"/>
      <c r="FX421" s="25"/>
      <c r="FY421" s="25"/>
      <c r="FZ421" s="25"/>
      <c r="GA421" s="25"/>
      <c r="GB421" s="25"/>
      <c r="GC421" s="25"/>
      <c r="GD421" s="25"/>
      <c r="GE421" s="25"/>
      <c r="GF421" s="25"/>
      <c r="GG421" s="25"/>
      <c r="GH421" s="25"/>
      <c r="GI421" s="25"/>
      <c r="GJ421" s="25"/>
      <c r="GK421" s="25"/>
      <c r="GL421" s="25"/>
      <c r="GM421" s="25"/>
    </row>
    <row r="422" spans="2:195" ht="15" customHeight="1">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c r="FP422" s="25"/>
      <c r="FQ422" s="25"/>
      <c r="FR422" s="25"/>
      <c r="FS422" s="25"/>
      <c r="FT422" s="25"/>
      <c r="FU422" s="25"/>
      <c r="FV422" s="25"/>
      <c r="FW422" s="25"/>
      <c r="FX422" s="25"/>
      <c r="FY422" s="25"/>
      <c r="FZ422" s="25"/>
      <c r="GA422" s="25"/>
      <c r="GB422" s="25"/>
      <c r="GC422" s="25"/>
      <c r="GD422" s="25"/>
      <c r="GE422" s="25"/>
      <c r="GF422" s="25"/>
      <c r="GG422" s="25"/>
      <c r="GH422" s="25"/>
      <c r="GI422" s="25"/>
      <c r="GJ422" s="25"/>
      <c r="GK422" s="25"/>
      <c r="GL422" s="25"/>
      <c r="GM422" s="25"/>
    </row>
    <row r="423" spans="2:195" ht="15" customHeight="1">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c r="FP423" s="25"/>
      <c r="FQ423" s="25"/>
      <c r="FR423" s="25"/>
      <c r="FS423" s="25"/>
      <c r="FT423" s="25"/>
      <c r="FU423" s="25"/>
      <c r="FV423" s="25"/>
      <c r="FW423" s="25"/>
      <c r="FX423" s="25"/>
      <c r="FY423" s="25"/>
      <c r="FZ423" s="25"/>
      <c r="GA423" s="25"/>
      <c r="GB423" s="25"/>
      <c r="GC423" s="25"/>
      <c r="GD423" s="25"/>
      <c r="GE423" s="25"/>
      <c r="GF423" s="25"/>
      <c r="GG423" s="25"/>
      <c r="GH423" s="25"/>
      <c r="GI423" s="25"/>
      <c r="GJ423" s="25"/>
      <c r="GK423" s="25"/>
      <c r="GL423" s="25"/>
      <c r="GM423" s="25"/>
    </row>
    <row r="424" spans="2:195" ht="15" customHeight="1">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c r="FP424" s="25"/>
      <c r="FQ424" s="25"/>
      <c r="FR424" s="25"/>
      <c r="FS424" s="25"/>
      <c r="FT424" s="25"/>
      <c r="FU424" s="25"/>
      <c r="FV424" s="25"/>
      <c r="FW424" s="25"/>
      <c r="FX424" s="25"/>
      <c r="FY424" s="25"/>
      <c r="FZ424" s="25"/>
      <c r="GA424" s="25"/>
      <c r="GB424" s="25"/>
      <c r="GC424" s="25"/>
      <c r="GD424" s="25"/>
      <c r="GE424" s="25"/>
      <c r="GF424" s="25"/>
      <c r="GG424" s="25"/>
      <c r="GH424" s="25"/>
      <c r="GI424" s="25"/>
      <c r="GJ424" s="25"/>
      <c r="GK424" s="25"/>
      <c r="GL424" s="25"/>
      <c r="GM424" s="25"/>
    </row>
    <row r="425" spans="2:195" ht="15" customHeight="1">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c r="FP425" s="25"/>
      <c r="FQ425" s="25"/>
      <c r="FR425" s="25"/>
      <c r="FS425" s="25"/>
      <c r="FT425" s="25"/>
      <c r="FU425" s="25"/>
      <c r="FV425" s="25"/>
      <c r="FW425" s="25"/>
      <c r="FX425" s="25"/>
      <c r="FY425" s="25"/>
      <c r="FZ425" s="25"/>
      <c r="GA425" s="25"/>
      <c r="GB425" s="25"/>
      <c r="GC425" s="25"/>
      <c r="GD425" s="25"/>
      <c r="GE425" s="25"/>
      <c r="GF425" s="25"/>
      <c r="GG425" s="25"/>
      <c r="GH425" s="25"/>
      <c r="GI425" s="25"/>
      <c r="GJ425" s="25"/>
      <c r="GK425" s="25"/>
      <c r="GL425" s="25"/>
      <c r="GM425" s="25"/>
    </row>
    <row r="426" spans="2:195" ht="15" customHeight="1">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c r="FP426" s="25"/>
      <c r="FQ426" s="25"/>
      <c r="FR426" s="25"/>
      <c r="FS426" s="25"/>
      <c r="FT426" s="25"/>
      <c r="FU426" s="25"/>
      <c r="FV426" s="25"/>
      <c r="FW426" s="25"/>
      <c r="FX426" s="25"/>
      <c r="FY426" s="25"/>
      <c r="FZ426" s="25"/>
      <c r="GA426" s="25"/>
      <c r="GB426" s="25"/>
      <c r="GC426" s="25"/>
      <c r="GD426" s="25"/>
      <c r="GE426" s="25"/>
      <c r="GF426" s="25"/>
      <c r="GG426" s="25"/>
      <c r="GH426" s="25"/>
      <c r="GI426" s="25"/>
      <c r="GJ426" s="25"/>
      <c r="GK426" s="25"/>
      <c r="GL426" s="25"/>
      <c r="GM426" s="25"/>
    </row>
    <row r="427" spans="2:195" ht="15" customHeight="1">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c r="FP427" s="25"/>
      <c r="FQ427" s="25"/>
      <c r="FR427" s="25"/>
      <c r="FS427" s="25"/>
      <c r="FT427" s="25"/>
      <c r="FU427" s="25"/>
      <c r="FV427" s="25"/>
      <c r="FW427" s="25"/>
      <c r="FX427" s="25"/>
      <c r="FY427" s="25"/>
      <c r="FZ427" s="25"/>
      <c r="GA427" s="25"/>
      <c r="GB427" s="25"/>
      <c r="GC427" s="25"/>
      <c r="GD427" s="25"/>
      <c r="GE427" s="25"/>
      <c r="GF427" s="25"/>
      <c r="GG427" s="25"/>
      <c r="GH427" s="25"/>
      <c r="GI427" s="25"/>
      <c r="GJ427" s="25"/>
      <c r="GK427" s="25"/>
      <c r="GL427" s="25"/>
      <c r="GM427" s="25"/>
    </row>
    <row r="428" spans="2:195" ht="15" customHeight="1">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c r="FP428" s="25"/>
      <c r="FQ428" s="25"/>
      <c r="FR428" s="25"/>
      <c r="FS428" s="25"/>
      <c r="FT428" s="25"/>
      <c r="FU428" s="25"/>
      <c r="FV428" s="25"/>
      <c r="FW428" s="25"/>
      <c r="FX428" s="25"/>
      <c r="FY428" s="25"/>
      <c r="FZ428" s="25"/>
      <c r="GA428" s="25"/>
      <c r="GB428" s="25"/>
      <c r="GC428" s="25"/>
      <c r="GD428" s="25"/>
      <c r="GE428" s="25"/>
      <c r="GF428" s="25"/>
      <c r="GG428" s="25"/>
      <c r="GH428" s="25"/>
      <c r="GI428" s="25"/>
      <c r="GJ428" s="25"/>
      <c r="GK428" s="25"/>
      <c r="GL428" s="25"/>
      <c r="GM428" s="25"/>
    </row>
    <row r="429" spans="2:195" ht="15" customHeight="1">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row>
    <row r="430" spans="2:195" ht="15" customHeight="1">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row>
    <row r="431" spans="2:195" ht="15" customHeight="1">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row>
    <row r="432" spans="2:195" ht="15" customHeight="1">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c r="FP432" s="25"/>
      <c r="FQ432" s="25"/>
      <c r="FR432" s="25"/>
      <c r="FS432" s="25"/>
      <c r="FT432" s="25"/>
      <c r="FU432" s="25"/>
      <c r="FV432" s="25"/>
      <c r="FW432" s="25"/>
      <c r="FX432" s="25"/>
      <c r="FY432" s="25"/>
      <c r="FZ432" s="25"/>
      <c r="GA432" s="25"/>
      <c r="GB432" s="25"/>
      <c r="GC432" s="25"/>
      <c r="GD432" s="25"/>
      <c r="GE432" s="25"/>
      <c r="GF432" s="25"/>
      <c r="GG432" s="25"/>
      <c r="GH432" s="25"/>
      <c r="GI432" s="25"/>
      <c r="GJ432" s="25"/>
      <c r="GK432" s="25"/>
      <c r="GL432" s="25"/>
      <c r="GM432" s="25"/>
    </row>
    <row r="433" spans="2:195" ht="15" customHeight="1">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c r="FP433" s="25"/>
      <c r="FQ433" s="25"/>
      <c r="FR433" s="25"/>
      <c r="FS433" s="25"/>
      <c r="FT433" s="25"/>
      <c r="FU433" s="25"/>
      <c r="FV433" s="25"/>
      <c r="FW433" s="25"/>
      <c r="FX433" s="25"/>
      <c r="FY433" s="25"/>
      <c r="FZ433" s="25"/>
      <c r="GA433" s="25"/>
      <c r="GB433" s="25"/>
      <c r="GC433" s="25"/>
      <c r="GD433" s="25"/>
      <c r="GE433" s="25"/>
      <c r="GF433" s="25"/>
      <c r="GG433" s="25"/>
      <c r="GH433" s="25"/>
      <c r="GI433" s="25"/>
      <c r="GJ433" s="25"/>
      <c r="GK433" s="25"/>
      <c r="GL433" s="25"/>
      <c r="GM433" s="25"/>
    </row>
    <row r="434" spans="2:195" ht="15" customHeight="1">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c r="FP434" s="25"/>
      <c r="FQ434" s="25"/>
      <c r="FR434" s="25"/>
      <c r="FS434" s="25"/>
      <c r="FT434" s="25"/>
      <c r="FU434" s="25"/>
      <c r="FV434" s="25"/>
      <c r="FW434" s="25"/>
      <c r="FX434" s="25"/>
      <c r="FY434" s="25"/>
      <c r="FZ434" s="25"/>
      <c r="GA434" s="25"/>
      <c r="GB434" s="25"/>
      <c r="GC434" s="25"/>
      <c r="GD434" s="25"/>
      <c r="GE434" s="25"/>
      <c r="GF434" s="25"/>
      <c r="GG434" s="25"/>
      <c r="GH434" s="25"/>
      <c r="GI434" s="25"/>
      <c r="GJ434" s="25"/>
      <c r="GK434" s="25"/>
      <c r="GL434" s="25"/>
      <c r="GM434" s="25"/>
    </row>
    <row r="435" spans="2:195" ht="15" customHeight="1">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c r="FP435" s="25"/>
      <c r="FQ435" s="25"/>
      <c r="FR435" s="25"/>
      <c r="FS435" s="25"/>
      <c r="FT435" s="25"/>
      <c r="FU435" s="25"/>
      <c r="FV435" s="25"/>
      <c r="FW435" s="25"/>
      <c r="FX435" s="25"/>
      <c r="FY435" s="25"/>
      <c r="FZ435" s="25"/>
      <c r="GA435" s="25"/>
      <c r="GB435" s="25"/>
      <c r="GC435" s="25"/>
      <c r="GD435" s="25"/>
      <c r="GE435" s="25"/>
      <c r="GF435" s="25"/>
      <c r="GG435" s="25"/>
      <c r="GH435" s="25"/>
      <c r="GI435" s="25"/>
      <c r="GJ435" s="25"/>
      <c r="GK435" s="25"/>
      <c r="GL435" s="25"/>
      <c r="GM435" s="25"/>
    </row>
    <row r="436" spans="2:195" ht="15" customHeight="1">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c r="FP436" s="25"/>
      <c r="FQ436" s="25"/>
      <c r="FR436" s="25"/>
      <c r="FS436" s="25"/>
      <c r="FT436" s="25"/>
      <c r="FU436" s="25"/>
      <c r="FV436" s="25"/>
      <c r="FW436" s="25"/>
      <c r="FX436" s="25"/>
      <c r="FY436" s="25"/>
      <c r="FZ436" s="25"/>
      <c r="GA436" s="25"/>
      <c r="GB436" s="25"/>
      <c r="GC436" s="25"/>
      <c r="GD436" s="25"/>
      <c r="GE436" s="25"/>
      <c r="GF436" s="25"/>
      <c r="GG436" s="25"/>
      <c r="GH436" s="25"/>
      <c r="GI436" s="25"/>
      <c r="GJ436" s="25"/>
      <c r="GK436" s="25"/>
      <c r="GL436" s="25"/>
      <c r="GM436" s="25"/>
    </row>
    <row r="437" spans="2:195" ht="15" customHeight="1">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c r="FP437" s="25"/>
      <c r="FQ437" s="25"/>
      <c r="FR437" s="25"/>
      <c r="FS437" s="25"/>
      <c r="FT437" s="25"/>
      <c r="FU437" s="25"/>
      <c r="FV437" s="25"/>
      <c r="FW437" s="25"/>
      <c r="FX437" s="25"/>
      <c r="FY437" s="25"/>
      <c r="FZ437" s="25"/>
      <c r="GA437" s="25"/>
      <c r="GB437" s="25"/>
      <c r="GC437" s="25"/>
      <c r="GD437" s="25"/>
      <c r="GE437" s="25"/>
      <c r="GF437" s="25"/>
      <c r="GG437" s="25"/>
      <c r="GH437" s="25"/>
      <c r="GI437" s="25"/>
      <c r="GJ437" s="25"/>
      <c r="GK437" s="25"/>
      <c r="GL437" s="25"/>
      <c r="GM437" s="25"/>
    </row>
    <row r="438" spans="2:195" ht="15" customHeight="1">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c r="FP438" s="25"/>
      <c r="FQ438" s="25"/>
      <c r="FR438" s="25"/>
      <c r="FS438" s="25"/>
      <c r="FT438" s="25"/>
      <c r="FU438" s="25"/>
      <c r="FV438" s="25"/>
      <c r="FW438" s="25"/>
      <c r="FX438" s="25"/>
      <c r="FY438" s="25"/>
      <c r="FZ438" s="25"/>
      <c r="GA438" s="25"/>
      <c r="GB438" s="25"/>
      <c r="GC438" s="25"/>
      <c r="GD438" s="25"/>
      <c r="GE438" s="25"/>
      <c r="GF438" s="25"/>
      <c r="GG438" s="25"/>
      <c r="GH438" s="25"/>
      <c r="GI438" s="25"/>
      <c r="GJ438" s="25"/>
      <c r="GK438" s="25"/>
      <c r="GL438" s="25"/>
      <c r="GM438" s="25"/>
    </row>
    <row r="439" spans="2:195" ht="15" customHeight="1">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25"/>
      <c r="CD439" s="25"/>
      <c r="CE439" s="25"/>
      <c r="CF439" s="25"/>
      <c r="CG439" s="25"/>
      <c r="CH439" s="25"/>
      <c r="CI439" s="25"/>
      <c r="CJ439" s="25"/>
      <c r="CK439" s="25"/>
      <c r="CL439" s="25"/>
      <c r="CM439" s="25"/>
      <c r="CN439" s="25"/>
      <c r="CO439" s="25"/>
      <c r="CP439" s="25"/>
      <c r="CQ439" s="25"/>
      <c r="CR439" s="25"/>
      <c r="CS439" s="25"/>
      <c r="CT439" s="25"/>
      <c r="CU439" s="25"/>
      <c r="CV439" s="25"/>
      <c r="CW439" s="25"/>
      <c r="CX439" s="25"/>
      <c r="CY439" s="25"/>
      <c r="CZ439" s="25"/>
      <c r="DA439" s="25"/>
      <c r="DB439" s="25"/>
      <c r="DC439" s="25"/>
      <c r="DD439" s="25"/>
      <c r="DE439" s="25"/>
      <c r="DF439" s="25"/>
      <c r="DG439" s="25"/>
      <c r="DH439" s="25"/>
      <c r="DI439" s="25"/>
      <c r="DJ439" s="25"/>
      <c r="DK439" s="25"/>
      <c r="DL439" s="25"/>
      <c r="DM439" s="25"/>
      <c r="DN439" s="25"/>
      <c r="DO439" s="25"/>
      <c r="DP439" s="25"/>
      <c r="DQ439" s="25"/>
      <c r="DR439" s="25"/>
      <c r="DS439" s="25"/>
      <c r="DT439" s="25"/>
      <c r="DU439" s="25"/>
      <c r="DV439" s="25"/>
      <c r="DW439" s="25"/>
      <c r="DX439" s="25"/>
      <c r="DY439" s="25"/>
      <c r="DZ439" s="25"/>
      <c r="EA439" s="25"/>
      <c r="EB439" s="25"/>
      <c r="EC439" s="25"/>
      <c r="ED439" s="25"/>
      <c r="EE439" s="25"/>
      <c r="EF439" s="25"/>
      <c r="EG439" s="25"/>
      <c r="EH439" s="25"/>
      <c r="EI439" s="25"/>
      <c r="EJ439" s="25"/>
      <c r="EK439" s="25"/>
      <c r="EL439" s="25"/>
      <c r="EM439" s="25"/>
      <c r="EN439" s="25"/>
      <c r="EO439" s="25"/>
      <c r="EP439" s="25"/>
      <c r="EQ439" s="25"/>
      <c r="ER439" s="25"/>
      <c r="ES439" s="25"/>
      <c r="ET439" s="25"/>
      <c r="EU439" s="25"/>
      <c r="EV439" s="25"/>
      <c r="EW439" s="25"/>
      <c r="EX439" s="25"/>
      <c r="EY439" s="25"/>
      <c r="EZ439" s="25"/>
      <c r="FA439" s="25"/>
      <c r="FB439" s="25"/>
      <c r="FC439" s="25"/>
      <c r="FD439" s="25"/>
      <c r="FE439" s="25"/>
      <c r="FF439" s="25"/>
      <c r="FG439" s="25"/>
      <c r="FH439" s="25"/>
      <c r="FI439" s="25"/>
      <c r="FJ439" s="25"/>
      <c r="FK439" s="25"/>
      <c r="FL439" s="25"/>
      <c r="FM439" s="25"/>
      <c r="FN439" s="25"/>
      <c r="FO439" s="25"/>
      <c r="FP439" s="25"/>
      <c r="FQ439" s="25"/>
      <c r="FR439" s="25"/>
      <c r="FS439" s="25"/>
      <c r="FT439" s="25"/>
      <c r="FU439" s="25"/>
      <c r="FV439" s="25"/>
      <c r="FW439" s="25"/>
      <c r="FX439" s="25"/>
      <c r="FY439" s="25"/>
      <c r="FZ439" s="25"/>
      <c r="GA439" s="25"/>
      <c r="GB439" s="25"/>
      <c r="GC439" s="25"/>
      <c r="GD439" s="25"/>
      <c r="GE439" s="25"/>
      <c r="GF439" s="25"/>
      <c r="GG439" s="25"/>
      <c r="GH439" s="25"/>
      <c r="GI439" s="25"/>
      <c r="GJ439" s="25"/>
      <c r="GK439" s="25"/>
      <c r="GL439" s="25"/>
      <c r="GM439" s="25"/>
    </row>
    <row r="440" spans="2:195" ht="15" customHeight="1">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c r="CA440" s="25"/>
      <c r="CB440" s="25"/>
      <c r="CC440" s="25"/>
      <c r="CD440" s="25"/>
      <c r="CE440" s="25"/>
      <c r="CF440" s="25"/>
      <c r="CG440" s="25"/>
      <c r="CH440" s="25"/>
      <c r="CI440" s="25"/>
      <c r="CJ440" s="25"/>
      <c r="CK440" s="25"/>
      <c r="CL440" s="25"/>
      <c r="CM440" s="25"/>
      <c r="CN440" s="25"/>
      <c r="CO440" s="25"/>
      <c r="CP440" s="25"/>
      <c r="CQ440" s="25"/>
      <c r="CR440" s="25"/>
      <c r="CS440" s="25"/>
      <c r="CT440" s="25"/>
      <c r="CU440" s="25"/>
      <c r="CV440" s="25"/>
      <c r="CW440" s="25"/>
      <c r="CX440" s="25"/>
      <c r="CY440" s="25"/>
      <c r="CZ440" s="25"/>
      <c r="DA440" s="25"/>
      <c r="DB440" s="25"/>
      <c r="DC440" s="25"/>
      <c r="DD440" s="25"/>
      <c r="DE440" s="25"/>
      <c r="DF440" s="25"/>
      <c r="DG440" s="25"/>
      <c r="DH440" s="25"/>
      <c r="DI440" s="25"/>
      <c r="DJ440" s="25"/>
      <c r="DK440" s="25"/>
      <c r="DL440" s="25"/>
      <c r="DM440" s="25"/>
      <c r="DN440" s="25"/>
      <c r="DO440" s="25"/>
      <c r="DP440" s="25"/>
      <c r="DQ440" s="25"/>
      <c r="DR440" s="25"/>
      <c r="DS440" s="25"/>
      <c r="DT440" s="25"/>
      <c r="DU440" s="25"/>
      <c r="DV440" s="25"/>
      <c r="DW440" s="25"/>
      <c r="DX440" s="25"/>
      <c r="DY440" s="25"/>
      <c r="DZ440" s="25"/>
      <c r="EA440" s="25"/>
      <c r="EB440" s="25"/>
      <c r="EC440" s="25"/>
      <c r="ED440" s="25"/>
      <c r="EE440" s="25"/>
      <c r="EF440" s="25"/>
      <c r="EG440" s="25"/>
      <c r="EH440" s="25"/>
      <c r="EI440" s="25"/>
      <c r="EJ440" s="25"/>
      <c r="EK440" s="25"/>
      <c r="EL440" s="25"/>
      <c r="EM440" s="25"/>
      <c r="EN440" s="25"/>
      <c r="EO440" s="25"/>
      <c r="EP440" s="25"/>
      <c r="EQ440" s="25"/>
      <c r="ER440" s="25"/>
      <c r="ES440" s="25"/>
      <c r="ET440" s="25"/>
      <c r="EU440" s="25"/>
      <c r="EV440" s="25"/>
      <c r="EW440" s="25"/>
      <c r="EX440" s="25"/>
      <c r="EY440" s="25"/>
      <c r="EZ440" s="25"/>
      <c r="FA440" s="25"/>
      <c r="FB440" s="25"/>
      <c r="FC440" s="25"/>
      <c r="FD440" s="25"/>
      <c r="FE440" s="25"/>
      <c r="FF440" s="25"/>
      <c r="FG440" s="25"/>
      <c r="FH440" s="25"/>
      <c r="FI440" s="25"/>
      <c r="FJ440" s="25"/>
      <c r="FK440" s="25"/>
      <c r="FL440" s="25"/>
      <c r="FM440" s="25"/>
      <c r="FN440" s="25"/>
      <c r="FO440" s="25"/>
      <c r="FP440" s="25"/>
      <c r="FQ440" s="25"/>
      <c r="FR440" s="25"/>
      <c r="FS440" s="25"/>
      <c r="FT440" s="25"/>
      <c r="FU440" s="25"/>
      <c r="FV440" s="25"/>
      <c r="FW440" s="25"/>
      <c r="FX440" s="25"/>
      <c r="FY440" s="25"/>
      <c r="FZ440" s="25"/>
      <c r="GA440" s="25"/>
      <c r="GB440" s="25"/>
      <c r="GC440" s="25"/>
      <c r="GD440" s="25"/>
      <c r="GE440" s="25"/>
      <c r="GF440" s="25"/>
      <c r="GG440" s="25"/>
      <c r="GH440" s="25"/>
      <c r="GI440" s="25"/>
      <c r="GJ440" s="25"/>
      <c r="GK440" s="25"/>
      <c r="GL440" s="25"/>
      <c r="GM440" s="25"/>
    </row>
    <row r="441" spans="2:195" ht="15" customHeight="1">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c r="CA441" s="25"/>
      <c r="CB441" s="25"/>
      <c r="CC441" s="25"/>
      <c r="CD441" s="25"/>
      <c r="CE441" s="25"/>
      <c r="CF441" s="25"/>
      <c r="CG441" s="25"/>
      <c r="CH441" s="25"/>
      <c r="CI441" s="25"/>
      <c r="CJ441" s="25"/>
      <c r="CK441" s="25"/>
      <c r="CL441" s="25"/>
      <c r="CM441" s="25"/>
      <c r="CN441" s="25"/>
      <c r="CO441" s="25"/>
      <c r="CP441" s="25"/>
      <c r="CQ441" s="25"/>
      <c r="CR441" s="25"/>
      <c r="CS441" s="25"/>
      <c r="CT441" s="25"/>
      <c r="CU441" s="25"/>
      <c r="CV441" s="25"/>
      <c r="CW441" s="25"/>
      <c r="CX441" s="25"/>
      <c r="CY441" s="25"/>
      <c r="CZ441" s="25"/>
      <c r="DA441" s="25"/>
      <c r="DB441" s="25"/>
      <c r="DC441" s="25"/>
      <c r="DD441" s="25"/>
      <c r="DE441" s="25"/>
      <c r="DF441" s="25"/>
      <c r="DG441" s="25"/>
      <c r="DH441" s="25"/>
      <c r="DI441" s="25"/>
      <c r="DJ441" s="25"/>
      <c r="DK441" s="25"/>
      <c r="DL441" s="25"/>
      <c r="DM441" s="25"/>
      <c r="DN441" s="25"/>
      <c r="DO441" s="25"/>
      <c r="DP441" s="25"/>
      <c r="DQ441" s="25"/>
      <c r="DR441" s="25"/>
      <c r="DS441" s="25"/>
      <c r="DT441" s="25"/>
      <c r="DU441" s="25"/>
      <c r="DV441" s="25"/>
      <c r="DW441" s="25"/>
      <c r="DX441" s="25"/>
      <c r="DY441" s="25"/>
      <c r="DZ441" s="25"/>
      <c r="EA441" s="25"/>
      <c r="EB441" s="25"/>
      <c r="EC441" s="25"/>
      <c r="ED441" s="25"/>
      <c r="EE441" s="25"/>
      <c r="EF441" s="25"/>
      <c r="EG441" s="25"/>
      <c r="EH441" s="25"/>
      <c r="EI441" s="25"/>
      <c r="EJ441" s="25"/>
      <c r="EK441" s="25"/>
      <c r="EL441" s="25"/>
      <c r="EM441" s="25"/>
      <c r="EN441" s="25"/>
      <c r="EO441" s="25"/>
      <c r="EP441" s="25"/>
      <c r="EQ441" s="25"/>
      <c r="ER441" s="25"/>
      <c r="ES441" s="25"/>
      <c r="ET441" s="25"/>
      <c r="EU441" s="25"/>
      <c r="EV441" s="25"/>
      <c r="EW441" s="25"/>
      <c r="EX441" s="25"/>
      <c r="EY441" s="25"/>
      <c r="EZ441" s="25"/>
      <c r="FA441" s="25"/>
      <c r="FB441" s="25"/>
      <c r="FC441" s="25"/>
      <c r="FD441" s="25"/>
      <c r="FE441" s="25"/>
      <c r="FF441" s="25"/>
      <c r="FG441" s="25"/>
      <c r="FH441" s="25"/>
      <c r="FI441" s="25"/>
      <c r="FJ441" s="25"/>
      <c r="FK441" s="25"/>
      <c r="FL441" s="25"/>
      <c r="FM441" s="25"/>
      <c r="FN441" s="25"/>
      <c r="FO441" s="25"/>
      <c r="FP441" s="25"/>
      <c r="FQ441" s="25"/>
      <c r="FR441" s="25"/>
      <c r="FS441" s="25"/>
      <c r="FT441" s="25"/>
      <c r="FU441" s="25"/>
      <c r="FV441" s="25"/>
      <c r="FW441" s="25"/>
      <c r="FX441" s="25"/>
      <c r="FY441" s="25"/>
      <c r="FZ441" s="25"/>
      <c r="GA441" s="25"/>
      <c r="GB441" s="25"/>
      <c r="GC441" s="25"/>
      <c r="GD441" s="25"/>
      <c r="GE441" s="25"/>
      <c r="GF441" s="25"/>
      <c r="GG441" s="25"/>
      <c r="GH441" s="25"/>
      <c r="GI441" s="25"/>
      <c r="GJ441" s="25"/>
      <c r="GK441" s="25"/>
      <c r="GL441" s="25"/>
      <c r="GM441" s="25"/>
    </row>
    <row r="442" spans="2:195" ht="15" customHeight="1">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c r="CA442" s="25"/>
      <c r="CB442" s="25"/>
      <c r="CC442" s="25"/>
      <c r="CD442" s="25"/>
      <c r="CE442" s="25"/>
      <c r="CF442" s="25"/>
      <c r="CG442" s="25"/>
      <c r="CH442" s="25"/>
      <c r="CI442" s="25"/>
      <c r="CJ442" s="25"/>
      <c r="CK442" s="25"/>
      <c r="CL442" s="25"/>
      <c r="CM442" s="25"/>
      <c r="CN442" s="25"/>
      <c r="CO442" s="25"/>
      <c r="CP442" s="25"/>
      <c r="CQ442" s="25"/>
      <c r="CR442" s="25"/>
      <c r="CS442" s="25"/>
      <c r="CT442" s="25"/>
      <c r="CU442" s="25"/>
      <c r="CV442" s="25"/>
      <c r="CW442" s="25"/>
      <c r="CX442" s="25"/>
      <c r="CY442" s="25"/>
      <c r="CZ442" s="25"/>
      <c r="DA442" s="25"/>
      <c r="DB442" s="25"/>
      <c r="DC442" s="25"/>
      <c r="DD442" s="25"/>
      <c r="DE442" s="25"/>
      <c r="DF442" s="25"/>
      <c r="DG442" s="25"/>
      <c r="DH442" s="25"/>
      <c r="DI442" s="25"/>
      <c r="DJ442" s="25"/>
      <c r="DK442" s="25"/>
      <c r="DL442" s="25"/>
      <c r="DM442" s="25"/>
      <c r="DN442" s="25"/>
      <c r="DO442" s="25"/>
      <c r="DP442" s="25"/>
      <c r="DQ442" s="25"/>
      <c r="DR442" s="25"/>
      <c r="DS442" s="25"/>
      <c r="DT442" s="25"/>
      <c r="DU442" s="25"/>
      <c r="DV442" s="25"/>
      <c r="DW442" s="25"/>
      <c r="DX442" s="25"/>
      <c r="DY442" s="25"/>
      <c r="DZ442" s="25"/>
      <c r="EA442" s="25"/>
      <c r="EB442" s="25"/>
      <c r="EC442" s="25"/>
      <c r="ED442" s="25"/>
      <c r="EE442" s="25"/>
      <c r="EF442" s="25"/>
      <c r="EG442" s="25"/>
      <c r="EH442" s="25"/>
      <c r="EI442" s="25"/>
      <c r="EJ442" s="25"/>
      <c r="EK442" s="25"/>
      <c r="EL442" s="25"/>
      <c r="EM442" s="25"/>
      <c r="EN442" s="25"/>
      <c r="EO442" s="25"/>
      <c r="EP442" s="25"/>
      <c r="EQ442" s="25"/>
      <c r="ER442" s="25"/>
      <c r="ES442" s="25"/>
      <c r="ET442" s="25"/>
      <c r="EU442" s="25"/>
      <c r="EV442" s="25"/>
      <c r="EW442" s="25"/>
      <c r="EX442" s="25"/>
      <c r="EY442" s="25"/>
      <c r="EZ442" s="25"/>
      <c r="FA442" s="25"/>
      <c r="FB442" s="25"/>
      <c r="FC442" s="25"/>
      <c r="FD442" s="25"/>
      <c r="FE442" s="25"/>
      <c r="FF442" s="25"/>
      <c r="FG442" s="25"/>
      <c r="FH442" s="25"/>
      <c r="FI442" s="25"/>
      <c r="FJ442" s="25"/>
      <c r="FK442" s="25"/>
      <c r="FL442" s="25"/>
      <c r="FM442" s="25"/>
      <c r="FN442" s="25"/>
      <c r="FO442" s="25"/>
      <c r="FP442" s="25"/>
      <c r="FQ442" s="25"/>
      <c r="FR442" s="25"/>
      <c r="FS442" s="25"/>
      <c r="FT442" s="25"/>
      <c r="FU442" s="25"/>
      <c r="FV442" s="25"/>
      <c r="FW442" s="25"/>
      <c r="FX442" s="25"/>
      <c r="FY442" s="25"/>
      <c r="FZ442" s="25"/>
      <c r="GA442" s="25"/>
      <c r="GB442" s="25"/>
      <c r="GC442" s="25"/>
      <c r="GD442" s="25"/>
      <c r="GE442" s="25"/>
      <c r="GF442" s="25"/>
      <c r="GG442" s="25"/>
      <c r="GH442" s="25"/>
      <c r="GI442" s="25"/>
      <c r="GJ442" s="25"/>
      <c r="GK442" s="25"/>
      <c r="GL442" s="25"/>
      <c r="GM442" s="25"/>
    </row>
    <row r="443" spans="2:195" ht="15" customHeight="1">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c r="CA443" s="25"/>
      <c r="CB443" s="25"/>
      <c r="CC443" s="25"/>
      <c r="CD443" s="25"/>
      <c r="CE443" s="25"/>
      <c r="CF443" s="25"/>
      <c r="CG443" s="25"/>
      <c r="CH443" s="25"/>
      <c r="CI443" s="25"/>
      <c r="CJ443" s="25"/>
      <c r="CK443" s="25"/>
      <c r="CL443" s="25"/>
      <c r="CM443" s="25"/>
      <c r="CN443" s="25"/>
      <c r="CO443" s="25"/>
      <c r="CP443" s="25"/>
      <c r="CQ443" s="25"/>
      <c r="CR443" s="25"/>
      <c r="CS443" s="25"/>
      <c r="CT443" s="25"/>
      <c r="CU443" s="25"/>
      <c r="CV443" s="25"/>
      <c r="CW443" s="25"/>
      <c r="CX443" s="25"/>
      <c r="CY443" s="25"/>
      <c r="CZ443" s="25"/>
      <c r="DA443" s="25"/>
      <c r="DB443" s="25"/>
      <c r="DC443" s="25"/>
      <c r="DD443" s="25"/>
      <c r="DE443" s="25"/>
      <c r="DF443" s="25"/>
      <c r="DG443" s="25"/>
      <c r="DH443" s="25"/>
      <c r="DI443" s="25"/>
      <c r="DJ443" s="25"/>
      <c r="DK443" s="25"/>
      <c r="DL443" s="25"/>
      <c r="DM443" s="25"/>
      <c r="DN443" s="25"/>
      <c r="DO443" s="25"/>
      <c r="DP443" s="25"/>
      <c r="DQ443" s="25"/>
      <c r="DR443" s="25"/>
      <c r="DS443" s="25"/>
      <c r="DT443" s="25"/>
      <c r="DU443" s="25"/>
      <c r="DV443" s="25"/>
      <c r="DW443" s="25"/>
      <c r="DX443" s="25"/>
      <c r="DY443" s="25"/>
      <c r="DZ443" s="25"/>
      <c r="EA443" s="25"/>
      <c r="EB443" s="25"/>
      <c r="EC443" s="25"/>
      <c r="ED443" s="25"/>
      <c r="EE443" s="25"/>
      <c r="EF443" s="25"/>
      <c r="EG443" s="25"/>
      <c r="EH443" s="25"/>
      <c r="EI443" s="25"/>
      <c r="EJ443" s="25"/>
      <c r="EK443" s="25"/>
      <c r="EL443" s="25"/>
      <c r="EM443" s="25"/>
      <c r="EN443" s="25"/>
      <c r="EO443" s="25"/>
      <c r="EP443" s="25"/>
      <c r="EQ443" s="25"/>
      <c r="ER443" s="25"/>
      <c r="ES443" s="25"/>
      <c r="ET443" s="25"/>
      <c r="EU443" s="25"/>
      <c r="EV443" s="25"/>
      <c r="EW443" s="25"/>
      <c r="EX443" s="25"/>
      <c r="EY443" s="25"/>
      <c r="EZ443" s="25"/>
      <c r="FA443" s="25"/>
      <c r="FB443" s="25"/>
      <c r="FC443" s="25"/>
      <c r="FD443" s="25"/>
      <c r="FE443" s="25"/>
      <c r="FF443" s="25"/>
      <c r="FG443" s="25"/>
      <c r="FH443" s="25"/>
      <c r="FI443" s="25"/>
      <c r="FJ443" s="25"/>
      <c r="FK443" s="25"/>
      <c r="FL443" s="25"/>
      <c r="FM443" s="25"/>
      <c r="FN443" s="25"/>
      <c r="FO443" s="25"/>
      <c r="FP443" s="25"/>
      <c r="FQ443" s="25"/>
      <c r="FR443" s="25"/>
      <c r="FS443" s="25"/>
      <c r="FT443" s="25"/>
      <c r="FU443" s="25"/>
      <c r="FV443" s="25"/>
      <c r="FW443" s="25"/>
      <c r="FX443" s="25"/>
      <c r="FY443" s="25"/>
      <c r="FZ443" s="25"/>
      <c r="GA443" s="25"/>
      <c r="GB443" s="25"/>
      <c r="GC443" s="25"/>
      <c r="GD443" s="25"/>
      <c r="GE443" s="25"/>
      <c r="GF443" s="25"/>
      <c r="GG443" s="25"/>
      <c r="GH443" s="25"/>
      <c r="GI443" s="25"/>
      <c r="GJ443" s="25"/>
      <c r="GK443" s="25"/>
      <c r="GL443" s="25"/>
      <c r="GM443" s="25"/>
    </row>
    <row r="444" spans="2:195" ht="15" customHeight="1">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c r="CA444" s="25"/>
      <c r="CB444" s="25"/>
      <c r="CC444" s="25"/>
      <c r="CD444" s="25"/>
      <c r="CE444" s="25"/>
      <c r="CF444" s="25"/>
      <c r="CG444" s="25"/>
      <c r="CH444" s="25"/>
      <c r="CI444" s="25"/>
      <c r="CJ444" s="25"/>
      <c r="CK444" s="25"/>
      <c r="CL444" s="25"/>
      <c r="CM444" s="25"/>
      <c r="CN444" s="25"/>
      <c r="CO444" s="25"/>
      <c r="CP444" s="25"/>
      <c r="CQ444" s="25"/>
      <c r="CR444" s="25"/>
      <c r="CS444" s="25"/>
      <c r="CT444" s="25"/>
      <c r="CU444" s="25"/>
      <c r="CV444" s="25"/>
      <c r="CW444" s="25"/>
      <c r="CX444" s="25"/>
      <c r="CY444" s="25"/>
      <c r="CZ444" s="25"/>
      <c r="DA444" s="25"/>
      <c r="DB444" s="25"/>
      <c r="DC444" s="25"/>
      <c r="DD444" s="25"/>
      <c r="DE444" s="25"/>
      <c r="DF444" s="25"/>
      <c r="DG444" s="25"/>
      <c r="DH444" s="25"/>
      <c r="DI444" s="25"/>
      <c r="DJ444" s="25"/>
      <c r="DK444" s="25"/>
      <c r="DL444" s="25"/>
      <c r="DM444" s="25"/>
      <c r="DN444" s="25"/>
      <c r="DO444" s="25"/>
      <c r="DP444" s="25"/>
      <c r="DQ444" s="25"/>
      <c r="DR444" s="25"/>
      <c r="DS444" s="25"/>
      <c r="DT444" s="25"/>
      <c r="DU444" s="25"/>
      <c r="DV444" s="25"/>
      <c r="DW444" s="25"/>
      <c r="DX444" s="25"/>
      <c r="DY444" s="25"/>
      <c r="DZ444" s="25"/>
      <c r="EA444" s="25"/>
      <c r="EB444" s="25"/>
      <c r="EC444" s="25"/>
      <c r="ED444" s="25"/>
      <c r="EE444" s="25"/>
      <c r="EF444" s="25"/>
      <c r="EG444" s="25"/>
      <c r="EH444" s="25"/>
      <c r="EI444" s="25"/>
      <c r="EJ444" s="25"/>
      <c r="EK444" s="25"/>
      <c r="EL444" s="25"/>
      <c r="EM444" s="25"/>
      <c r="EN444" s="25"/>
      <c r="EO444" s="25"/>
      <c r="EP444" s="25"/>
      <c r="EQ444" s="25"/>
      <c r="ER444" s="25"/>
      <c r="ES444" s="25"/>
      <c r="ET444" s="25"/>
      <c r="EU444" s="25"/>
      <c r="EV444" s="25"/>
      <c r="EW444" s="25"/>
      <c r="EX444" s="25"/>
      <c r="EY444" s="25"/>
      <c r="EZ444" s="25"/>
      <c r="FA444" s="25"/>
      <c r="FB444" s="25"/>
      <c r="FC444" s="25"/>
      <c r="FD444" s="25"/>
      <c r="FE444" s="25"/>
      <c r="FF444" s="25"/>
      <c r="FG444" s="25"/>
      <c r="FH444" s="25"/>
      <c r="FI444" s="25"/>
      <c r="FJ444" s="25"/>
      <c r="FK444" s="25"/>
      <c r="FL444" s="25"/>
      <c r="FM444" s="25"/>
      <c r="FN444" s="25"/>
      <c r="FO444" s="25"/>
      <c r="FP444" s="25"/>
      <c r="FQ444" s="25"/>
      <c r="FR444" s="25"/>
      <c r="FS444" s="25"/>
      <c r="FT444" s="25"/>
      <c r="FU444" s="25"/>
      <c r="FV444" s="25"/>
      <c r="FW444" s="25"/>
      <c r="FX444" s="25"/>
      <c r="FY444" s="25"/>
      <c r="FZ444" s="25"/>
      <c r="GA444" s="25"/>
      <c r="GB444" s="25"/>
      <c r="GC444" s="25"/>
      <c r="GD444" s="25"/>
      <c r="GE444" s="25"/>
      <c r="GF444" s="25"/>
      <c r="GG444" s="25"/>
      <c r="GH444" s="25"/>
      <c r="GI444" s="25"/>
      <c r="GJ444" s="25"/>
      <c r="GK444" s="25"/>
      <c r="GL444" s="25"/>
      <c r="GM444" s="25"/>
    </row>
    <row r="445" spans="2:195" ht="15" customHeight="1">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c r="CA445" s="25"/>
      <c r="CB445" s="25"/>
      <c r="CC445" s="25"/>
      <c r="CD445" s="25"/>
      <c r="CE445" s="25"/>
      <c r="CF445" s="25"/>
      <c r="CG445" s="25"/>
      <c r="CH445" s="25"/>
      <c r="CI445" s="25"/>
      <c r="CJ445" s="25"/>
      <c r="CK445" s="25"/>
      <c r="CL445" s="25"/>
      <c r="CM445" s="25"/>
      <c r="CN445" s="25"/>
      <c r="CO445" s="25"/>
      <c r="CP445" s="25"/>
      <c r="CQ445" s="25"/>
      <c r="CR445" s="25"/>
      <c r="CS445" s="25"/>
      <c r="CT445" s="25"/>
      <c r="CU445" s="25"/>
      <c r="CV445" s="25"/>
      <c r="CW445" s="25"/>
      <c r="CX445" s="25"/>
      <c r="CY445" s="25"/>
      <c r="CZ445" s="25"/>
      <c r="DA445" s="25"/>
      <c r="DB445" s="25"/>
      <c r="DC445" s="25"/>
      <c r="DD445" s="25"/>
      <c r="DE445" s="25"/>
      <c r="DF445" s="25"/>
      <c r="DG445" s="25"/>
      <c r="DH445" s="25"/>
      <c r="DI445" s="25"/>
      <c r="DJ445" s="25"/>
      <c r="DK445" s="25"/>
      <c r="DL445" s="25"/>
      <c r="DM445" s="25"/>
      <c r="DN445" s="25"/>
      <c r="DO445" s="25"/>
      <c r="DP445" s="25"/>
      <c r="DQ445" s="25"/>
      <c r="DR445" s="25"/>
      <c r="DS445" s="25"/>
      <c r="DT445" s="25"/>
      <c r="DU445" s="25"/>
      <c r="DV445" s="25"/>
      <c r="DW445" s="25"/>
      <c r="DX445" s="25"/>
      <c r="DY445" s="25"/>
      <c r="DZ445" s="25"/>
      <c r="EA445" s="25"/>
      <c r="EB445" s="25"/>
      <c r="EC445" s="25"/>
      <c r="ED445" s="25"/>
      <c r="EE445" s="25"/>
      <c r="EF445" s="25"/>
      <c r="EG445" s="25"/>
      <c r="EH445" s="25"/>
      <c r="EI445" s="25"/>
      <c r="EJ445" s="25"/>
      <c r="EK445" s="25"/>
      <c r="EL445" s="25"/>
      <c r="EM445" s="25"/>
      <c r="EN445" s="25"/>
      <c r="EO445" s="25"/>
      <c r="EP445" s="25"/>
      <c r="EQ445" s="25"/>
      <c r="ER445" s="25"/>
      <c r="ES445" s="25"/>
      <c r="ET445" s="25"/>
      <c r="EU445" s="25"/>
      <c r="EV445" s="25"/>
      <c r="EW445" s="25"/>
      <c r="EX445" s="25"/>
      <c r="EY445" s="25"/>
      <c r="EZ445" s="25"/>
      <c r="FA445" s="25"/>
      <c r="FB445" s="25"/>
      <c r="FC445" s="25"/>
      <c r="FD445" s="25"/>
      <c r="FE445" s="25"/>
      <c r="FF445" s="25"/>
      <c r="FG445" s="25"/>
      <c r="FH445" s="25"/>
      <c r="FI445" s="25"/>
      <c r="FJ445" s="25"/>
      <c r="FK445" s="25"/>
      <c r="FL445" s="25"/>
      <c r="FM445" s="25"/>
      <c r="FN445" s="25"/>
      <c r="FO445" s="25"/>
      <c r="FP445" s="25"/>
      <c r="FQ445" s="25"/>
      <c r="FR445" s="25"/>
      <c r="FS445" s="25"/>
      <c r="FT445" s="25"/>
      <c r="FU445" s="25"/>
      <c r="FV445" s="25"/>
      <c r="FW445" s="25"/>
      <c r="FX445" s="25"/>
      <c r="FY445" s="25"/>
      <c r="FZ445" s="25"/>
      <c r="GA445" s="25"/>
      <c r="GB445" s="25"/>
      <c r="GC445" s="25"/>
      <c r="GD445" s="25"/>
      <c r="GE445" s="25"/>
      <c r="GF445" s="25"/>
      <c r="GG445" s="25"/>
      <c r="GH445" s="25"/>
      <c r="GI445" s="25"/>
      <c r="GJ445" s="25"/>
      <c r="GK445" s="25"/>
      <c r="GL445" s="25"/>
      <c r="GM445" s="25"/>
    </row>
    <row r="446" spans="2:195" ht="15" customHeight="1">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5"/>
      <c r="FH446" s="25"/>
      <c r="FI446" s="25"/>
      <c r="FJ446" s="25"/>
      <c r="FK446" s="25"/>
      <c r="FL446" s="25"/>
      <c r="FM446" s="25"/>
      <c r="FN446" s="25"/>
      <c r="FO446" s="25"/>
      <c r="FP446" s="25"/>
      <c r="FQ446" s="25"/>
      <c r="FR446" s="25"/>
      <c r="FS446" s="25"/>
      <c r="FT446" s="25"/>
      <c r="FU446" s="25"/>
      <c r="FV446" s="25"/>
      <c r="FW446" s="25"/>
      <c r="FX446" s="25"/>
      <c r="FY446" s="25"/>
      <c r="FZ446" s="25"/>
      <c r="GA446" s="25"/>
      <c r="GB446" s="25"/>
      <c r="GC446" s="25"/>
      <c r="GD446" s="25"/>
      <c r="GE446" s="25"/>
      <c r="GF446" s="25"/>
      <c r="GG446" s="25"/>
      <c r="GH446" s="25"/>
      <c r="GI446" s="25"/>
      <c r="GJ446" s="25"/>
      <c r="GK446" s="25"/>
      <c r="GL446" s="25"/>
      <c r="GM446" s="25"/>
    </row>
    <row r="447" spans="2:195" ht="15" customHeight="1">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25"/>
      <c r="CB447" s="25"/>
      <c r="CC447" s="25"/>
      <c r="CD447" s="25"/>
      <c r="CE447" s="25"/>
      <c r="CF447" s="25"/>
      <c r="CG447" s="25"/>
      <c r="CH447" s="25"/>
      <c r="CI447" s="25"/>
      <c r="CJ447" s="25"/>
      <c r="CK447" s="25"/>
      <c r="CL447" s="25"/>
      <c r="CM447" s="25"/>
      <c r="CN447" s="25"/>
      <c r="CO447" s="25"/>
      <c r="CP447" s="25"/>
      <c r="CQ447" s="25"/>
      <c r="CR447" s="25"/>
      <c r="CS447" s="25"/>
      <c r="CT447" s="25"/>
      <c r="CU447" s="25"/>
      <c r="CV447" s="25"/>
      <c r="CW447" s="25"/>
      <c r="CX447" s="25"/>
      <c r="CY447" s="25"/>
      <c r="CZ447" s="25"/>
      <c r="DA447" s="25"/>
      <c r="DB447" s="25"/>
      <c r="DC447" s="25"/>
      <c r="DD447" s="25"/>
      <c r="DE447" s="25"/>
      <c r="DF447" s="25"/>
      <c r="DG447" s="25"/>
      <c r="DH447" s="25"/>
      <c r="DI447" s="25"/>
      <c r="DJ447" s="25"/>
      <c r="DK447" s="25"/>
      <c r="DL447" s="25"/>
      <c r="DM447" s="25"/>
      <c r="DN447" s="25"/>
      <c r="DO447" s="25"/>
      <c r="DP447" s="25"/>
      <c r="DQ447" s="25"/>
      <c r="DR447" s="25"/>
      <c r="DS447" s="25"/>
      <c r="DT447" s="25"/>
      <c r="DU447" s="25"/>
      <c r="DV447" s="25"/>
      <c r="DW447" s="25"/>
      <c r="DX447" s="25"/>
      <c r="DY447" s="25"/>
      <c r="DZ447" s="25"/>
      <c r="EA447" s="25"/>
      <c r="EB447" s="25"/>
      <c r="EC447" s="25"/>
      <c r="ED447" s="25"/>
      <c r="EE447" s="25"/>
      <c r="EF447" s="25"/>
      <c r="EG447" s="25"/>
      <c r="EH447" s="25"/>
      <c r="EI447" s="25"/>
      <c r="EJ447" s="25"/>
      <c r="EK447" s="25"/>
      <c r="EL447" s="25"/>
      <c r="EM447" s="25"/>
      <c r="EN447" s="25"/>
      <c r="EO447" s="25"/>
      <c r="EP447" s="25"/>
      <c r="EQ447" s="25"/>
      <c r="ER447" s="25"/>
      <c r="ES447" s="25"/>
      <c r="ET447" s="25"/>
      <c r="EU447" s="25"/>
      <c r="EV447" s="25"/>
      <c r="EW447" s="25"/>
      <c r="EX447" s="25"/>
      <c r="EY447" s="25"/>
      <c r="EZ447" s="25"/>
      <c r="FA447" s="25"/>
      <c r="FB447" s="25"/>
      <c r="FC447" s="25"/>
      <c r="FD447" s="25"/>
      <c r="FE447" s="25"/>
      <c r="FF447" s="25"/>
      <c r="FG447" s="25"/>
      <c r="FH447" s="25"/>
      <c r="FI447" s="25"/>
      <c r="FJ447" s="25"/>
      <c r="FK447" s="25"/>
      <c r="FL447" s="25"/>
      <c r="FM447" s="25"/>
      <c r="FN447" s="25"/>
      <c r="FO447" s="25"/>
      <c r="FP447" s="25"/>
      <c r="FQ447" s="25"/>
      <c r="FR447" s="25"/>
      <c r="FS447" s="25"/>
      <c r="FT447" s="25"/>
      <c r="FU447" s="25"/>
      <c r="FV447" s="25"/>
      <c r="FW447" s="25"/>
      <c r="FX447" s="25"/>
      <c r="FY447" s="25"/>
      <c r="FZ447" s="25"/>
      <c r="GA447" s="25"/>
      <c r="GB447" s="25"/>
      <c r="GC447" s="25"/>
      <c r="GD447" s="25"/>
      <c r="GE447" s="25"/>
      <c r="GF447" s="25"/>
      <c r="GG447" s="25"/>
      <c r="GH447" s="25"/>
      <c r="GI447" s="25"/>
      <c r="GJ447" s="25"/>
      <c r="GK447" s="25"/>
      <c r="GL447" s="25"/>
      <c r="GM447" s="25"/>
    </row>
    <row r="448" spans="2:195" ht="15" customHeight="1">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25"/>
      <c r="CB448" s="25"/>
      <c r="CC448" s="25"/>
      <c r="CD448" s="25"/>
      <c r="CE448" s="25"/>
      <c r="CF448" s="25"/>
      <c r="CG448" s="25"/>
      <c r="CH448" s="25"/>
      <c r="CI448" s="25"/>
      <c r="CJ448" s="25"/>
      <c r="CK448" s="25"/>
      <c r="CL448" s="25"/>
      <c r="CM448" s="25"/>
      <c r="CN448" s="25"/>
      <c r="CO448" s="25"/>
      <c r="CP448" s="25"/>
      <c r="CQ448" s="25"/>
      <c r="CR448" s="25"/>
      <c r="CS448" s="25"/>
      <c r="CT448" s="25"/>
      <c r="CU448" s="25"/>
      <c r="CV448" s="25"/>
      <c r="CW448" s="25"/>
      <c r="CX448" s="25"/>
      <c r="CY448" s="25"/>
      <c r="CZ448" s="25"/>
      <c r="DA448" s="25"/>
      <c r="DB448" s="25"/>
      <c r="DC448" s="25"/>
      <c r="DD448" s="25"/>
      <c r="DE448" s="25"/>
      <c r="DF448" s="25"/>
      <c r="DG448" s="25"/>
      <c r="DH448" s="25"/>
      <c r="DI448" s="25"/>
      <c r="DJ448" s="25"/>
      <c r="DK448" s="25"/>
      <c r="DL448" s="25"/>
      <c r="DM448" s="25"/>
      <c r="DN448" s="25"/>
      <c r="DO448" s="25"/>
      <c r="DP448" s="25"/>
      <c r="DQ448" s="25"/>
      <c r="DR448" s="25"/>
      <c r="DS448" s="25"/>
      <c r="DT448" s="25"/>
      <c r="DU448" s="25"/>
      <c r="DV448" s="25"/>
      <c r="DW448" s="25"/>
      <c r="DX448" s="25"/>
      <c r="DY448" s="25"/>
      <c r="DZ448" s="25"/>
      <c r="EA448" s="25"/>
      <c r="EB448" s="25"/>
      <c r="EC448" s="25"/>
      <c r="ED448" s="25"/>
      <c r="EE448" s="25"/>
      <c r="EF448" s="25"/>
      <c r="EG448" s="25"/>
      <c r="EH448" s="25"/>
      <c r="EI448" s="25"/>
      <c r="EJ448" s="25"/>
      <c r="EK448" s="25"/>
      <c r="EL448" s="25"/>
      <c r="EM448" s="25"/>
      <c r="EN448" s="25"/>
      <c r="EO448" s="25"/>
      <c r="EP448" s="25"/>
      <c r="EQ448" s="25"/>
      <c r="ER448" s="25"/>
      <c r="ES448" s="25"/>
      <c r="ET448" s="25"/>
      <c r="EU448" s="25"/>
      <c r="EV448" s="25"/>
      <c r="EW448" s="25"/>
      <c r="EX448" s="25"/>
      <c r="EY448" s="25"/>
      <c r="EZ448" s="25"/>
      <c r="FA448" s="25"/>
      <c r="FB448" s="25"/>
      <c r="FC448" s="25"/>
      <c r="FD448" s="25"/>
      <c r="FE448" s="25"/>
      <c r="FF448" s="25"/>
      <c r="FG448" s="25"/>
      <c r="FH448" s="25"/>
      <c r="FI448" s="25"/>
      <c r="FJ448" s="25"/>
      <c r="FK448" s="25"/>
      <c r="FL448" s="25"/>
      <c r="FM448" s="25"/>
      <c r="FN448" s="25"/>
      <c r="FO448" s="25"/>
      <c r="FP448" s="25"/>
      <c r="FQ448" s="25"/>
      <c r="FR448" s="25"/>
      <c r="FS448" s="25"/>
      <c r="FT448" s="25"/>
      <c r="FU448" s="25"/>
      <c r="FV448" s="25"/>
      <c r="FW448" s="25"/>
      <c r="FX448" s="25"/>
      <c r="FY448" s="25"/>
      <c r="FZ448" s="25"/>
      <c r="GA448" s="25"/>
      <c r="GB448" s="25"/>
      <c r="GC448" s="25"/>
      <c r="GD448" s="25"/>
      <c r="GE448" s="25"/>
      <c r="GF448" s="25"/>
      <c r="GG448" s="25"/>
      <c r="GH448" s="25"/>
      <c r="GI448" s="25"/>
      <c r="GJ448" s="25"/>
      <c r="GK448" s="25"/>
      <c r="GL448" s="25"/>
      <c r="GM448" s="25"/>
    </row>
    <row r="449" spans="2:195" ht="15" customHeight="1">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25"/>
      <c r="CB449" s="25"/>
      <c r="CC449" s="25"/>
      <c r="CD449" s="25"/>
      <c r="CE449" s="25"/>
      <c r="CF449" s="25"/>
      <c r="CG449" s="25"/>
      <c r="CH449" s="25"/>
      <c r="CI449" s="25"/>
      <c r="CJ449" s="25"/>
      <c r="CK449" s="25"/>
      <c r="CL449" s="25"/>
      <c r="CM449" s="25"/>
      <c r="CN449" s="25"/>
      <c r="CO449" s="25"/>
      <c r="CP449" s="25"/>
      <c r="CQ449" s="25"/>
      <c r="CR449" s="25"/>
      <c r="CS449" s="25"/>
      <c r="CT449" s="25"/>
      <c r="CU449" s="25"/>
      <c r="CV449" s="25"/>
      <c r="CW449" s="25"/>
      <c r="CX449" s="25"/>
      <c r="CY449" s="25"/>
      <c r="CZ449" s="25"/>
      <c r="DA449" s="25"/>
      <c r="DB449" s="25"/>
      <c r="DC449" s="25"/>
      <c r="DD449" s="25"/>
      <c r="DE449" s="25"/>
      <c r="DF449" s="25"/>
      <c r="DG449" s="25"/>
      <c r="DH449" s="25"/>
      <c r="DI449" s="25"/>
      <c r="DJ449" s="25"/>
      <c r="DK449" s="25"/>
      <c r="DL449" s="25"/>
      <c r="DM449" s="25"/>
      <c r="DN449" s="25"/>
      <c r="DO449" s="25"/>
      <c r="DP449" s="25"/>
      <c r="DQ449" s="25"/>
      <c r="DR449" s="25"/>
      <c r="DS449" s="25"/>
      <c r="DT449" s="25"/>
      <c r="DU449" s="25"/>
      <c r="DV449" s="25"/>
      <c r="DW449" s="25"/>
      <c r="DX449" s="25"/>
      <c r="DY449" s="25"/>
      <c r="DZ449" s="25"/>
      <c r="EA449" s="25"/>
      <c r="EB449" s="25"/>
      <c r="EC449" s="25"/>
      <c r="ED449" s="25"/>
      <c r="EE449" s="25"/>
      <c r="EF449" s="25"/>
      <c r="EG449" s="25"/>
      <c r="EH449" s="25"/>
      <c r="EI449" s="25"/>
      <c r="EJ449" s="25"/>
      <c r="EK449" s="25"/>
      <c r="EL449" s="25"/>
      <c r="EM449" s="25"/>
      <c r="EN449" s="25"/>
      <c r="EO449" s="25"/>
      <c r="EP449" s="25"/>
      <c r="EQ449" s="25"/>
      <c r="ER449" s="25"/>
      <c r="ES449" s="25"/>
      <c r="ET449" s="25"/>
      <c r="EU449" s="25"/>
      <c r="EV449" s="25"/>
      <c r="EW449" s="25"/>
      <c r="EX449" s="25"/>
      <c r="EY449" s="25"/>
      <c r="EZ449" s="25"/>
      <c r="FA449" s="25"/>
      <c r="FB449" s="25"/>
      <c r="FC449" s="25"/>
      <c r="FD449" s="25"/>
      <c r="FE449" s="25"/>
      <c r="FF449" s="25"/>
      <c r="FG449" s="25"/>
      <c r="FH449" s="25"/>
      <c r="FI449" s="25"/>
      <c r="FJ449" s="25"/>
      <c r="FK449" s="25"/>
      <c r="FL449" s="25"/>
      <c r="FM449" s="25"/>
      <c r="FN449" s="25"/>
      <c r="FO449" s="25"/>
      <c r="FP449" s="25"/>
      <c r="FQ449" s="25"/>
      <c r="FR449" s="25"/>
      <c r="FS449" s="25"/>
      <c r="FT449" s="25"/>
      <c r="FU449" s="25"/>
      <c r="FV449" s="25"/>
      <c r="FW449" s="25"/>
      <c r="FX449" s="25"/>
      <c r="FY449" s="25"/>
      <c r="FZ449" s="25"/>
      <c r="GA449" s="25"/>
      <c r="GB449" s="25"/>
      <c r="GC449" s="25"/>
      <c r="GD449" s="25"/>
      <c r="GE449" s="25"/>
      <c r="GF449" s="25"/>
      <c r="GG449" s="25"/>
      <c r="GH449" s="25"/>
      <c r="GI449" s="25"/>
      <c r="GJ449" s="25"/>
      <c r="GK449" s="25"/>
      <c r="GL449" s="25"/>
      <c r="GM449" s="25"/>
    </row>
    <row r="450" spans="2:195" ht="15" customHeight="1">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25"/>
      <c r="CB450" s="25"/>
      <c r="CC450" s="25"/>
      <c r="CD450" s="25"/>
      <c r="CE450" s="25"/>
      <c r="CF450" s="25"/>
      <c r="CG450" s="25"/>
      <c r="CH450" s="25"/>
      <c r="CI450" s="25"/>
      <c r="CJ450" s="25"/>
      <c r="CK450" s="25"/>
      <c r="CL450" s="25"/>
      <c r="CM450" s="25"/>
      <c r="CN450" s="25"/>
      <c r="CO450" s="25"/>
      <c r="CP450" s="25"/>
      <c r="CQ450" s="25"/>
      <c r="CR450" s="25"/>
      <c r="CS450" s="25"/>
      <c r="CT450" s="25"/>
      <c r="CU450" s="25"/>
      <c r="CV450" s="25"/>
      <c r="CW450" s="25"/>
      <c r="CX450" s="25"/>
      <c r="CY450" s="25"/>
      <c r="CZ450" s="25"/>
      <c r="DA450" s="25"/>
      <c r="DB450" s="25"/>
      <c r="DC450" s="25"/>
      <c r="DD450" s="25"/>
      <c r="DE450" s="25"/>
      <c r="DF450" s="25"/>
      <c r="DG450" s="25"/>
      <c r="DH450" s="25"/>
      <c r="DI450" s="25"/>
      <c r="DJ450" s="25"/>
      <c r="DK450" s="25"/>
      <c r="DL450" s="25"/>
      <c r="DM450" s="25"/>
      <c r="DN450" s="25"/>
      <c r="DO450" s="25"/>
      <c r="DP450" s="25"/>
      <c r="DQ450" s="25"/>
      <c r="DR450" s="25"/>
      <c r="DS450" s="25"/>
      <c r="DT450" s="25"/>
      <c r="DU450" s="25"/>
      <c r="DV450" s="25"/>
      <c r="DW450" s="25"/>
      <c r="DX450" s="25"/>
      <c r="DY450" s="25"/>
      <c r="DZ450" s="25"/>
      <c r="EA450" s="25"/>
      <c r="EB450" s="25"/>
      <c r="EC450" s="25"/>
      <c r="ED450" s="25"/>
      <c r="EE450" s="25"/>
      <c r="EF450" s="25"/>
      <c r="EG450" s="25"/>
      <c r="EH450" s="25"/>
      <c r="EI450" s="25"/>
      <c r="EJ450" s="25"/>
      <c r="EK450" s="25"/>
      <c r="EL450" s="25"/>
      <c r="EM450" s="25"/>
      <c r="EN450" s="25"/>
      <c r="EO450" s="25"/>
      <c r="EP450" s="25"/>
      <c r="EQ450" s="25"/>
      <c r="ER450" s="25"/>
      <c r="ES450" s="25"/>
      <c r="ET450" s="25"/>
      <c r="EU450" s="25"/>
      <c r="EV450" s="25"/>
      <c r="EW450" s="25"/>
      <c r="EX450" s="25"/>
      <c r="EY450" s="25"/>
      <c r="EZ450" s="25"/>
      <c r="FA450" s="25"/>
      <c r="FB450" s="25"/>
      <c r="FC450" s="25"/>
      <c r="FD450" s="25"/>
      <c r="FE450" s="25"/>
      <c r="FF450" s="25"/>
      <c r="FG450" s="25"/>
      <c r="FH450" s="25"/>
      <c r="FI450" s="25"/>
      <c r="FJ450" s="25"/>
      <c r="FK450" s="25"/>
      <c r="FL450" s="25"/>
      <c r="FM450" s="25"/>
      <c r="FN450" s="25"/>
      <c r="FO450" s="25"/>
      <c r="FP450" s="25"/>
      <c r="FQ450" s="25"/>
      <c r="FR450" s="25"/>
      <c r="FS450" s="25"/>
      <c r="FT450" s="25"/>
      <c r="FU450" s="25"/>
      <c r="FV450" s="25"/>
      <c r="FW450" s="25"/>
      <c r="FX450" s="25"/>
      <c r="FY450" s="25"/>
      <c r="FZ450" s="25"/>
      <c r="GA450" s="25"/>
      <c r="GB450" s="25"/>
      <c r="GC450" s="25"/>
      <c r="GD450" s="25"/>
      <c r="GE450" s="25"/>
      <c r="GF450" s="25"/>
      <c r="GG450" s="25"/>
      <c r="GH450" s="25"/>
      <c r="GI450" s="25"/>
      <c r="GJ450" s="25"/>
      <c r="GK450" s="25"/>
      <c r="GL450" s="25"/>
      <c r="GM450" s="25"/>
    </row>
    <row r="451" spans="2:195" ht="15" customHeight="1">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row>
    <row r="452" spans="2:195" ht="15" customHeight="1">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c r="CA452" s="25"/>
      <c r="CB452" s="25"/>
      <c r="CC452" s="25"/>
      <c r="CD452" s="25"/>
      <c r="CE452" s="25"/>
      <c r="CF452" s="25"/>
      <c r="CG452" s="25"/>
      <c r="CH452" s="25"/>
      <c r="CI452" s="25"/>
      <c r="CJ452" s="25"/>
      <c r="CK452" s="25"/>
      <c r="CL452" s="25"/>
      <c r="CM452" s="25"/>
      <c r="CN452" s="25"/>
      <c r="CO452" s="25"/>
      <c r="CP452" s="25"/>
      <c r="CQ452" s="25"/>
      <c r="CR452" s="25"/>
      <c r="CS452" s="25"/>
      <c r="CT452" s="25"/>
      <c r="CU452" s="25"/>
      <c r="CV452" s="25"/>
      <c r="CW452" s="25"/>
      <c r="CX452" s="25"/>
      <c r="CY452" s="25"/>
      <c r="CZ452" s="25"/>
      <c r="DA452" s="25"/>
      <c r="DB452" s="25"/>
      <c r="DC452" s="25"/>
      <c r="DD452" s="25"/>
      <c r="DE452" s="25"/>
      <c r="DF452" s="25"/>
      <c r="DG452" s="25"/>
      <c r="DH452" s="25"/>
      <c r="DI452" s="25"/>
      <c r="DJ452" s="25"/>
      <c r="DK452" s="25"/>
      <c r="DL452" s="25"/>
      <c r="DM452" s="25"/>
      <c r="DN452" s="25"/>
      <c r="DO452" s="25"/>
      <c r="DP452" s="25"/>
      <c r="DQ452" s="25"/>
      <c r="DR452" s="25"/>
      <c r="DS452" s="25"/>
      <c r="DT452" s="25"/>
      <c r="DU452" s="25"/>
      <c r="DV452" s="25"/>
      <c r="DW452" s="25"/>
      <c r="DX452" s="25"/>
      <c r="DY452" s="25"/>
      <c r="DZ452" s="25"/>
      <c r="EA452" s="25"/>
      <c r="EB452" s="25"/>
      <c r="EC452" s="25"/>
      <c r="ED452" s="25"/>
      <c r="EE452" s="25"/>
      <c r="EF452" s="25"/>
      <c r="EG452" s="25"/>
      <c r="EH452" s="25"/>
      <c r="EI452" s="25"/>
      <c r="EJ452" s="25"/>
      <c r="EK452" s="25"/>
      <c r="EL452" s="25"/>
      <c r="EM452" s="25"/>
      <c r="EN452" s="25"/>
      <c r="EO452" s="25"/>
      <c r="EP452" s="25"/>
      <c r="EQ452" s="25"/>
      <c r="ER452" s="25"/>
      <c r="ES452" s="25"/>
      <c r="ET452" s="25"/>
      <c r="EU452" s="25"/>
      <c r="EV452" s="25"/>
      <c r="EW452" s="25"/>
      <c r="EX452" s="25"/>
      <c r="EY452" s="25"/>
      <c r="EZ452" s="25"/>
      <c r="FA452" s="25"/>
      <c r="FB452" s="25"/>
      <c r="FC452" s="25"/>
      <c r="FD452" s="25"/>
      <c r="FE452" s="25"/>
      <c r="FF452" s="25"/>
      <c r="FG452" s="25"/>
      <c r="FH452" s="25"/>
      <c r="FI452" s="25"/>
      <c r="FJ452" s="25"/>
      <c r="FK452" s="25"/>
      <c r="FL452" s="25"/>
      <c r="FM452" s="25"/>
      <c r="FN452" s="25"/>
      <c r="FO452" s="25"/>
      <c r="FP452" s="25"/>
      <c r="FQ452" s="25"/>
      <c r="FR452" s="25"/>
      <c r="FS452" s="25"/>
      <c r="FT452" s="25"/>
      <c r="FU452" s="25"/>
      <c r="FV452" s="25"/>
      <c r="FW452" s="25"/>
      <c r="FX452" s="25"/>
      <c r="FY452" s="25"/>
      <c r="FZ452" s="25"/>
      <c r="GA452" s="25"/>
      <c r="GB452" s="25"/>
      <c r="GC452" s="25"/>
      <c r="GD452" s="25"/>
      <c r="GE452" s="25"/>
      <c r="GF452" s="25"/>
      <c r="GG452" s="25"/>
      <c r="GH452" s="25"/>
      <c r="GI452" s="25"/>
      <c r="GJ452" s="25"/>
      <c r="GK452" s="25"/>
      <c r="GL452" s="25"/>
      <c r="GM452" s="25"/>
    </row>
    <row r="453" spans="2:195" ht="15" customHeight="1">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c r="CA453" s="25"/>
      <c r="CB453" s="25"/>
      <c r="CC453" s="25"/>
      <c r="CD453" s="25"/>
      <c r="CE453" s="25"/>
      <c r="CF453" s="25"/>
      <c r="CG453" s="25"/>
      <c r="CH453" s="25"/>
      <c r="CI453" s="25"/>
      <c r="CJ453" s="25"/>
      <c r="CK453" s="25"/>
      <c r="CL453" s="25"/>
      <c r="CM453" s="25"/>
      <c r="CN453" s="25"/>
      <c r="CO453" s="25"/>
      <c r="CP453" s="25"/>
      <c r="CQ453" s="25"/>
      <c r="CR453" s="25"/>
      <c r="CS453" s="25"/>
      <c r="CT453" s="25"/>
      <c r="CU453" s="25"/>
      <c r="CV453" s="25"/>
      <c r="CW453" s="25"/>
      <c r="CX453" s="25"/>
      <c r="CY453" s="25"/>
      <c r="CZ453" s="25"/>
      <c r="DA453" s="25"/>
      <c r="DB453" s="25"/>
      <c r="DC453" s="25"/>
      <c r="DD453" s="25"/>
      <c r="DE453" s="25"/>
      <c r="DF453" s="25"/>
      <c r="DG453" s="25"/>
      <c r="DH453" s="25"/>
      <c r="DI453" s="25"/>
      <c r="DJ453" s="25"/>
      <c r="DK453" s="25"/>
      <c r="DL453" s="25"/>
      <c r="DM453" s="25"/>
      <c r="DN453" s="25"/>
      <c r="DO453" s="25"/>
      <c r="DP453" s="25"/>
      <c r="DQ453" s="25"/>
      <c r="DR453" s="25"/>
      <c r="DS453" s="25"/>
      <c r="DT453" s="25"/>
      <c r="DU453" s="25"/>
      <c r="DV453" s="25"/>
      <c r="DW453" s="25"/>
      <c r="DX453" s="25"/>
      <c r="DY453" s="25"/>
      <c r="DZ453" s="25"/>
      <c r="EA453" s="25"/>
      <c r="EB453" s="25"/>
      <c r="EC453" s="25"/>
      <c r="ED453" s="25"/>
      <c r="EE453" s="25"/>
      <c r="EF453" s="25"/>
      <c r="EG453" s="25"/>
      <c r="EH453" s="25"/>
      <c r="EI453" s="25"/>
      <c r="EJ453" s="25"/>
      <c r="EK453" s="25"/>
      <c r="EL453" s="25"/>
      <c r="EM453" s="25"/>
      <c r="EN453" s="25"/>
      <c r="EO453" s="25"/>
      <c r="EP453" s="25"/>
      <c r="EQ453" s="25"/>
      <c r="ER453" s="25"/>
      <c r="ES453" s="25"/>
      <c r="ET453" s="25"/>
      <c r="EU453" s="25"/>
      <c r="EV453" s="25"/>
      <c r="EW453" s="25"/>
      <c r="EX453" s="25"/>
      <c r="EY453" s="25"/>
      <c r="EZ453" s="25"/>
      <c r="FA453" s="25"/>
      <c r="FB453" s="25"/>
      <c r="FC453" s="25"/>
      <c r="FD453" s="25"/>
      <c r="FE453" s="25"/>
      <c r="FF453" s="25"/>
      <c r="FG453" s="25"/>
      <c r="FH453" s="25"/>
      <c r="FI453" s="25"/>
      <c r="FJ453" s="25"/>
      <c r="FK453" s="25"/>
      <c r="FL453" s="25"/>
      <c r="FM453" s="25"/>
      <c r="FN453" s="25"/>
      <c r="FO453" s="25"/>
      <c r="FP453" s="25"/>
      <c r="FQ453" s="25"/>
      <c r="FR453" s="25"/>
      <c r="FS453" s="25"/>
      <c r="FT453" s="25"/>
      <c r="FU453" s="25"/>
      <c r="FV453" s="25"/>
      <c r="FW453" s="25"/>
      <c r="FX453" s="25"/>
      <c r="FY453" s="25"/>
      <c r="FZ453" s="25"/>
      <c r="GA453" s="25"/>
      <c r="GB453" s="25"/>
      <c r="GC453" s="25"/>
      <c r="GD453" s="25"/>
      <c r="GE453" s="25"/>
      <c r="GF453" s="25"/>
      <c r="GG453" s="25"/>
      <c r="GH453" s="25"/>
      <c r="GI453" s="25"/>
      <c r="GJ453" s="25"/>
      <c r="GK453" s="25"/>
      <c r="GL453" s="25"/>
      <c r="GM453" s="25"/>
    </row>
    <row r="454" spans="2:195" ht="15" customHeight="1">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5"/>
      <c r="FH454" s="25"/>
      <c r="FI454" s="25"/>
      <c r="FJ454" s="25"/>
      <c r="FK454" s="25"/>
      <c r="FL454" s="25"/>
      <c r="FM454" s="25"/>
      <c r="FN454" s="25"/>
      <c r="FO454" s="25"/>
      <c r="FP454" s="25"/>
      <c r="FQ454" s="25"/>
      <c r="FR454" s="25"/>
      <c r="FS454" s="25"/>
      <c r="FT454" s="25"/>
      <c r="FU454" s="25"/>
      <c r="FV454" s="25"/>
      <c r="FW454" s="25"/>
      <c r="FX454" s="25"/>
      <c r="FY454" s="25"/>
      <c r="FZ454" s="25"/>
      <c r="GA454" s="25"/>
      <c r="GB454" s="25"/>
      <c r="GC454" s="25"/>
      <c r="GD454" s="25"/>
      <c r="GE454" s="25"/>
      <c r="GF454" s="25"/>
      <c r="GG454" s="25"/>
      <c r="GH454" s="25"/>
      <c r="GI454" s="25"/>
      <c r="GJ454" s="25"/>
      <c r="GK454" s="25"/>
      <c r="GL454" s="25"/>
      <c r="GM454" s="25"/>
    </row>
    <row r="455" spans="2:195" ht="15" customHeight="1">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c r="CA455" s="25"/>
      <c r="CB455" s="25"/>
      <c r="CC455" s="25"/>
      <c r="CD455" s="25"/>
      <c r="CE455" s="25"/>
      <c r="CF455" s="25"/>
      <c r="CG455" s="25"/>
      <c r="CH455" s="25"/>
      <c r="CI455" s="25"/>
      <c r="CJ455" s="25"/>
      <c r="CK455" s="25"/>
      <c r="CL455" s="25"/>
      <c r="CM455" s="25"/>
      <c r="CN455" s="25"/>
      <c r="CO455" s="25"/>
      <c r="CP455" s="25"/>
      <c r="CQ455" s="25"/>
      <c r="CR455" s="25"/>
      <c r="CS455" s="25"/>
      <c r="CT455" s="25"/>
      <c r="CU455" s="25"/>
      <c r="CV455" s="25"/>
      <c r="CW455" s="25"/>
      <c r="CX455" s="25"/>
      <c r="CY455" s="25"/>
      <c r="CZ455" s="25"/>
      <c r="DA455" s="25"/>
      <c r="DB455" s="25"/>
      <c r="DC455" s="25"/>
      <c r="DD455" s="25"/>
      <c r="DE455" s="25"/>
      <c r="DF455" s="25"/>
      <c r="DG455" s="25"/>
      <c r="DH455" s="25"/>
      <c r="DI455" s="25"/>
      <c r="DJ455" s="25"/>
      <c r="DK455" s="25"/>
      <c r="DL455" s="25"/>
      <c r="DM455" s="25"/>
      <c r="DN455" s="25"/>
      <c r="DO455" s="25"/>
      <c r="DP455" s="25"/>
      <c r="DQ455" s="25"/>
      <c r="DR455" s="25"/>
      <c r="DS455" s="25"/>
      <c r="DT455" s="25"/>
      <c r="DU455" s="25"/>
      <c r="DV455" s="25"/>
      <c r="DW455" s="25"/>
      <c r="DX455" s="25"/>
      <c r="DY455" s="25"/>
      <c r="DZ455" s="25"/>
      <c r="EA455" s="25"/>
      <c r="EB455" s="25"/>
      <c r="EC455" s="25"/>
      <c r="ED455" s="25"/>
      <c r="EE455" s="25"/>
      <c r="EF455" s="25"/>
      <c r="EG455" s="25"/>
      <c r="EH455" s="25"/>
      <c r="EI455" s="25"/>
      <c r="EJ455" s="25"/>
      <c r="EK455" s="25"/>
      <c r="EL455" s="25"/>
      <c r="EM455" s="25"/>
      <c r="EN455" s="25"/>
      <c r="EO455" s="25"/>
      <c r="EP455" s="25"/>
      <c r="EQ455" s="25"/>
      <c r="ER455" s="25"/>
      <c r="ES455" s="25"/>
      <c r="ET455" s="25"/>
      <c r="EU455" s="25"/>
      <c r="EV455" s="25"/>
      <c r="EW455" s="25"/>
      <c r="EX455" s="25"/>
      <c r="EY455" s="25"/>
      <c r="EZ455" s="25"/>
      <c r="FA455" s="25"/>
      <c r="FB455" s="25"/>
      <c r="FC455" s="25"/>
      <c r="FD455" s="25"/>
      <c r="FE455" s="25"/>
      <c r="FF455" s="25"/>
      <c r="FG455" s="25"/>
      <c r="FH455" s="25"/>
      <c r="FI455" s="25"/>
      <c r="FJ455" s="25"/>
      <c r="FK455" s="25"/>
      <c r="FL455" s="25"/>
      <c r="FM455" s="25"/>
      <c r="FN455" s="25"/>
      <c r="FO455" s="25"/>
      <c r="FP455" s="25"/>
      <c r="FQ455" s="25"/>
      <c r="FR455" s="25"/>
      <c r="FS455" s="25"/>
      <c r="FT455" s="25"/>
      <c r="FU455" s="25"/>
      <c r="FV455" s="25"/>
      <c r="FW455" s="25"/>
      <c r="FX455" s="25"/>
      <c r="FY455" s="25"/>
      <c r="FZ455" s="25"/>
      <c r="GA455" s="25"/>
      <c r="GB455" s="25"/>
      <c r="GC455" s="25"/>
      <c r="GD455" s="25"/>
      <c r="GE455" s="25"/>
      <c r="GF455" s="25"/>
      <c r="GG455" s="25"/>
      <c r="GH455" s="25"/>
      <c r="GI455" s="25"/>
      <c r="GJ455" s="25"/>
      <c r="GK455" s="25"/>
      <c r="GL455" s="25"/>
      <c r="GM455" s="25"/>
    </row>
    <row r="456" spans="2:195" ht="15" customHeight="1">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c r="CA456" s="25"/>
      <c r="CB456" s="25"/>
      <c r="CC456" s="25"/>
      <c r="CD456" s="25"/>
      <c r="CE456" s="25"/>
      <c r="CF456" s="25"/>
      <c r="CG456" s="25"/>
      <c r="CH456" s="25"/>
      <c r="CI456" s="25"/>
      <c r="CJ456" s="25"/>
      <c r="CK456" s="25"/>
      <c r="CL456" s="25"/>
      <c r="CM456" s="25"/>
      <c r="CN456" s="25"/>
      <c r="CO456" s="25"/>
      <c r="CP456" s="25"/>
      <c r="CQ456" s="25"/>
      <c r="CR456" s="25"/>
      <c r="CS456" s="25"/>
      <c r="CT456" s="25"/>
      <c r="CU456" s="25"/>
      <c r="CV456" s="25"/>
      <c r="CW456" s="25"/>
      <c r="CX456" s="25"/>
      <c r="CY456" s="25"/>
      <c r="CZ456" s="25"/>
      <c r="DA456" s="25"/>
      <c r="DB456" s="25"/>
      <c r="DC456" s="25"/>
      <c r="DD456" s="25"/>
      <c r="DE456" s="25"/>
      <c r="DF456" s="25"/>
      <c r="DG456" s="25"/>
      <c r="DH456" s="25"/>
      <c r="DI456" s="25"/>
      <c r="DJ456" s="25"/>
      <c r="DK456" s="25"/>
      <c r="DL456" s="25"/>
      <c r="DM456" s="25"/>
      <c r="DN456" s="25"/>
      <c r="DO456" s="25"/>
      <c r="DP456" s="25"/>
      <c r="DQ456" s="25"/>
      <c r="DR456" s="25"/>
      <c r="DS456" s="25"/>
      <c r="DT456" s="25"/>
      <c r="DU456" s="25"/>
      <c r="DV456" s="25"/>
      <c r="DW456" s="25"/>
      <c r="DX456" s="25"/>
      <c r="DY456" s="25"/>
      <c r="DZ456" s="25"/>
      <c r="EA456" s="25"/>
      <c r="EB456" s="25"/>
      <c r="EC456" s="25"/>
      <c r="ED456" s="25"/>
      <c r="EE456" s="25"/>
      <c r="EF456" s="25"/>
      <c r="EG456" s="25"/>
      <c r="EH456" s="25"/>
      <c r="EI456" s="25"/>
      <c r="EJ456" s="25"/>
      <c r="EK456" s="25"/>
      <c r="EL456" s="25"/>
      <c r="EM456" s="25"/>
      <c r="EN456" s="25"/>
      <c r="EO456" s="25"/>
      <c r="EP456" s="25"/>
      <c r="EQ456" s="25"/>
      <c r="ER456" s="25"/>
      <c r="ES456" s="25"/>
      <c r="ET456" s="25"/>
      <c r="EU456" s="25"/>
      <c r="EV456" s="25"/>
      <c r="EW456" s="25"/>
      <c r="EX456" s="25"/>
      <c r="EY456" s="25"/>
      <c r="EZ456" s="25"/>
      <c r="FA456" s="25"/>
      <c r="FB456" s="25"/>
      <c r="FC456" s="25"/>
      <c r="FD456" s="25"/>
      <c r="FE456" s="25"/>
      <c r="FF456" s="25"/>
      <c r="FG456" s="25"/>
      <c r="FH456" s="25"/>
      <c r="FI456" s="25"/>
      <c r="FJ456" s="25"/>
      <c r="FK456" s="25"/>
      <c r="FL456" s="25"/>
      <c r="FM456" s="25"/>
      <c r="FN456" s="25"/>
      <c r="FO456" s="25"/>
      <c r="FP456" s="25"/>
      <c r="FQ456" s="25"/>
      <c r="FR456" s="25"/>
      <c r="FS456" s="25"/>
      <c r="FT456" s="25"/>
      <c r="FU456" s="25"/>
      <c r="FV456" s="25"/>
      <c r="FW456" s="25"/>
      <c r="FX456" s="25"/>
      <c r="FY456" s="25"/>
      <c r="FZ456" s="25"/>
      <c r="GA456" s="25"/>
      <c r="GB456" s="25"/>
      <c r="GC456" s="25"/>
      <c r="GD456" s="25"/>
      <c r="GE456" s="25"/>
      <c r="GF456" s="25"/>
      <c r="GG456" s="25"/>
      <c r="GH456" s="25"/>
      <c r="GI456" s="25"/>
      <c r="GJ456" s="25"/>
      <c r="GK456" s="25"/>
      <c r="GL456" s="25"/>
      <c r="GM456" s="25"/>
    </row>
    <row r="457" spans="2:195" ht="15" customHeight="1">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c r="CA457" s="25"/>
      <c r="CB457" s="25"/>
      <c r="CC457" s="25"/>
      <c r="CD457" s="25"/>
      <c r="CE457" s="25"/>
      <c r="CF457" s="25"/>
      <c r="CG457" s="25"/>
      <c r="CH457" s="25"/>
      <c r="CI457" s="25"/>
      <c r="CJ457" s="25"/>
      <c r="CK457" s="25"/>
      <c r="CL457" s="25"/>
      <c r="CM457" s="25"/>
      <c r="CN457" s="25"/>
      <c r="CO457" s="25"/>
      <c r="CP457" s="25"/>
      <c r="CQ457" s="25"/>
      <c r="CR457" s="25"/>
      <c r="CS457" s="25"/>
      <c r="CT457" s="25"/>
      <c r="CU457" s="25"/>
      <c r="CV457" s="25"/>
      <c r="CW457" s="25"/>
      <c r="CX457" s="25"/>
      <c r="CY457" s="25"/>
      <c r="CZ457" s="25"/>
      <c r="DA457" s="25"/>
      <c r="DB457" s="25"/>
      <c r="DC457" s="25"/>
      <c r="DD457" s="25"/>
      <c r="DE457" s="25"/>
      <c r="DF457" s="25"/>
      <c r="DG457" s="25"/>
      <c r="DH457" s="25"/>
      <c r="DI457" s="25"/>
      <c r="DJ457" s="25"/>
      <c r="DK457" s="25"/>
      <c r="DL457" s="25"/>
      <c r="DM457" s="25"/>
      <c r="DN457" s="25"/>
      <c r="DO457" s="25"/>
      <c r="DP457" s="25"/>
      <c r="DQ457" s="25"/>
      <c r="DR457" s="25"/>
      <c r="DS457" s="25"/>
      <c r="DT457" s="25"/>
      <c r="DU457" s="25"/>
      <c r="DV457" s="25"/>
      <c r="DW457" s="25"/>
      <c r="DX457" s="25"/>
      <c r="DY457" s="25"/>
      <c r="DZ457" s="25"/>
      <c r="EA457" s="25"/>
      <c r="EB457" s="25"/>
      <c r="EC457" s="25"/>
      <c r="ED457" s="25"/>
      <c r="EE457" s="25"/>
      <c r="EF457" s="25"/>
      <c r="EG457" s="25"/>
      <c r="EH457" s="25"/>
      <c r="EI457" s="25"/>
      <c r="EJ457" s="25"/>
      <c r="EK457" s="25"/>
      <c r="EL457" s="25"/>
      <c r="EM457" s="25"/>
      <c r="EN457" s="25"/>
      <c r="EO457" s="25"/>
      <c r="EP457" s="25"/>
      <c r="EQ457" s="25"/>
      <c r="ER457" s="25"/>
      <c r="ES457" s="25"/>
      <c r="ET457" s="25"/>
      <c r="EU457" s="25"/>
      <c r="EV457" s="25"/>
      <c r="EW457" s="25"/>
      <c r="EX457" s="25"/>
      <c r="EY457" s="25"/>
      <c r="EZ457" s="25"/>
      <c r="FA457" s="25"/>
      <c r="FB457" s="25"/>
      <c r="FC457" s="25"/>
      <c r="FD457" s="25"/>
      <c r="FE457" s="25"/>
      <c r="FF457" s="25"/>
      <c r="FG457" s="25"/>
      <c r="FH457" s="25"/>
      <c r="FI457" s="25"/>
      <c r="FJ457" s="25"/>
      <c r="FK457" s="25"/>
      <c r="FL457" s="25"/>
      <c r="FM457" s="25"/>
      <c r="FN457" s="25"/>
      <c r="FO457" s="25"/>
      <c r="FP457" s="25"/>
      <c r="FQ457" s="25"/>
      <c r="FR457" s="25"/>
      <c r="FS457" s="25"/>
      <c r="FT457" s="25"/>
      <c r="FU457" s="25"/>
      <c r="FV457" s="25"/>
      <c r="FW457" s="25"/>
      <c r="FX457" s="25"/>
      <c r="FY457" s="25"/>
      <c r="FZ457" s="25"/>
      <c r="GA457" s="25"/>
      <c r="GB457" s="25"/>
      <c r="GC457" s="25"/>
      <c r="GD457" s="25"/>
      <c r="GE457" s="25"/>
      <c r="GF457" s="25"/>
      <c r="GG457" s="25"/>
      <c r="GH457" s="25"/>
      <c r="GI457" s="25"/>
      <c r="GJ457" s="25"/>
      <c r="GK457" s="25"/>
      <c r="GL457" s="25"/>
      <c r="GM457" s="25"/>
    </row>
    <row r="458" spans="2:195" ht="15" customHeight="1">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c r="CA458" s="25"/>
      <c r="CB458" s="25"/>
      <c r="CC458" s="25"/>
      <c r="CD458" s="25"/>
      <c r="CE458" s="25"/>
      <c r="CF458" s="25"/>
      <c r="CG458" s="25"/>
      <c r="CH458" s="25"/>
      <c r="CI458" s="25"/>
      <c r="CJ458" s="25"/>
      <c r="CK458" s="25"/>
      <c r="CL458" s="25"/>
      <c r="CM458" s="25"/>
      <c r="CN458" s="25"/>
      <c r="CO458" s="25"/>
      <c r="CP458" s="25"/>
      <c r="CQ458" s="25"/>
      <c r="CR458" s="25"/>
      <c r="CS458" s="25"/>
      <c r="CT458" s="25"/>
      <c r="CU458" s="25"/>
      <c r="CV458" s="25"/>
      <c r="CW458" s="25"/>
      <c r="CX458" s="25"/>
      <c r="CY458" s="25"/>
      <c r="CZ458" s="25"/>
      <c r="DA458" s="25"/>
      <c r="DB458" s="25"/>
      <c r="DC458" s="25"/>
      <c r="DD458" s="25"/>
      <c r="DE458" s="25"/>
      <c r="DF458" s="25"/>
      <c r="DG458" s="25"/>
      <c r="DH458" s="25"/>
      <c r="DI458" s="25"/>
      <c r="DJ458" s="25"/>
      <c r="DK458" s="25"/>
      <c r="DL458" s="25"/>
      <c r="DM458" s="25"/>
      <c r="DN458" s="25"/>
      <c r="DO458" s="25"/>
      <c r="DP458" s="25"/>
      <c r="DQ458" s="25"/>
      <c r="DR458" s="25"/>
      <c r="DS458" s="25"/>
      <c r="DT458" s="25"/>
      <c r="DU458" s="25"/>
      <c r="DV458" s="25"/>
      <c r="DW458" s="25"/>
      <c r="DX458" s="25"/>
      <c r="DY458" s="25"/>
      <c r="DZ458" s="25"/>
      <c r="EA458" s="25"/>
      <c r="EB458" s="25"/>
      <c r="EC458" s="25"/>
      <c r="ED458" s="25"/>
      <c r="EE458" s="25"/>
      <c r="EF458" s="25"/>
      <c r="EG458" s="25"/>
      <c r="EH458" s="25"/>
      <c r="EI458" s="25"/>
      <c r="EJ458" s="25"/>
      <c r="EK458" s="25"/>
      <c r="EL458" s="25"/>
      <c r="EM458" s="25"/>
      <c r="EN458" s="25"/>
      <c r="EO458" s="25"/>
      <c r="EP458" s="25"/>
      <c r="EQ458" s="25"/>
      <c r="ER458" s="25"/>
      <c r="ES458" s="25"/>
      <c r="ET458" s="25"/>
      <c r="EU458" s="25"/>
      <c r="EV458" s="25"/>
      <c r="EW458" s="25"/>
      <c r="EX458" s="25"/>
      <c r="EY458" s="25"/>
      <c r="EZ458" s="25"/>
      <c r="FA458" s="25"/>
      <c r="FB458" s="25"/>
      <c r="FC458" s="25"/>
      <c r="FD458" s="25"/>
      <c r="FE458" s="25"/>
      <c r="FF458" s="25"/>
      <c r="FG458" s="25"/>
      <c r="FH458" s="25"/>
      <c r="FI458" s="25"/>
      <c r="FJ458" s="25"/>
      <c r="FK458" s="25"/>
      <c r="FL458" s="25"/>
      <c r="FM458" s="25"/>
      <c r="FN458" s="25"/>
      <c r="FO458" s="25"/>
      <c r="FP458" s="25"/>
      <c r="FQ458" s="25"/>
      <c r="FR458" s="25"/>
      <c r="FS458" s="25"/>
      <c r="FT458" s="25"/>
      <c r="FU458" s="25"/>
      <c r="FV458" s="25"/>
      <c r="FW458" s="25"/>
      <c r="FX458" s="25"/>
      <c r="FY458" s="25"/>
      <c r="FZ458" s="25"/>
      <c r="GA458" s="25"/>
      <c r="GB458" s="25"/>
      <c r="GC458" s="25"/>
      <c r="GD458" s="25"/>
      <c r="GE458" s="25"/>
      <c r="GF458" s="25"/>
      <c r="GG458" s="25"/>
      <c r="GH458" s="25"/>
      <c r="GI458" s="25"/>
      <c r="GJ458" s="25"/>
      <c r="GK458" s="25"/>
      <c r="GL458" s="25"/>
      <c r="GM458" s="25"/>
    </row>
    <row r="459" spans="2:195" ht="15" customHeight="1">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c r="CA459" s="25"/>
      <c r="CB459" s="25"/>
      <c r="CC459" s="25"/>
      <c r="CD459" s="25"/>
      <c r="CE459" s="25"/>
      <c r="CF459" s="25"/>
      <c r="CG459" s="25"/>
      <c r="CH459" s="25"/>
      <c r="CI459" s="25"/>
      <c r="CJ459" s="25"/>
      <c r="CK459" s="25"/>
      <c r="CL459" s="25"/>
      <c r="CM459" s="25"/>
      <c r="CN459" s="25"/>
      <c r="CO459" s="25"/>
      <c r="CP459" s="25"/>
      <c r="CQ459" s="25"/>
      <c r="CR459" s="25"/>
      <c r="CS459" s="25"/>
      <c r="CT459" s="25"/>
      <c r="CU459" s="25"/>
      <c r="CV459" s="25"/>
      <c r="CW459" s="25"/>
      <c r="CX459" s="25"/>
      <c r="CY459" s="25"/>
      <c r="CZ459" s="25"/>
      <c r="DA459" s="25"/>
      <c r="DB459" s="25"/>
      <c r="DC459" s="25"/>
      <c r="DD459" s="25"/>
      <c r="DE459" s="25"/>
      <c r="DF459" s="25"/>
      <c r="DG459" s="25"/>
      <c r="DH459" s="25"/>
      <c r="DI459" s="25"/>
      <c r="DJ459" s="25"/>
      <c r="DK459" s="25"/>
      <c r="DL459" s="25"/>
      <c r="DM459" s="25"/>
      <c r="DN459" s="25"/>
      <c r="DO459" s="25"/>
      <c r="DP459" s="25"/>
      <c r="DQ459" s="25"/>
      <c r="DR459" s="25"/>
      <c r="DS459" s="25"/>
      <c r="DT459" s="25"/>
      <c r="DU459" s="25"/>
      <c r="DV459" s="25"/>
      <c r="DW459" s="25"/>
      <c r="DX459" s="25"/>
      <c r="DY459" s="25"/>
      <c r="DZ459" s="25"/>
      <c r="EA459" s="25"/>
      <c r="EB459" s="25"/>
      <c r="EC459" s="25"/>
      <c r="ED459" s="25"/>
      <c r="EE459" s="25"/>
      <c r="EF459" s="25"/>
      <c r="EG459" s="25"/>
      <c r="EH459" s="25"/>
      <c r="EI459" s="25"/>
      <c r="EJ459" s="25"/>
      <c r="EK459" s="25"/>
      <c r="EL459" s="25"/>
      <c r="EM459" s="25"/>
      <c r="EN459" s="25"/>
      <c r="EO459" s="25"/>
      <c r="EP459" s="25"/>
      <c r="EQ459" s="25"/>
      <c r="ER459" s="25"/>
      <c r="ES459" s="25"/>
      <c r="ET459" s="25"/>
      <c r="EU459" s="25"/>
      <c r="EV459" s="25"/>
      <c r="EW459" s="25"/>
      <c r="EX459" s="25"/>
      <c r="EY459" s="25"/>
      <c r="EZ459" s="25"/>
      <c r="FA459" s="25"/>
      <c r="FB459" s="25"/>
      <c r="FC459" s="25"/>
      <c r="FD459" s="25"/>
      <c r="FE459" s="25"/>
      <c r="FF459" s="25"/>
      <c r="FG459" s="25"/>
      <c r="FH459" s="25"/>
      <c r="FI459" s="25"/>
      <c r="FJ459" s="25"/>
      <c r="FK459" s="25"/>
      <c r="FL459" s="25"/>
      <c r="FM459" s="25"/>
      <c r="FN459" s="25"/>
      <c r="FO459" s="25"/>
      <c r="FP459" s="25"/>
      <c r="FQ459" s="25"/>
      <c r="FR459" s="25"/>
      <c r="FS459" s="25"/>
      <c r="FT459" s="25"/>
      <c r="FU459" s="25"/>
      <c r="FV459" s="25"/>
      <c r="FW459" s="25"/>
      <c r="FX459" s="25"/>
      <c r="FY459" s="25"/>
      <c r="FZ459" s="25"/>
      <c r="GA459" s="25"/>
      <c r="GB459" s="25"/>
      <c r="GC459" s="25"/>
      <c r="GD459" s="25"/>
      <c r="GE459" s="25"/>
      <c r="GF459" s="25"/>
      <c r="GG459" s="25"/>
      <c r="GH459" s="25"/>
      <c r="GI459" s="25"/>
      <c r="GJ459" s="25"/>
      <c r="GK459" s="25"/>
      <c r="GL459" s="25"/>
      <c r="GM459" s="25"/>
    </row>
    <row r="460" spans="2:195" ht="15" customHeight="1">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c r="CA460" s="25"/>
      <c r="CB460" s="25"/>
      <c r="CC460" s="25"/>
      <c r="CD460" s="25"/>
      <c r="CE460" s="25"/>
      <c r="CF460" s="25"/>
      <c r="CG460" s="25"/>
      <c r="CH460" s="25"/>
      <c r="CI460" s="25"/>
      <c r="CJ460" s="25"/>
      <c r="CK460" s="25"/>
      <c r="CL460" s="25"/>
      <c r="CM460" s="25"/>
      <c r="CN460" s="25"/>
      <c r="CO460" s="25"/>
      <c r="CP460" s="25"/>
      <c r="CQ460" s="25"/>
      <c r="CR460" s="25"/>
      <c r="CS460" s="25"/>
      <c r="CT460" s="25"/>
      <c r="CU460" s="25"/>
      <c r="CV460" s="25"/>
      <c r="CW460" s="25"/>
      <c r="CX460" s="25"/>
      <c r="CY460" s="25"/>
      <c r="CZ460" s="25"/>
      <c r="DA460" s="25"/>
      <c r="DB460" s="25"/>
      <c r="DC460" s="25"/>
      <c r="DD460" s="25"/>
      <c r="DE460" s="25"/>
      <c r="DF460" s="25"/>
      <c r="DG460" s="25"/>
      <c r="DH460" s="25"/>
      <c r="DI460" s="25"/>
      <c r="DJ460" s="25"/>
      <c r="DK460" s="25"/>
      <c r="DL460" s="25"/>
      <c r="DM460" s="25"/>
      <c r="DN460" s="25"/>
      <c r="DO460" s="25"/>
      <c r="DP460" s="25"/>
      <c r="DQ460" s="25"/>
      <c r="DR460" s="25"/>
      <c r="DS460" s="25"/>
      <c r="DT460" s="25"/>
      <c r="DU460" s="25"/>
      <c r="DV460" s="25"/>
      <c r="DW460" s="25"/>
      <c r="DX460" s="25"/>
      <c r="DY460" s="25"/>
      <c r="DZ460" s="25"/>
      <c r="EA460" s="25"/>
      <c r="EB460" s="25"/>
      <c r="EC460" s="25"/>
      <c r="ED460" s="25"/>
      <c r="EE460" s="25"/>
      <c r="EF460" s="25"/>
      <c r="EG460" s="25"/>
      <c r="EH460" s="25"/>
      <c r="EI460" s="25"/>
      <c r="EJ460" s="25"/>
      <c r="EK460" s="25"/>
      <c r="EL460" s="25"/>
      <c r="EM460" s="25"/>
      <c r="EN460" s="25"/>
      <c r="EO460" s="25"/>
      <c r="EP460" s="25"/>
      <c r="EQ460" s="25"/>
      <c r="ER460" s="25"/>
      <c r="ES460" s="25"/>
      <c r="ET460" s="25"/>
      <c r="EU460" s="25"/>
      <c r="EV460" s="25"/>
      <c r="EW460" s="25"/>
      <c r="EX460" s="25"/>
      <c r="EY460" s="25"/>
      <c r="EZ460" s="25"/>
      <c r="FA460" s="25"/>
      <c r="FB460" s="25"/>
      <c r="FC460" s="25"/>
      <c r="FD460" s="25"/>
      <c r="FE460" s="25"/>
      <c r="FF460" s="25"/>
      <c r="FG460" s="25"/>
      <c r="FH460" s="25"/>
      <c r="FI460" s="25"/>
      <c r="FJ460" s="25"/>
      <c r="FK460" s="25"/>
      <c r="FL460" s="25"/>
      <c r="FM460" s="25"/>
      <c r="FN460" s="25"/>
      <c r="FO460" s="25"/>
      <c r="FP460" s="25"/>
      <c r="FQ460" s="25"/>
      <c r="FR460" s="25"/>
      <c r="FS460" s="25"/>
      <c r="FT460" s="25"/>
      <c r="FU460" s="25"/>
      <c r="FV460" s="25"/>
      <c r="FW460" s="25"/>
      <c r="FX460" s="25"/>
      <c r="FY460" s="25"/>
      <c r="FZ460" s="25"/>
      <c r="GA460" s="25"/>
      <c r="GB460" s="25"/>
      <c r="GC460" s="25"/>
      <c r="GD460" s="25"/>
      <c r="GE460" s="25"/>
      <c r="GF460" s="25"/>
      <c r="GG460" s="25"/>
      <c r="GH460" s="25"/>
      <c r="GI460" s="25"/>
      <c r="GJ460" s="25"/>
      <c r="GK460" s="25"/>
      <c r="GL460" s="25"/>
      <c r="GM460" s="25"/>
    </row>
    <row r="461" spans="2:195" ht="15" customHeight="1">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c r="CA461" s="25"/>
      <c r="CB461" s="25"/>
      <c r="CC461" s="25"/>
      <c r="CD461" s="25"/>
      <c r="CE461" s="25"/>
      <c r="CF461" s="25"/>
      <c r="CG461" s="25"/>
      <c r="CH461" s="25"/>
      <c r="CI461" s="25"/>
      <c r="CJ461" s="25"/>
      <c r="CK461" s="25"/>
      <c r="CL461" s="25"/>
      <c r="CM461" s="25"/>
      <c r="CN461" s="25"/>
      <c r="CO461" s="25"/>
      <c r="CP461" s="25"/>
      <c r="CQ461" s="25"/>
      <c r="CR461" s="25"/>
      <c r="CS461" s="25"/>
      <c r="CT461" s="25"/>
      <c r="CU461" s="25"/>
      <c r="CV461" s="25"/>
      <c r="CW461" s="25"/>
      <c r="CX461" s="25"/>
      <c r="CY461" s="25"/>
      <c r="CZ461" s="25"/>
      <c r="DA461" s="25"/>
      <c r="DB461" s="25"/>
      <c r="DC461" s="25"/>
      <c r="DD461" s="25"/>
      <c r="DE461" s="25"/>
      <c r="DF461" s="25"/>
      <c r="DG461" s="25"/>
      <c r="DH461" s="25"/>
      <c r="DI461" s="25"/>
      <c r="DJ461" s="25"/>
      <c r="DK461" s="25"/>
      <c r="DL461" s="25"/>
      <c r="DM461" s="25"/>
      <c r="DN461" s="25"/>
      <c r="DO461" s="25"/>
      <c r="DP461" s="25"/>
      <c r="DQ461" s="25"/>
      <c r="DR461" s="25"/>
      <c r="DS461" s="25"/>
      <c r="DT461" s="25"/>
      <c r="DU461" s="25"/>
      <c r="DV461" s="25"/>
      <c r="DW461" s="25"/>
      <c r="DX461" s="25"/>
      <c r="DY461" s="25"/>
      <c r="DZ461" s="25"/>
      <c r="EA461" s="25"/>
      <c r="EB461" s="25"/>
      <c r="EC461" s="25"/>
      <c r="ED461" s="25"/>
      <c r="EE461" s="25"/>
      <c r="EF461" s="25"/>
      <c r="EG461" s="25"/>
      <c r="EH461" s="25"/>
      <c r="EI461" s="25"/>
      <c r="EJ461" s="25"/>
      <c r="EK461" s="25"/>
      <c r="EL461" s="25"/>
      <c r="EM461" s="25"/>
      <c r="EN461" s="25"/>
      <c r="EO461" s="25"/>
      <c r="EP461" s="25"/>
      <c r="EQ461" s="25"/>
      <c r="ER461" s="25"/>
      <c r="ES461" s="25"/>
      <c r="ET461" s="25"/>
      <c r="EU461" s="25"/>
      <c r="EV461" s="25"/>
      <c r="EW461" s="25"/>
      <c r="EX461" s="25"/>
      <c r="EY461" s="25"/>
      <c r="EZ461" s="25"/>
      <c r="FA461" s="25"/>
      <c r="FB461" s="25"/>
      <c r="FC461" s="25"/>
      <c r="FD461" s="25"/>
      <c r="FE461" s="25"/>
      <c r="FF461" s="25"/>
      <c r="FG461" s="25"/>
      <c r="FH461" s="25"/>
      <c r="FI461" s="25"/>
      <c r="FJ461" s="25"/>
      <c r="FK461" s="25"/>
      <c r="FL461" s="25"/>
      <c r="FM461" s="25"/>
      <c r="FN461" s="25"/>
      <c r="FO461" s="25"/>
      <c r="FP461" s="25"/>
      <c r="FQ461" s="25"/>
      <c r="FR461" s="25"/>
      <c r="FS461" s="25"/>
      <c r="FT461" s="25"/>
      <c r="FU461" s="25"/>
      <c r="FV461" s="25"/>
      <c r="FW461" s="25"/>
      <c r="FX461" s="25"/>
      <c r="FY461" s="25"/>
      <c r="FZ461" s="25"/>
      <c r="GA461" s="25"/>
      <c r="GB461" s="25"/>
      <c r="GC461" s="25"/>
      <c r="GD461" s="25"/>
      <c r="GE461" s="25"/>
      <c r="GF461" s="25"/>
      <c r="GG461" s="25"/>
      <c r="GH461" s="25"/>
      <c r="GI461" s="25"/>
      <c r="GJ461" s="25"/>
      <c r="GK461" s="25"/>
      <c r="GL461" s="25"/>
      <c r="GM461" s="25"/>
    </row>
    <row r="462" spans="2:195" ht="15" customHeight="1">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c r="CA462" s="25"/>
      <c r="CB462" s="25"/>
      <c r="CC462" s="25"/>
      <c r="CD462" s="25"/>
      <c r="CE462" s="25"/>
      <c r="CF462" s="25"/>
      <c r="CG462" s="25"/>
      <c r="CH462" s="25"/>
      <c r="CI462" s="25"/>
      <c r="CJ462" s="25"/>
      <c r="CK462" s="25"/>
      <c r="CL462" s="25"/>
      <c r="CM462" s="25"/>
      <c r="CN462" s="25"/>
      <c r="CO462" s="25"/>
      <c r="CP462" s="25"/>
      <c r="CQ462" s="25"/>
      <c r="CR462" s="25"/>
      <c r="CS462" s="25"/>
      <c r="CT462" s="25"/>
      <c r="CU462" s="25"/>
      <c r="CV462" s="25"/>
      <c r="CW462" s="25"/>
      <c r="CX462" s="25"/>
      <c r="CY462" s="25"/>
      <c r="CZ462" s="25"/>
      <c r="DA462" s="25"/>
      <c r="DB462" s="25"/>
      <c r="DC462" s="25"/>
      <c r="DD462" s="25"/>
      <c r="DE462" s="25"/>
      <c r="DF462" s="25"/>
      <c r="DG462" s="25"/>
      <c r="DH462" s="25"/>
      <c r="DI462" s="25"/>
      <c r="DJ462" s="25"/>
      <c r="DK462" s="25"/>
      <c r="DL462" s="25"/>
      <c r="DM462" s="25"/>
      <c r="DN462" s="25"/>
      <c r="DO462" s="25"/>
      <c r="DP462" s="25"/>
      <c r="DQ462" s="25"/>
      <c r="DR462" s="25"/>
      <c r="DS462" s="25"/>
      <c r="DT462" s="25"/>
      <c r="DU462" s="25"/>
      <c r="DV462" s="25"/>
      <c r="DW462" s="25"/>
      <c r="DX462" s="25"/>
      <c r="DY462" s="25"/>
      <c r="DZ462" s="25"/>
      <c r="EA462" s="25"/>
      <c r="EB462" s="25"/>
      <c r="EC462" s="25"/>
      <c r="ED462" s="25"/>
      <c r="EE462" s="25"/>
      <c r="EF462" s="25"/>
      <c r="EG462" s="25"/>
      <c r="EH462" s="25"/>
      <c r="EI462" s="25"/>
      <c r="EJ462" s="25"/>
      <c r="EK462" s="25"/>
      <c r="EL462" s="25"/>
      <c r="EM462" s="25"/>
      <c r="EN462" s="25"/>
      <c r="EO462" s="25"/>
      <c r="EP462" s="25"/>
      <c r="EQ462" s="25"/>
      <c r="ER462" s="25"/>
      <c r="ES462" s="25"/>
      <c r="ET462" s="25"/>
      <c r="EU462" s="25"/>
      <c r="EV462" s="25"/>
      <c r="EW462" s="25"/>
      <c r="EX462" s="25"/>
      <c r="EY462" s="25"/>
      <c r="EZ462" s="25"/>
      <c r="FA462" s="25"/>
      <c r="FB462" s="25"/>
      <c r="FC462" s="25"/>
      <c r="FD462" s="25"/>
      <c r="FE462" s="25"/>
      <c r="FF462" s="25"/>
      <c r="FG462" s="25"/>
      <c r="FH462" s="25"/>
      <c r="FI462" s="25"/>
      <c r="FJ462" s="25"/>
      <c r="FK462" s="25"/>
      <c r="FL462" s="25"/>
      <c r="FM462" s="25"/>
      <c r="FN462" s="25"/>
      <c r="FO462" s="25"/>
      <c r="FP462" s="25"/>
      <c r="FQ462" s="25"/>
      <c r="FR462" s="25"/>
      <c r="FS462" s="25"/>
      <c r="FT462" s="25"/>
      <c r="FU462" s="25"/>
      <c r="FV462" s="25"/>
      <c r="FW462" s="25"/>
      <c r="FX462" s="25"/>
      <c r="FY462" s="25"/>
      <c r="FZ462" s="25"/>
      <c r="GA462" s="25"/>
      <c r="GB462" s="25"/>
      <c r="GC462" s="25"/>
      <c r="GD462" s="25"/>
      <c r="GE462" s="25"/>
      <c r="GF462" s="25"/>
      <c r="GG462" s="25"/>
      <c r="GH462" s="25"/>
      <c r="GI462" s="25"/>
      <c r="GJ462" s="25"/>
      <c r="GK462" s="25"/>
      <c r="GL462" s="25"/>
      <c r="GM462" s="25"/>
    </row>
    <row r="463" spans="2:195" ht="15" customHeight="1">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c r="CA463" s="25"/>
      <c r="CB463" s="25"/>
      <c r="CC463" s="25"/>
      <c r="CD463" s="25"/>
      <c r="CE463" s="25"/>
      <c r="CF463" s="25"/>
      <c r="CG463" s="25"/>
      <c r="CH463" s="25"/>
      <c r="CI463" s="25"/>
      <c r="CJ463" s="25"/>
      <c r="CK463" s="25"/>
      <c r="CL463" s="25"/>
      <c r="CM463" s="25"/>
      <c r="CN463" s="25"/>
      <c r="CO463" s="25"/>
      <c r="CP463" s="25"/>
      <c r="CQ463" s="25"/>
      <c r="CR463" s="25"/>
      <c r="CS463" s="25"/>
      <c r="CT463" s="25"/>
      <c r="CU463" s="25"/>
      <c r="CV463" s="25"/>
      <c r="CW463" s="25"/>
      <c r="CX463" s="25"/>
      <c r="CY463" s="25"/>
      <c r="CZ463" s="25"/>
      <c r="DA463" s="25"/>
      <c r="DB463" s="25"/>
      <c r="DC463" s="25"/>
      <c r="DD463" s="25"/>
      <c r="DE463" s="25"/>
      <c r="DF463" s="25"/>
      <c r="DG463" s="25"/>
      <c r="DH463" s="25"/>
      <c r="DI463" s="25"/>
      <c r="DJ463" s="25"/>
      <c r="DK463" s="25"/>
      <c r="DL463" s="25"/>
      <c r="DM463" s="25"/>
      <c r="DN463" s="25"/>
      <c r="DO463" s="25"/>
      <c r="DP463" s="25"/>
      <c r="DQ463" s="25"/>
      <c r="DR463" s="25"/>
      <c r="DS463" s="25"/>
      <c r="DT463" s="25"/>
      <c r="DU463" s="25"/>
      <c r="DV463" s="25"/>
      <c r="DW463" s="25"/>
      <c r="DX463" s="25"/>
      <c r="DY463" s="25"/>
      <c r="DZ463" s="25"/>
      <c r="EA463" s="25"/>
      <c r="EB463" s="25"/>
      <c r="EC463" s="25"/>
      <c r="ED463" s="25"/>
      <c r="EE463" s="25"/>
      <c r="EF463" s="25"/>
      <c r="EG463" s="25"/>
      <c r="EH463" s="25"/>
      <c r="EI463" s="25"/>
      <c r="EJ463" s="25"/>
      <c r="EK463" s="25"/>
      <c r="EL463" s="25"/>
      <c r="EM463" s="25"/>
      <c r="EN463" s="25"/>
      <c r="EO463" s="25"/>
      <c r="EP463" s="25"/>
      <c r="EQ463" s="25"/>
      <c r="ER463" s="25"/>
      <c r="ES463" s="25"/>
      <c r="ET463" s="25"/>
      <c r="EU463" s="25"/>
      <c r="EV463" s="25"/>
      <c r="EW463" s="25"/>
      <c r="EX463" s="25"/>
      <c r="EY463" s="25"/>
      <c r="EZ463" s="25"/>
      <c r="FA463" s="25"/>
      <c r="FB463" s="25"/>
      <c r="FC463" s="25"/>
      <c r="FD463" s="25"/>
      <c r="FE463" s="25"/>
      <c r="FF463" s="25"/>
      <c r="FG463" s="25"/>
      <c r="FH463" s="25"/>
      <c r="FI463" s="25"/>
      <c r="FJ463" s="25"/>
      <c r="FK463" s="25"/>
      <c r="FL463" s="25"/>
      <c r="FM463" s="25"/>
      <c r="FN463" s="25"/>
      <c r="FO463" s="25"/>
      <c r="FP463" s="25"/>
      <c r="FQ463" s="25"/>
      <c r="FR463" s="25"/>
      <c r="FS463" s="25"/>
      <c r="FT463" s="25"/>
      <c r="FU463" s="25"/>
      <c r="FV463" s="25"/>
      <c r="FW463" s="25"/>
      <c r="FX463" s="25"/>
      <c r="FY463" s="25"/>
      <c r="FZ463" s="25"/>
      <c r="GA463" s="25"/>
      <c r="GB463" s="25"/>
      <c r="GC463" s="25"/>
      <c r="GD463" s="25"/>
      <c r="GE463" s="25"/>
      <c r="GF463" s="25"/>
      <c r="GG463" s="25"/>
      <c r="GH463" s="25"/>
      <c r="GI463" s="25"/>
      <c r="GJ463" s="25"/>
      <c r="GK463" s="25"/>
      <c r="GL463" s="25"/>
      <c r="GM463" s="25"/>
    </row>
    <row r="464" spans="2:195" ht="15" customHeight="1">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c r="CA464" s="25"/>
      <c r="CB464" s="25"/>
      <c r="CC464" s="25"/>
      <c r="CD464" s="25"/>
      <c r="CE464" s="25"/>
      <c r="CF464" s="25"/>
      <c r="CG464" s="25"/>
      <c r="CH464" s="25"/>
      <c r="CI464" s="25"/>
      <c r="CJ464" s="25"/>
      <c r="CK464" s="25"/>
      <c r="CL464" s="25"/>
      <c r="CM464" s="25"/>
      <c r="CN464" s="25"/>
      <c r="CO464" s="25"/>
      <c r="CP464" s="25"/>
      <c r="CQ464" s="25"/>
      <c r="CR464" s="25"/>
      <c r="CS464" s="25"/>
      <c r="CT464" s="25"/>
      <c r="CU464" s="25"/>
      <c r="CV464" s="25"/>
      <c r="CW464" s="25"/>
      <c r="CX464" s="25"/>
      <c r="CY464" s="25"/>
      <c r="CZ464" s="25"/>
      <c r="DA464" s="25"/>
      <c r="DB464" s="25"/>
      <c r="DC464" s="25"/>
      <c r="DD464" s="25"/>
      <c r="DE464" s="25"/>
      <c r="DF464" s="25"/>
      <c r="DG464" s="25"/>
      <c r="DH464" s="25"/>
      <c r="DI464" s="25"/>
      <c r="DJ464" s="25"/>
      <c r="DK464" s="25"/>
      <c r="DL464" s="25"/>
      <c r="DM464" s="25"/>
      <c r="DN464" s="25"/>
      <c r="DO464" s="25"/>
      <c r="DP464" s="25"/>
      <c r="DQ464" s="25"/>
      <c r="DR464" s="25"/>
      <c r="DS464" s="25"/>
      <c r="DT464" s="25"/>
      <c r="DU464" s="25"/>
      <c r="DV464" s="25"/>
      <c r="DW464" s="25"/>
      <c r="DX464" s="25"/>
      <c r="DY464" s="25"/>
      <c r="DZ464" s="25"/>
      <c r="EA464" s="25"/>
      <c r="EB464" s="25"/>
      <c r="EC464" s="25"/>
      <c r="ED464" s="25"/>
      <c r="EE464" s="25"/>
      <c r="EF464" s="25"/>
      <c r="EG464" s="25"/>
      <c r="EH464" s="25"/>
      <c r="EI464" s="25"/>
      <c r="EJ464" s="25"/>
      <c r="EK464" s="25"/>
      <c r="EL464" s="25"/>
      <c r="EM464" s="25"/>
      <c r="EN464" s="25"/>
      <c r="EO464" s="25"/>
      <c r="EP464" s="25"/>
      <c r="EQ464" s="25"/>
      <c r="ER464" s="25"/>
      <c r="ES464" s="25"/>
      <c r="ET464" s="25"/>
      <c r="EU464" s="25"/>
      <c r="EV464" s="25"/>
      <c r="EW464" s="25"/>
      <c r="EX464" s="25"/>
      <c r="EY464" s="25"/>
      <c r="EZ464" s="25"/>
      <c r="FA464" s="25"/>
      <c r="FB464" s="25"/>
      <c r="FC464" s="25"/>
      <c r="FD464" s="25"/>
      <c r="FE464" s="25"/>
      <c r="FF464" s="25"/>
      <c r="FG464" s="25"/>
      <c r="FH464" s="25"/>
      <c r="FI464" s="25"/>
      <c r="FJ464" s="25"/>
      <c r="FK464" s="25"/>
      <c r="FL464" s="25"/>
      <c r="FM464" s="25"/>
      <c r="FN464" s="25"/>
      <c r="FO464" s="25"/>
      <c r="FP464" s="25"/>
      <c r="FQ464" s="25"/>
      <c r="FR464" s="25"/>
      <c r="FS464" s="25"/>
      <c r="FT464" s="25"/>
      <c r="FU464" s="25"/>
      <c r="FV464" s="25"/>
      <c r="FW464" s="25"/>
      <c r="FX464" s="25"/>
      <c r="FY464" s="25"/>
      <c r="FZ464" s="25"/>
      <c r="GA464" s="25"/>
      <c r="GB464" s="25"/>
      <c r="GC464" s="25"/>
      <c r="GD464" s="25"/>
      <c r="GE464" s="25"/>
      <c r="GF464" s="25"/>
      <c r="GG464" s="25"/>
      <c r="GH464" s="25"/>
      <c r="GI464" s="25"/>
      <c r="GJ464" s="25"/>
      <c r="GK464" s="25"/>
      <c r="GL464" s="25"/>
      <c r="GM464" s="25"/>
    </row>
    <row r="465" spans="2:195" ht="15" customHeight="1">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c r="CA465" s="25"/>
      <c r="CB465" s="25"/>
      <c r="CC465" s="25"/>
      <c r="CD465" s="25"/>
      <c r="CE465" s="25"/>
      <c r="CF465" s="25"/>
      <c r="CG465" s="25"/>
      <c r="CH465" s="25"/>
      <c r="CI465" s="25"/>
      <c r="CJ465" s="25"/>
      <c r="CK465" s="25"/>
      <c r="CL465" s="25"/>
      <c r="CM465" s="25"/>
      <c r="CN465" s="25"/>
      <c r="CO465" s="25"/>
      <c r="CP465" s="25"/>
      <c r="CQ465" s="25"/>
      <c r="CR465" s="25"/>
      <c r="CS465" s="25"/>
      <c r="CT465" s="25"/>
      <c r="CU465" s="25"/>
      <c r="CV465" s="25"/>
      <c r="CW465" s="25"/>
      <c r="CX465" s="25"/>
      <c r="CY465" s="25"/>
      <c r="CZ465" s="25"/>
      <c r="DA465" s="25"/>
      <c r="DB465" s="25"/>
      <c r="DC465" s="25"/>
      <c r="DD465" s="25"/>
      <c r="DE465" s="25"/>
      <c r="DF465" s="25"/>
      <c r="DG465" s="25"/>
      <c r="DH465" s="25"/>
      <c r="DI465" s="25"/>
      <c r="DJ465" s="25"/>
      <c r="DK465" s="25"/>
      <c r="DL465" s="25"/>
      <c r="DM465" s="25"/>
      <c r="DN465" s="25"/>
      <c r="DO465" s="25"/>
      <c r="DP465" s="25"/>
      <c r="DQ465" s="25"/>
      <c r="DR465" s="25"/>
      <c r="DS465" s="25"/>
      <c r="DT465" s="25"/>
      <c r="DU465" s="25"/>
      <c r="DV465" s="25"/>
      <c r="DW465" s="25"/>
      <c r="DX465" s="25"/>
      <c r="DY465" s="25"/>
      <c r="DZ465" s="25"/>
      <c r="EA465" s="25"/>
      <c r="EB465" s="25"/>
      <c r="EC465" s="25"/>
      <c r="ED465" s="25"/>
      <c r="EE465" s="25"/>
      <c r="EF465" s="25"/>
      <c r="EG465" s="25"/>
      <c r="EH465" s="25"/>
      <c r="EI465" s="25"/>
      <c r="EJ465" s="25"/>
      <c r="EK465" s="25"/>
      <c r="EL465" s="25"/>
      <c r="EM465" s="25"/>
      <c r="EN465" s="25"/>
      <c r="EO465" s="25"/>
      <c r="EP465" s="25"/>
      <c r="EQ465" s="25"/>
      <c r="ER465" s="25"/>
      <c r="ES465" s="25"/>
      <c r="ET465" s="25"/>
      <c r="EU465" s="25"/>
      <c r="EV465" s="25"/>
      <c r="EW465" s="25"/>
      <c r="EX465" s="25"/>
      <c r="EY465" s="25"/>
      <c r="EZ465" s="25"/>
      <c r="FA465" s="25"/>
      <c r="FB465" s="25"/>
      <c r="FC465" s="25"/>
      <c r="FD465" s="25"/>
      <c r="FE465" s="25"/>
      <c r="FF465" s="25"/>
      <c r="FG465" s="25"/>
      <c r="FH465" s="25"/>
      <c r="FI465" s="25"/>
      <c r="FJ465" s="25"/>
      <c r="FK465" s="25"/>
      <c r="FL465" s="25"/>
      <c r="FM465" s="25"/>
      <c r="FN465" s="25"/>
      <c r="FO465" s="25"/>
      <c r="FP465" s="25"/>
      <c r="FQ465" s="25"/>
      <c r="FR465" s="25"/>
      <c r="FS465" s="25"/>
      <c r="FT465" s="25"/>
      <c r="FU465" s="25"/>
      <c r="FV465" s="25"/>
      <c r="FW465" s="25"/>
      <c r="FX465" s="25"/>
      <c r="FY465" s="25"/>
      <c r="FZ465" s="25"/>
      <c r="GA465" s="25"/>
      <c r="GB465" s="25"/>
      <c r="GC465" s="25"/>
      <c r="GD465" s="25"/>
      <c r="GE465" s="25"/>
      <c r="GF465" s="25"/>
      <c r="GG465" s="25"/>
      <c r="GH465" s="25"/>
      <c r="GI465" s="25"/>
      <c r="GJ465" s="25"/>
      <c r="GK465" s="25"/>
      <c r="GL465" s="25"/>
      <c r="GM465" s="25"/>
    </row>
    <row r="466" spans="2:195" ht="15" customHeight="1">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c r="CA466" s="25"/>
      <c r="CB466" s="25"/>
      <c r="CC466" s="25"/>
      <c r="CD466" s="25"/>
      <c r="CE466" s="25"/>
      <c r="CF466" s="25"/>
      <c r="CG466" s="25"/>
      <c r="CH466" s="25"/>
      <c r="CI466" s="25"/>
      <c r="CJ466" s="25"/>
      <c r="CK466" s="25"/>
      <c r="CL466" s="25"/>
      <c r="CM466" s="25"/>
      <c r="CN466" s="25"/>
      <c r="CO466" s="25"/>
      <c r="CP466" s="25"/>
      <c r="CQ466" s="25"/>
      <c r="CR466" s="25"/>
      <c r="CS466" s="25"/>
      <c r="CT466" s="25"/>
      <c r="CU466" s="25"/>
      <c r="CV466" s="25"/>
      <c r="CW466" s="25"/>
      <c r="CX466" s="25"/>
      <c r="CY466" s="25"/>
      <c r="CZ466" s="25"/>
      <c r="DA466" s="25"/>
      <c r="DB466" s="25"/>
      <c r="DC466" s="25"/>
      <c r="DD466" s="25"/>
      <c r="DE466" s="25"/>
      <c r="DF466" s="25"/>
      <c r="DG466" s="25"/>
      <c r="DH466" s="25"/>
      <c r="DI466" s="25"/>
      <c r="DJ466" s="25"/>
      <c r="DK466" s="25"/>
      <c r="DL466" s="25"/>
      <c r="DM466" s="25"/>
      <c r="DN466" s="25"/>
      <c r="DO466" s="25"/>
      <c r="DP466" s="25"/>
      <c r="DQ466" s="25"/>
      <c r="DR466" s="25"/>
      <c r="DS466" s="25"/>
      <c r="DT466" s="25"/>
      <c r="DU466" s="25"/>
      <c r="DV466" s="25"/>
      <c r="DW466" s="25"/>
      <c r="DX466" s="25"/>
      <c r="DY466" s="25"/>
      <c r="DZ466" s="25"/>
      <c r="EA466" s="25"/>
      <c r="EB466" s="25"/>
      <c r="EC466" s="25"/>
      <c r="ED466" s="25"/>
      <c r="EE466" s="25"/>
      <c r="EF466" s="25"/>
      <c r="EG466" s="25"/>
      <c r="EH466" s="25"/>
      <c r="EI466" s="25"/>
      <c r="EJ466" s="25"/>
      <c r="EK466" s="25"/>
      <c r="EL466" s="25"/>
      <c r="EM466" s="25"/>
      <c r="EN466" s="25"/>
      <c r="EO466" s="25"/>
      <c r="EP466" s="25"/>
      <c r="EQ466" s="25"/>
      <c r="ER466" s="25"/>
      <c r="ES466" s="25"/>
      <c r="ET466" s="25"/>
      <c r="EU466" s="25"/>
      <c r="EV466" s="25"/>
      <c r="EW466" s="25"/>
      <c r="EX466" s="25"/>
      <c r="EY466" s="25"/>
      <c r="EZ466" s="25"/>
      <c r="FA466" s="25"/>
      <c r="FB466" s="25"/>
      <c r="FC466" s="25"/>
      <c r="FD466" s="25"/>
      <c r="FE466" s="25"/>
      <c r="FF466" s="25"/>
      <c r="FG466" s="25"/>
      <c r="FH466" s="25"/>
      <c r="FI466" s="25"/>
      <c r="FJ466" s="25"/>
      <c r="FK466" s="25"/>
      <c r="FL466" s="25"/>
      <c r="FM466" s="25"/>
      <c r="FN466" s="25"/>
      <c r="FO466" s="25"/>
      <c r="FP466" s="25"/>
      <c r="FQ466" s="25"/>
      <c r="FR466" s="25"/>
      <c r="FS466" s="25"/>
      <c r="FT466" s="25"/>
      <c r="FU466" s="25"/>
      <c r="FV466" s="25"/>
      <c r="FW466" s="25"/>
      <c r="FX466" s="25"/>
      <c r="FY466" s="25"/>
      <c r="FZ466" s="25"/>
      <c r="GA466" s="25"/>
      <c r="GB466" s="25"/>
      <c r="GC466" s="25"/>
      <c r="GD466" s="25"/>
      <c r="GE466" s="25"/>
      <c r="GF466" s="25"/>
      <c r="GG466" s="25"/>
      <c r="GH466" s="25"/>
      <c r="GI466" s="25"/>
      <c r="GJ466" s="25"/>
      <c r="GK466" s="25"/>
      <c r="GL466" s="25"/>
      <c r="GM466" s="25"/>
    </row>
    <row r="467" spans="2:195" ht="15" customHeight="1">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row>
    <row r="468" spans="2:195" ht="15" customHeight="1">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row>
    <row r="469" spans="2:195" ht="15" customHeight="1">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c r="CA469" s="25"/>
      <c r="CB469" s="25"/>
      <c r="CC469" s="25"/>
      <c r="CD469" s="25"/>
      <c r="CE469" s="25"/>
      <c r="CF469" s="25"/>
      <c r="CG469" s="25"/>
      <c r="CH469" s="25"/>
      <c r="CI469" s="25"/>
      <c r="CJ469" s="25"/>
      <c r="CK469" s="25"/>
      <c r="CL469" s="25"/>
      <c r="CM469" s="25"/>
      <c r="CN469" s="25"/>
      <c r="CO469" s="25"/>
      <c r="CP469" s="25"/>
      <c r="CQ469" s="25"/>
      <c r="CR469" s="25"/>
      <c r="CS469" s="25"/>
      <c r="CT469" s="25"/>
      <c r="CU469" s="25"/>
      <c r="CV469" s="25"/>
      <c r="CW469" s="25"/>
      <c r="CX469" s="25"/>
      <c r="CY469" s="25"/>
      <c r="CZ469" s="25"/>
      <c r="DA469" s="25"/>
      <c r="DB469" s="25"/>
      <c r="DC469" s="25"/>
      <c r="DD469" s="25"/>
      <c r="DE469" s="25"/>
      <c r="DF469" s="25"/>
      <c r="DG469" s="25"/>
      <c r="DH469" s="25"/>
      <c r="DI469" s="25"/>
      <c r="DJ469" s="25"/>
      <c r="DK469" s="25"/>
      <c r="DL469" s="25"/>
      <c r="DM469" s="25"/>
      <c r="DN469" s="25"/>
      <c r="DO469" s="25"/>
      <c r="DP469" s="25"/>
      <c r="DQ469" s="25"/>
      <c r="DR469" s="25"/>
      <c r="DS469" s="25"/>
      <c r="DT469" s="25"/>
      <c r="DU469" s="25"/>
      <c r="DV469" s="25"/>
      <c r="DW469" s="25"/>
      <c r="DX469" s="25"/>
      <c r="DY469" s="25"/>
      <c r="DZ469" s="25"/>
      <c r="EA469" s="25"/>
      <c r="EB469" s="25"/>
      <c r="EC469" s="25"/>
      <c r="ED469" s="25"/>
      <c r="EE469" s="25"/>
      <c r="EF469" s="25"/>
      <c r="EG469" s="25"/>
      <c r="EH469" s="25"/>
      <c r="EI469" s="25"/>
      <c r="EJ469" s="25"/>
      <c r="EK469" s="25"/>
      <c r="EL469" s="25"/>
      <c r="EM469" s="25"/>
      <c r="EN469" s="25"/>
      <c r="EO469" s="25"/>
      <c r="EP469" s="25"/>
      <c r="EQ469" s="25"/>
      <c r="ER469" s="25"/>
      <c r="ES469" s="25"/>
      <c r="ET469" s="25"/>
      <c r="EU469" s="25"/>
      <c r="EV469" s="25"/>
      <c r="EW469" s="25"/>
      <c r="EX469" s="25"/>
      <c r="EY469" s="25"/>
      <c r="EZ469" s="25"/>
      <c r="FA469" s="25"/>
      <c r="FB469" s="25"/>
      <c r="FC469" s="25"/>
      <c r="FD469" s="25"/>
      <c r="FE469" s="25"/>
      <c r="FF469" s="25"/>
      <c r="FG469" s="25"/>
      <c r="FH469" s="25"/>
      <c r="FI469" s="25"/>
      <c r="FJ469" s="25"/>
      <c r="FK469" s="25"/>
      <c r="FL469" s="25"/>
      <c r="FM469" s="25"/>
      <c r="FN469" s="25"/>
      <c r="FO469" s="25"/>
      <c r="FP469" s="25"/>
      <c r="FQ469" s="25"/>
      <c r="FR469" s="25"/>
      <c r="FS469" s="25"/>
      <c r="FT469" s="25"/>
      <c r="FU469" s="25"/>
      <c r="FV469" s="25"/>
      <c r="FW469" s="25"/>
      <c r="FX469" s="25"/>
      <c r="FY469" s="25"/>
      <c r="FZ469" s="25"/>
      <c r="GA469" s="25"/>
      <c r="GB469" s="25"/>
      <c r="GC469" s="25"/>
      <c r="GD469" s="25"/>
      <c r="GE469" s="25"/>
      <c r="GF469" s="25"/>
      <c r="GG469" s="25"/>
      <c r="GH469" s="25"/>
      <c r="GI469" s="25"/>
      <c r="GJ469" s="25"/>
      <c r="GK469" s="25"/>
      <c r="GL469" s="25"/>
      <c r="GM469" s="25"/>
    </row>
    <row r="470" spans="2:195" ht="15" customHeight="1">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c r="CA470" s="25"/>
      <c r="CB470" s="25"/>
      <c r="CC470" s="25"/>
      <c r="CD470" s="25"/>
      <c r="CE470" s="25"/>
      <c r="CF470" s="25"/>
      <c r="CG470" s="25"/>
      <c r="CH470" s="25"/>
      <c r="CI470" s="25"/>
      <c r="CJ470" s="25"/>
      <c r="CK470" s="25"/>
      <c r="CL470" s="25"/>
      <c r="CM470" s="25"/>
      <c r="CN470" s="25"/>
      <c r="CO470" s="25"/>
      <c r="CP470" s="25"/>
      <c r="CQ470" s="25"/>
      <c r="CR470" s="25"/>
      <c r="CS470" s="25"/>
      <c r="CT470" s="25"/>
      <c r="CU470" s="25"/>
      <c r="CV470" s="25"/>
      <c r="CW470" s="25"/>
      <c r="CX470" s="25"/>
      <c r="CY470" s="25"/>
      <c r="CZ470" s="25"/>
      <c r="DA470" s="25"/>
      <c r="DB470" s="25"/>
      <c r="DC470" s="25"/>
      <c r="DD470" s="25"/>
      <c r="DE470" s="25"/>
      <c r="DF470" s="25"/>
      <c r="DG470" s="25"/>
      <c r="DH470" s="25"/>
      <c r="DI470" s="25"/>
      <c r="DJ470" s="25"/>
      <c r="DK470" s="25"/>
      <c r="DL470" s="25"/>
      <c r="DM470" s="25"/>
      <c r="DN470" s="25"/>
      <c r="DO470" s="25"/>
      <c r="DP470" s="25"/>
      <c r="DQ470" s="25"/>
      <c r="DR470" s="25"/>
      <c r="DS470" s="25"/>
      <c r="DT470" s="25"/>
      <c r="DU470" s="25"/>
      <c r="DV470" s="25"/>
      <c r="DW470" s="25"/>
      <c r="DX470" s="25"/>
      <c r="DY470" s="25"/>
      <c r="DZ470" s="25"/>
      <c r="EA470" s="25"/>
      <c r="EB470" s="25"/>
      <c r="EC470" s="25"/>
      <c r="ED470" s="25"/>
      <c r="EE470" s="25"/>
      <c r="EF470" s="25"/>
      <c r="EG470" s="25"/>
      <c r="EH470" s="25"/>
      <c r="EI470" s="25"/>
      <c r="EJ470" s="25"/>
      <c r="EK470" s="25"/>
      <c r="EL470" s="25"/>
      <c r="EM470" s="25"/>
      <c r="EN470" s="25"/>
      <c r="EO470" s="25"/>
      <c r="EP470" s="25"/>
      <c r="EQ470" s="25"/>
      <c r="ER470" s="25"/>
      <c r="ES470" s="25"/>
      <c r="ET470" s="25"/>
      <c r="EU470" s="25"/>
      <c r="EV470" s="25"/>
      <c r="EW470" s="25"/>
      <c r="EX470" s="25"/>
      <c r="EY470" s="25"/>
      <c r="EZ470" s="25"/>
      <c r="FA470" s="25"/>
      <c r="FB470" s="25"/>
      <c r="FC470" s="25"/>
      <c r="FD470" s="25"/>
      <c r="FE470" s="25"/>
      <c r="FF470" s="25"/>
      <c r="FG470" s="25"/>
      <c r="FH470" s="25"/>
      <c r="FI470" s="25"/>
      <c r="FJ470" s="25"/>
      <c r="FK470" s="25"/>
      <c r="FL470" s="25"/>
      <c r="FM470" s="25"/>
      <c r="FN470" s="25"/>
      <c r="FO470" s="25"/>
      <c r="FP470" s="25"/>
      <c r="FQ470" s="25"/>
      <c r="FR470" s="25"/>
      <c r="FS470" s="25"/>
      <c r="FT470" s="25"/>
      <c r="FU470" s="25"/>
      <c r="FV470" s="25"/>
      <c r="FW470" s="25"/>
      <c r="FX470" s="25"/>
      <c r="FY470" s="25"/>
      <c r="FZ470" s="25"/>
      <c r="GA470" s="25"/>
      <c r="GB470" s="25"/>
      <c r="GC470" s="25"/>
      <c r="GD470" s="25"/>
      <c r="GE470" s="25"/>
      <c r="GF470" s="25"/>
      <c r="GG470" s="25"/>
      <c r="GH470" s="25"/>
      <c r="GI470" s="25"/>
      <c r="GJ470" s="25"/>
      <c r="GK470" s="25"/>
      <c r="GL470" s="25"/>
      <c r="GM470" s="25"/>
    </row>
    <row r="471" spans="2:195" ht="15" customHeight="1">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c r="CA471" s="25"/>
      <c r="CB471" s="25"/>
      <c r="CC471" s="25"/>
      <c r="CD471" s="25"/>
      <c r="CE471" s="25"/>
      <c r="CF471" s="25"/>
      <c r="CG471" s="25"/>
      <c r="CH471" s="25"/>
      <c r="CI471" s="25"/>
      <c r="CJ471" s="25"/>
      <c r="CK471" s="25"/>
      <c r="CL471" s="25"/>
      <c r="CM471" s="25"/>
      <c r="CN471" s="25"/>
      <c r="CO471" s="25"/>
      <c r="CP471" s="25"/>
      <c r="CQ471" s="25"/>
      <c r="CR471" s="25"/>
      <c r="CS471" s="25"/>
      <c r="CT471" s="25"/>
      <c r="CU471" s="25"/>
      <c r="CV471" s="25"/>
      <c r="CW471" s="25"/>
      <c r="CX471" s="25"/>
      <c r="CY471" s="25"/>
      <c r="CZ471" s="25"/>
      <c r="DA471" s="25"/>
      <c r="DB471" s="25"/>
      <c r="DC471" s="25"/>
      <c r="DD471" s="25"/>
      <c r="DE471" s="25"/>
      <c r="DF471" s="25"/>
      <c r="DG471" s="25"/>
      <c r="DH471" s="25"/>
      <c r="DI471" s="25"/>
      <c r="DJ471" s="25"/>
      <c r="DK471" s="25"/>
      <c r="DL471" s="25"/>
      <c r="DM471" s="25"/>
      <c r="DN471" s="25"/>
      <c r="DO471" s="25"/>
      <c r="DP471" s="25"/>
      <c r="DQ471" s="25"/>
      <c r="DR471" s="25"/>
      <c r="DS471" s="25"/>
      <c r="DT471" s="25"/>
      <c r="DU471" s="25"/>
      <c r="DV471" s="25"/>
      <c r="DW471" s="25"/>
      <c r="DX471" s="25"/>
      <c r="DY471" s="25"/>
      <c r="DZ471" s="25"/>
      <c r="EA471" s="25"/>
      <c r="EB471" s="25"/>
      <c r="EC471" s="25"/>
      <c r="ED471" s="25"/>
      <c r="EE471" s="25"/>
      <c r="EF471" s="25"/>
      <c r="EG471" s="25"/>
      <c r="EH471" s="25"/>
      <c r="EI471" s="25"/>
      <c r="EJ471" s="25"/>
      <c r="EK471" s="25"/>
      <c r="EL471" s="25"/>
      <c r="EM471" s="25"/>
      <c r="EN471" s="25"/>
      <c r="EO471" s="25"/>
      <c r="EP471" s="25"/>
      <c r="EQ471" s="25"/>
      <c r="ER471" s="25"/>
      <c r="ES471" s="25"/>
      <c r="ET471" s="25"/>
      <c r="EU471" s="25"/>
      <c r="EV471" s="25"/>
      <c r="EW471" s="25"/>
      <c r="EX471" s="25"/>
      <c r="EY471" s="25"/>
      <c r="EZ471" s="25"/>
      <c r="FA471" s="25"/>
      <c r="FB471" s="25"/>
      <c r="FC471" s="25"/>
      <c r="FD471" s="25"/>
      <c r="FE471" s="25"/>
      <c r="FF471" s="25"/>
      <c r="FG471" s="25"/>
      <c r="FH471" s="25"/>
      <c r="FI471" s="25"/>
      <c r="FJ471" s="25"/>
      <c r="FK471" s="25"/>
      <c r="FL471" s="25"/>
      <c r="FM471" s="25"/>
      <c r="FN471" s="25"/>
      <c r="FO471" s="25"/>
      <c r="FP471" s="25"/>
      <c r="FQ471" s="25"/>
      <c r="FR471" s="25"/>
      <c r="FS471" s="25"/>
      <c r="FT471" s="25"/>
      <c r="FU471" s="25"/>
      <c r="FV471" s="25"/>
      <c r="FW471" s="25"/>
      <c r="FX471" s="25"/>
      <c r="FY471" s="25"/>
      <c r="FZ471" s="25"/>
      <c r="GA471" s="25"/>
      <c r="GB471" s="25"/>
      <c r="GC471" s="25"/>
      <c r="GD471" s="25"/>
      <c r="GE471" s="25"/>
      <c r="GF471" s="25"/>
      <c r="GG471" s="25"/>
      <c r="GH471" s="25"/>
      <c r="GI471" s="25"/>
      <c r="GJ471" s="25"/>
      <c r="GK471" s="25"/>
      <c r="GL471" s="25"/>
      <c r="GM471" s="25"/>
    </row>
    <row r="472" spans="2:195" ht="15" customHeight="1">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25"/>
      <c r="CD472" s="25"/>
      <c r="CE472" s="25"/>
      <c r="CF472" s="25"/>
      <c r="CG472" s="25"/>
      <c r="CH472" s="25"/>
      <c r="CI472" s="25"/>
      <c r="CJ472" s="25"/>
      <c r="CK472" s="25"/>
      <c r="CL472" s="25"/>
      <c r="CM472" s="25"/>
      <c r="CN472" s="25"/>
      <c r="CO472" s="25"/>
      <c r="CP472" s="25"/>
      <c r="CQ472" s="25"/>
      <c r="CR472" s="25"/>
      <c r="CS472" s="25"/>
      <c r="CT472" s="25"/>
      <c r="CU472" s="25"/>
      <c r="CV472" s="25"/>
      <c r="CW472" s="25"/>
      <c r="CX472" s="25"/>
      <c r="CY472" s="25"/>
      <c r="CZ472" s="25"/>
      <c r="DA472" s="25"/>
      <c r="DB472" s="25"/>
      <c r="DC472" s="25"/>
      <c r="DD472" s="25"/>
      <c r="DE472" s="25"/>
      <c r="DF472" s="25"/>
      <c r="DG472" s="25"/>
      <c r="DH472" s="25"/>
      <c r="DI472" s="25"/>
      <c r="DJ472" s="25"/>
      <c r="DK472" s="25"/>
      <c r="DL472" s="25"/>
      <c r="DM472" s="25"/>
      <c r="DN472" s="25"/>
      <c r="DO472" s="25"/>
      <c r="DP472" s="25"/>
      <c r="DQ472" s="25"/>
      <c r="DR472" s="25"/>
      <c r="DS472" s="25"/>
      <c r="DT472" s="25"/>
      <c r="DU472" s="25"/>
      <c r="DV472" s="25"/>
      <c r="DW472" s="25"/>
      <c r="DX472" s="25"/>
      <c r="DY472" s="25"/>
      <c r="DZ472" s="25"/>
      <c r="EA472" s="25"/>
      <c r="EB472" s="25"/>
      <c r="EC472" s="25"/>
      <c r="ED472" s="25"/>
      <c r="EE472" s="25"/>
      <c r="EF472" s="25"/>
      <c r="EG472" s="25"/>
      <c r="EH472" s="25"/>
      <c r="EI472" s="25"/>
      <c r="EJ472" s="25"/>
      <c r="EK472" s="25"/>
      <c r="EL472" s="25"/>
      <c r="EM472" s="25"/>
      <c r="EN472" s="25"/>
      <c r="EO472" s="25"/>
      <c r="EP472" s="25"/>
      <c r="EQ472" s="25"/>
      <c r="ER472" s="25"/>
      <c r="ES472" s="25"/>
      <c r="ET472" s="25"/>
      <c r="EU472" s="25"/>
      <c r="EV472" s="25"/>
      <c r="EW472" s="25"/>
      <c r="EX472" s="25"/>
      <c r="EY472" s="25"/>
      <c r="EZ472" s="25"/>
      <c r="FA472" s="25"/>
      <c r="FB472" s="25"/>
      <c r="FC472" s="25"/>
      <c r="FD472" s="25"/>
      <c r="FE472" s="25"/>
      <c r="FF472" s="25"/>
      <c r="FG472" s="25"/>
      <c r="FH472" s="25"/>
      <c r="FI472" s="25"/>
      <c r="FJ472" s="25"/>
      <c r="FK472" s="25"/>
      <c r="FL472" s="25"/>
      <c r="FM472" s="25"/>
      <c r="FN472" s="25"/>
      <c r="FO472" s="25"/>
      <c r="FP472" s="25"/>
      <c r="FQ472" s="25"/>
      <c r="FR472" s="25"/>
      <c r="FS472" s="25"/>
      <c r="FT472" s="25"/>
      <c r="FU472" s="25"/>
      <c r="FV472" s="25"/>
      <c r="FW472" s="25"/>
      <c r="FX472" s="25"/>
      <c r="FY472" s="25"/>
      <c r="FZ472" s="25"/>
      <c r="GA472" s="25"/>
      <c r="GB472" s="25"/>
      <c r="GC472" s="25"/>
      <c r="GD472" s="25"/>
      <c r="GE472" s="25"/>
      <c r="GF472" s="25"/>
      <c r="GG472" s="25"/>
      <c r="GH472" s="25"/>
      <c r="GI472" s="25"/>
      <c r="GJ472" s="25"/>
      <c r="GK472" s="25"/>
      <c r="GL472" s="25"/>
      <c r="GM472" s="25"/>
    </row>
    <row r="473" spans="2:195" ht="15" customHeight="1">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c r="CA473" s="25"/>
      <c r="CB473" s="25"/>
      <c r="CC473" s="25"/>
      <c r="CD473" s="25"/>
      <c r="CE473" s="25"/>
      <c r="CF473" s="25"/>
      <c r="CG473" s="25"/>
      <c r="CH473" s="25"/>
      <c r="CI473" s="25"/>
      <c r="CJ473" s="25"/>
      <c r="CK473" s="25"/>
      <c r="CL473" s="25"/>
      <c r="CM473" s="25"/>
      <c r="CN473" s="25"/>
      <c r="CO473" s="25"/>
      <c r="CP473" s="25"/>
      <c r="CQ473" s="25"/>
      <c r="CR473" s="25"/>
      <c r="CS473" s="25"/>
      <c r="CT473" s="25"/>
      <c r="CU473" s="25"/>
      <c r="CV473" s="25"/>
      <c r="CW473" s="25"/>
      <c r="CX473" s="25"/>
      <c r="CY473" s="25"/>
      <c r="CZ473" s="25"/>
      <c r="DA473" s="25"/>
      <c r="DB473" s="25"/>
      <c r="DC473" s="25"/>
      <c r="DD473" s="25"/>
      <c r="DE473" s="25"/>
      <c r="DF473" s="25"/>
      <c r="DG473" s="25"/>
      <c r="DH473" s="25"/>
      <c r="DI473" s="25"/>
      <c r="DJ473" s="25"/>
      <c r="DK473" s="25"/>
      <c r="DL473" s="25"/>
      <c r="DM473" s="25"/>
      <c r="DN473" s="25"/>
      <c r="DO473" s="25"/>
      <c r="DP473" s="25"/>
      <c r="DQ473" s="25"/>
      <c r="DR473" s="25"/>
      <c r="DS473" s="25"/>
      <c r="DT473" s="25"/>
      <c r="DU473" s="25"/>
      <c r="DV473" s="25"/>
      <c r="DW473" s="25"/>
      <c r="DX473" s="25"/>
      <c r="DY473" s="25"/>
      <c r="DZ473" s="25"/>
      <c r="EA473" s="25"/>
      <c r="EB473" s="25"/>
      <c r="EC473" s="25"/>
      <c r="ED473" s="25"/>
      <c r="EE473" s="25"/>
      <c r="EF473" s="25"/>
      <c r="EG473" s="25"/>
      <c r="EH473" s="25"/>
      <c r="EI473" s="25"/>
      <c r="EJ473" s="25"/>
      <c r="EK473" s="25"/>
      <c r="EL473" s="25"/>
      <c r="EM473" s="25"/>
      <c r="EN473" s="25"/>
      <c r="EO473" s="25"/>
      <c r="EP473" s="25"/>
      <c r="EQ473" s="25"/>
      <c r="ER473" s="25"/>
      <c r="ES473" s="25"/>
      <c r="ET473" s="25"/>
      <c r="EU473" s="25"/>
      <c r="EV473" s="25"/>
      <c r="EW473" s="25"/>
      <c r="EX473" s="25"/>
      <c r="EY473" s="25"/>
      <c r="EZ473" s="25"/>
      <c r="FA473" s="25"/>
      <c r="FB473" s="25"/>
      <c r="FC473" s="25"/>
      <c r="FD473" s="25"/>
      <c r="FE473" s="25"/>
      <c r="FF473" s="25"/>
      <c r="FG473" s="25"/>
      <c r="FH473" s="25"/>
      <c r="FI473" s="25"/>
      <c r="FJ473" s="25"/>
      <c r="FK473" s="25"/>
      <c r="FL473" s="25"/>
      <c r="FM473" s="25"/>
      <c r="FN473" s="25"/>
      <c r="FO473" s="25"/>
      <c r="FP473" s="25"/>
      <c r="FQ473" s="25"/>
      <c r="FR473" s="25"/>
      <c r="FS473" s="25"/>
      <c r="FT473" s="25"/>
      <c r="FU473" s="25"/>
      <c r="FV473" s="25"/>
      <c r="FW473" s="25"/>
      <c r="FX473" s="25"/>
      <c r="FY473" s="25"/>
      <c r="FZ473" s="25"/>
      <c r="GA473" s="25"/>
      <c r="GB473" s="25"/>
      <c r="GC473" s="25"/>
      <c r="GD473" s="25"/>
      <c r="GE473" s="25"/>
      <c r="GF473" s="25"/>
      <c r="GG473" s="25"/>
      <c r="GH473" s="25"/>
      <c r="GI473" s="25"/>
      <c r="GJ473" s="25"/>
      <c r="GK473" s="25"/>
      <c r="GL473" s="25"/>
      <c r="GM473" s="25"/>
    </row>
    <row r="474" spans="2:195" ht="15" customHeight="1">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25"/>
      <c r="DI474" s="25"/>
      <c r="DJ474" s="25"/>
      <c r="DK474" s="25"/>
      <c r="DL474" s="25"/>
      <c r="DM474" s="25"/>
      <c r="DN474" s="25"/>
      <c r="DO474" s="25"/>
      <c r="DP474" s="25"/>
      <c r="DQ474" s="25"/>
      <c r="DR474" s="25"/>
      <c r="DS474" s="25"/>
      <c r="DT474" s="25"/>
      <c r="DU474" s="25"/>
      <c r="DV474" s="25"/>
      <c r="DW474" s="25"/>
      <c r="DX474" s="25"/>
      <c r="DY474" s="25"/>
      <c r="DZ474" s="25"/>
      <c r="EA474" s="25"/>
      <c r="EB474" s="25"/>
      <c r="EC474" s="25"/>
      <c r="ED474" s="25"/>
      <c r="EE474" s="25"/>
      <c r="EF474" s="25"/>
      <c r="EG474" s="25"/>
      <c r="EH474" s="25"/>
      <c r="EI474" s="25"/>
      <c r="EJ474" s="25"/>
      <c r="EK474" s="25"/>
      <c r="EL474" s="25"/>
      <c r="EM474" s="25"/>
      <c r="EN474" s="25"/>
      <c r="EO474" s="25"/>
      <c r="EP474" s="25"/>
      <c r="EQ474" s="25"/>
      <c r="ER474" s="25"/>
      <c r="ES474" s="25"/>
      <c r="ET474" s="25"/>
      <c r="EU474" s="25"/>
      <c r="EV474" s="25"/>
      <c r="EW474" s="25"/>
      <c r="EX474" s="25"/>
      <c r="EY474" s="25"/>
      <c r="EZ474" s="25"/>
      <c r="FA474" s="25"/>
      <c r="FB474" s="25"/>
      <c r="FC474" s="25"/>
      <c r="FD474" s="25"/>
      <c r="FE474" s="25"/>
      <c r="FF474" s="25"/>
      <c r="FG474" s="25"/>
      <c r="FH474" s="25"/>
      <c r="FI474" s="25"/>
      <c r="FJ474" s="25"/>
      <c r="FK474" s="25"/>
      <c r="FL474" s="25"/>
      <c r="FM474" s="25"/>
      <c r="FN474" s="25"/>
      <c r="FO474" s="25"/>
      <c r="FP474" s="25"/>
      <c r="FQ474" s="25"/>
      <c r="FR474" s="25"/>
      <c r="FS474" s="25"/>
      <c r="FT474" s="25"/>
      <c r="FU474" s="25"/>
      <c r="FV474" s="25"/>
      <c r="FW474" s="25"/>
      <c r="FX474" s="25"/>
      <c r="FY474" s="25"/>
      <c r="FZ474" s="25"/>
      <c r="GA474" s="25"/>
      <c r="GB474" s="25"/>
      <c r="GC474" s="25"/>
      <c r="GD474" s="25"/>
      <c r="GE474" s="25"/>
      <c r="GF474" s="25"/>
      <c r="GG474" s="25"/>
      <c r="GH474" s="25"/>
      <c r="GI474" s="25"/>
      <c r="GJ474" s="25"/>
      <c r="GK474" s="25"/>
      <c r="GL474" s="25"/>
      <c r="GM474" s="25"/>
    </row>
    <row r="475" spans="2:195" ht="15" customHeight="1">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25"/>
      <c r="DI475" s="25"/>
      <c r="DJ475" s="25"/>
      <c r="DK475" s="25"/>
      <c r="DL475" s="25"/>
      <c r="DM475" s="25"/>
      <c r="DN475" s="25"/>
      <c r="DO475" s="25"/>
      <c r="DP475" s="25"/>
      <c r="DQ475" s="25"/>
      <c r="DR475" s="25"/>
      <c r="DS475" s="25"/>
      <c r="DT475" s="25"/>
      <c r="DU475" s="25"/>
      <c r="DV475" s="25"/>
      <c r="DW475" s="25"/>
      <c r="DX475" s="25"/>
      <c r="DY475" s="25"/>
      <c r="DZ475" s="25"/>
      <c r="EA475" s="25"/>
      <c r="EB475" s="25"/>
      <c r="EC475" s="25"/>
      <c r="ED475" s="25"/>
      <c r="EE475" s="25"/>
      <c r="EF475" s="25"/>
      <c r="EG475" s="25"/>
      <c r="EH475" s="25"/>
      <c r="EI475" s="25"/>
      <c r="EJ475" s="25"/>
      <c r="EK475" s="25"/>
      <c r="EL475" s="25"/>
      <c r="EM475" s="25"/>
      <c r="EN475" s="25"/>
      <c r="EO475" s="25"/>
      <c r="EP475" s="25"/>
      <c r="EQ475" s="25"/>
      <c r="ER475" s="25"/>
      <c r="ES475" s="25"/>
      <c r="ET475" s="25"/>
      <c r="EU475" s="25"/>
      <c r="EV475" s="25"/>
      <c r="EW475" s="25"/>
      <c r="EX475" s="25"/>
      <c r="EY475" s="25"/>
      <c r="EZ475" s="25"/>
      <c r="FA475" s="25"/>
      <c r="FB475" s="25"/>
      <c r="FC475" s="25"/>
      <c r="FD475" s="25"/>
      <c r="FE475" s="25"/>
      <c r="FF475" s="25"/>
      <c r="FG475" s="25"/>
      <c r="FH475" s="25"/>
      <c r="FI475" s="25"/>
      <c r="FJ475" s="25"/>
      <c r="FK475" s="25"/>
      <c r="FL475" s="25"/>
      <c r="FM475" s="25"/>
      <c r="FN475" s="25"/>
      <c r="FO475" s="25"/>
      <c r="FP475" s="25"/>
      <c r="FQ475" s="25"/>
      <c r="FR475" s="25"/>
      <c r="FS475" s="25"/>
      <c r="FT475" s="25"/>
      <c r="FU475" s="25"/>
      <c r="FV475" s="25"/>
      <c r="FW475" s="25"/>
      <c r="FX475" s="25"/>
      <c r="FY475" s="25"/>
      <c r="FZ475" s="25"/>
      <c r="GA475" s="25"/>
      <c r="GB475" s="25"/>
      <c r="GC475" s="25"/>
      <c r="GD475" s="25"/>
      <c r="GE475" s="25"/>
      <c r="GF475" s="25"/>
      <c r="GG475" s="25"/>
      <c r="GH475" s="25"/>
      <c r="GI475" s="25"/>
      <c r="GJ475" s="25"/>
      <c r="GK475" s="25"/>
      <c r="GL475" s="25"/>
      <c r="GM475" s="25"/>
    </row>
    <row r="476" spans="2:195" ht="15" customHeight="1">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c r="CA476" s="25"/>
      <c r="CB476" s="25"/>
      <c r="CC476" s="25"/>
      <c r="CD476" s="25"/>
      <c r="CE476" s="25"/>
      <c r="CF476" s="25"/>
      <c r="CG476" s="25"/>
      <c r="CH476" s="25"/>
      <c r="CI476" s="25"/>
      <c r="CJ476" s="25"/>
      <c r="CK476" s="25"/>
      <c r="CL476" s="25"/>
      <c r="CM476" s="25"/>
      <c r="CN476" s="25"/>
      <c r="CO476" s="25"/>
      <c r="CP476" s="25"/>
      <c r="CQ476" s="25"/>
      <c r="CR476" s="25"/>
      <c r="CS476" s="25"/>
      <c r="CT476" s="25"/>
      <c r="CU476" s="25"/>
      <c r="CV476" s="25"/>
      <c r="CW476" s="25"/>
      <c r="CX476" s="25"/>
      <c r="CY476" s="25"/>
      <c r="CZ476" s="25"/>
      <c r="DA476" s="25"/>
      <c r="DB476" s="25"/>
      <c r="DC476" s="25"/>
      <c r="DD476" s="25"/>
      <c r="DE476" s="25"/>
      <c r="DF476" s="25"/>
      <c r="DG476" s="25"/>
      <c r="DH476" s="25"/>
      <c r="DI476" s="25"/>
      <c r="DJ476" s="25"/>
      <c r="DK476" s="25"/>
      <c r="DL476" s="25"/>
      <c r="DM476" s="25"/>
      <c r="DN476" s="25"/>
      <c r="DO476" s="25"/>
      <c r="DP476" s="25"/>
      <c r="DQ476" s="25"/>
      <c r="DR476" s="25"/>
      <c r="DS476" s="25"/>
      <c r="DT476" s="25"/>
      <c r="DU476" s="25"/>
      <c r="DV476" s="25"/>
      <c r="DW476" s="25"/>
      <c r="DX476" s="25"/>
      <c r="DY476" s="25"/>
      <c r="DZ476" s="25"/>
      <c r="EA476" s="25"/>
      <c r="EB476" s="25"/>
      <c r="EC476" s="25"/>
      <c r="ED476" s="25"/>
      <c r="EE476" s="25"/>
      <c r="EF476" s="25"/>
      <c r="EG476" s="25"/>
      <c r="EH476" s="25"/>
      <c r="EI476" s="25"/>
      <c r="EJ476" s="25"/>
      <c r="EK476" s="25"/>
      <c r="EL476" s="25"/>
      <c r="EM476" s="25"/>
      <c r="EN476" s="25"/>
      <c r="EO476" s="25"/>
      <c r="EP476" s="25"/>
      <c r="EQ476" s="25"/>
      <c r="ER476" s="25"/>
      <c r="ES476" s="25"/>
      <c r="ET476" s="25"/>
      <c r="EU476" s="25"/>
      <c r="EV476" s="25"/>
      <c r="EW476" s="25"/>
      <c r="EX476" s="25"/>
      <c r="EY476" s="25"/>
      <c r="EZ476" s="25"/>
      <c r="FA476" s="25"/>
      <c r="FB476" s="25"/>
      <c r="FC476" s="25"/>
      <c r="FD476" s="25"/>
      <c r="FE476" s="25"/>
      <c r="FF476" s="25"/>
      <c r="FG476" s="25"/>
      <c r="FH476" s="25"/>
      <c r="FI476" s="25"/>
      <c r="FJ476" s="25"/>
      <c r="FK476" s="25"/>
      <c r="FL476" s="25"/>
      <c r="FM476" s="25"/>
      <c r="FN476" s="25"/>
      <c r="FO476" s="25"/>
      <c r="FP476" s="25"/>
      <c r="FQ476" s="25"/>
      <c r="FR476" s="25"/>
      <c r="FS476" s="25"/>
      <c r="FT476" s="25"/>
      <c r="FU476" s="25"/>
      <c r="FV476" s="25"/>
      <c r="FW476" s="25"/>
      <c r="FX476" s="25"/>
      <c r="FY476" s="25"/>
      <c r="FZ476" s="25"/>
      <c r="GA476" s="25"/>
      <c r="GB476" s="25"/>
      <c r="GC476" s="25"/>
      <c r="GD476" s="25"/>
      <c r="GE476" s="25"/>
      <c r="GF476" s="25"/>
      <c r="GG476" s="25"/>
      <c r="GH476" s="25"/>
      <c r="GI476" s="25"/>
      <c r="GJ476" s="25"/>
      <c r="GK476" s="25"/>
      <c r="GL476" s="25"/>
      <c r="GM476" s="25"/>
    </row>
    <row r="477" spans="2:195" ht="15" customHeight="1">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c r="CA477" s="25"/>
      <c r="CB477" s="25"/>
      <c r="CC477" s="25"/>
      <c r="CD477" s="25"/>
      <c r="CE477" s="25"/>
      <c r="CF477" s="25"/>
      <c r="CG477" s="25"/>
      <c r="CH477" s="25"/>
      <c r="CI477" s="25"/>
      <c r="CJ477" s="25"/>
      <c r="CK477" s="25"/>
      <c r="CL477" s="25"/>
      <c r="CM477" s="25"/>
      <c r="CN477" s="25"/>
      <c r="CO477" s="25"/>
      <c r="CP477" s="25"/>
      <c r="CQ477" s="25"/>
      <c r="CR477" s="25"/>
      <c r="CS477" s="25"/>
      <c r="CT477" s="25"/>
      <c r="CU477" s="25"/>
      <c r="CV477" s="25"/>
      <c r="CW477" s="25"/>
      <c r="CX477" s="25"/>
      <c r="CY477" s="25"/>
      <c r="CZ477" s="25"/>
      <c r="DA477" s="25"/>
      <c r="DB477" s="25"/>
      <c r="DC477" s="25"/>
      <c r="DD477" s="25"/>
      <c r="DE477" s="25"/>
      <c r="DF477" s="25"/>
      <c r="DG477" s="25"/>
      <c r="DH477" s="25"/>
      <c r="DI477" s="25"/>
      <c r="DJ477" s="25"/>
      <c r="DK477" s="25"/>
      <c r="DL477" s="25"/>
      <c r="DM477" s="25"/>
      <c r="DN477" s="25"/>
      <c r="DO477" s="25"/>
      <c r="DP477" s="25"/>
      <c r="DQ477" s="25"/>
      <c r="DR477" s="25"/>
      <c r="DS477" s="25"/>
      <c r="DT477" s="25"/>
      <c r="DU477" s="25"/>
      <c r="DV477" s="25"/>
      <c r="DW477" s="25"/>
      <c r="DX477" s="25"/>
      <c r="DY477" s="25"/>
      <c r="DZ477" s="25"/>
      <c r="EA477" s="25"/>
      <c r="EB477" s="25"/>
      <c r="EC477" s="25"/>
      <c r="ED477" s="25"/>
      <c r="EE477" s="25"/>
      <c r="EF477" s="25"/>
      <c r="EG477" s="25"/>
      <c r="EH477" s="25"/>
      <c r="EI477" s="25"/>
      <c r="EJ477" s="25"/>
      <c r="EK477" s="25"/>
      <c r="EL477" s="25"/>
      <c r="EM477" s="25"/>
      <c r="EN477" s="25"/>
      <c r="EO477" s="25"/>
      <c r="EP477" s="25"/>
      <c r="EQ477" s="25"/>
      <c r="ER477" s="25"/>
      <c r="ES477" s="25"/>
      <c r="ET477" s="25"/>
      <c r="EU477" s="25"/>
      <c r="EV477" s="25"/>
      <c r="EW477" s="25"/>
      <c r="EX477" s="25"/>
      <c r="EY477" s="25"/>
      <c r="EZ477" s="25"/>
      <c r="FA477" s="25"/>
      <c r="FB477" s="25"/>
      <c r="FC477" s="25"/>
      <c r="FD477" s="25"/>
      <c r="FE477" s="25"/>
      <c r="FF477" s="25"/>
      <c r="FG477" s="25"/>
      <c r="FH477" s="25"/>
      <c r="FI477" s="25"/>
      <c r="FJ477" s="25"/>
      <c r="FK477" s="25"/>
      <c r="FL477" s="25"/>
      <c r="FM477" s="25"/>
      <c r="FN477" s="25"/>
      <c r="FO477" s="25"/>
      <c r="FP477" s="25"/>
      <c r="FQ477" s="25"/>
      <c r="FR477" s="25"/>
      <c r="FS477" s="25"/>
      <c r="FT477" s="25"/>
      <c r="FU477" s="25"/>
      <c r="FV477" s="25"/>
      <c r="FW477" s="25"/>
      <c r="FX477" s="25"/>
      <c r="FY477" s="25"/>
      <c r="FZ477" s="25"/>
      <c r="GA477" s="25"/>
      <c r="GB477" s="25"/>
      <c r="GC477" s="25"/>
      <c r="GD477" s="25"/>
      <c r="GE477" s="25"/>
      <c r="GF477" s="25"/>
      <c r="GG477" s="25"/>
      <c r="GH477" s="25"/>
      <c r="GI477" s="25"/>
      <c r="GJ477" s="25"/>
      <c r="GK477" s="25"/>
      <c r="GL477" s="25"/>
      <c r="GM477" s="25"/>
    </row>
    <row r="478" spans="2:195" ht="15" customHeight="1">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c r="CA478" s="25"/>
      <c r="CB478" s="25"/>
      <c r="CC478" s="25"/>
      <c r="CD478" s="25"/>
      <c r="CE478" s="25"/>
      <c r="CF478" s="25"/>
      <c r="CG478" s="25"/>
      <c r="CH478" s="25"/>
      <c r="CI478" s="25"/>
      <c r="CJ478" s="25"/>
      <c r="CK478" s="25"/>
      <c r="CL478" s="25"/>
      <c r="CM478" s="25"/>
      <c r="CN478" s="25"/>
      <c r="CO478" s="25"/>
      <c r="CP478" s="25"/>
      <c r="CQ478" s="25"/>
      <c r="CR478" s="25"/>
      <c r="CS478" s="25"/>
      <c r="CT478" s="25"/>
      <c r="CU478" s="25"/>
      <c r="CV478" s="25"/>
      <c r="CW478" s="25"/>
      <c r="CX478" s="25"/>
      <c r="CY478" s="25"/>
      <c r="CZ478" s="25"/>
      <c r="DA478" s="25"/>
      <c r="DB478" s="25"/>
      <c r="DC478" s="25"/>
      <c r="DD478" s="25"/>
      <c r="DE478" s="25"/>
      <c r="DF478" s="25"/>
      <c r="DG478" s="25"/>
      <c r="DH478" s="25"/>
      <c r="DI478" s="25"/>
      <c r="DJ478" s="25"/>
      <c r="DK478" s="25"/>
      <c r="DL478" s="25"/>
      <c r="DM478" s="25"/>
      <c r="DN478" s="25"/>
      <c r="DO478" s="25"/>
      <c r="DP478" s="25"/>
      <c r="DQ478" s="25"/>
      <c r="DR478" s="25"/>
      <c r="DS478" s="25"/>
      <c r="DT478" s="25"/>
      <c r="DU478" s="25"/>
      <c r="DV478" s="25"/>
      <c r="DW478" s="25"/>
      <c r="DX478" s="25"/>
      <c r="DY478" s="25"/>
      <c r="DZ478" s="25"/>
      <c r="EA478" s="25"/>
      <c r="EB478" s="25"/>
      <c r="EC478" s="25"/>
      <c r="ED478" s="25"/>
      <c r="EE478" s="25"/>
      <c r="EF478" s="25"/>
      <c r="EG478" s="25"/>
      <c r="EH478" s="25"/>
      <c r="EI478" s="25"/>
      <c r="EJ478" s="25"/>
      <c r="EK478" s="25"/>
      <c r="EL478" s="25"/>
      <c r="EM478" s="25"/>
      <c r="EN478" s="25"/>
      <c r="EO478" s="25"/>
      <c r="EP478" s="25"/>
      <c r="EQ478" s="25"/>
      <c r="ER478" s="25"/>
      <c r="ES478" s="25"/>
      <c r="ET478" s="25"/>
      <c r="EU478" s="25"/>
      <c r="EV478" s="25"/>
      <c r="EW478" s="25"/>
      <c r="EX478" s="25"/>
      <c r="EY478" s="25"/>
      <c r="EZ478" s="25"/>
      <c r="FA478" s="25"/>
      <c r="FB478" s="25"/>
      <c r="FC478" s="25"/>
      <c r="FD478" s="25"/>
      <c r="FE478" s="25"/>
      <c r="FF478" s="25"/>
      <c r="FG478" s="25"/>
      <c r="FH478" s="25"/>
      <c r="FI478" s="25"/>
      <c r="FJ478" s="25"/>
      <c r="FK478" s="25"/>
      <c r="FL478" s="25"/>
      <c r="FM478" s="25"/>
      <c r="FN478" s="25"/>
      <c r="FO478" s="25"/>
      <c r="FP478" s="25"/>
      <c r="FQ478" s="25"/>
      <c r="FR478" s="25"/>
      <c r="FS478" s="25"/>
      <c r="FT478" s="25"/>
      <c r="FU478" s="25"/>
      <c r="FV478" s="25"/>
      <c r="FW478" s="25"/>
      <c r="FX478" s="25"/>
      <c r="FY478" s="25"/>
      <c r="FZ478" s="25"/>
      <c r="GA478" s="25"/>
      <c r="GB478" s="25"/>
      <c r="GC478" s="25"/>
      <c r="GD478" s="25"/>
      <c r="GE478" s="25"/>
      <c r="GF478" s="25"/>
      <c r="GG478" s="25"/>
      <c r="GH478" s="25"/>
      <c r="GI478" s="25"/>
      <c r="GJ478" s="25"/>
      <c r="GK478" s="25"/>
      <c r="GL478" s="25"/>
      <c r="GM478" s="25"/>
    </row>
    <row r="479" spans="2:195" ht="15" customHeight="1">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c r="CA479" s="25"/>
      <c r="CB479" s="25"/>
      <c r="CC479" s="25"/>
      <c r="CD479" s="25"/>
      <c r="CE479" s="25"/>
      <c r="CF479" s="25"/>
      <c r="CG479" s="25"/>
      <c r="CH479" s="25"/>
      <c r="CI479" s="25"/>
      <c r="CJ479" s="25"/>
      <c r="CK479" s="25"/>
      <c r="CL479" s="25"/>
      <c r="CM479" s="25"/>
      <c r="CN479" s="25"/>
      <c r="CO479" s="25"/>
      <c r="CP479" s="25"/>
      <c r="CQ479" s="25"/>
      <c r="CR479" s="25"/>
      <c r="CS479" s="25"/>
      <c r="CT479" s="25"/>
      <c r="CU479" s="25"/>
      <c r="CV479" s="25"/>
      <c r="CW479" s="25"/>
      <c r="CX479" s="25"/>
      <c r="CY479" s="25"/>
      <c r="CZ479" s="25"/>
      <c r="DA479" s="25"/>
      <c r="DB479" s="25"/>
      <c r="DC479" s="25"/>
      <c r="DD479" s="25"/>
      <c r="DE479" s="25"/>
      <c r="DF479" s="25"/>
      <c r="DG479" s="25"/>
      <c r="DH479" s="25"/>
      <c r="DI479" s="25"/>
      <c r="DJ479" s="25"/>
      <c r="DK479" s="25"/>
      <c r="DL479" s="25"/>
      <c r="DM479" s="25"/>
      <c r="DN479" s="25"/>
      <c r="DO479" s="25"/>
      <c r="DP479" s="25"/>
      <c r="DQ479" s="25"/>
      <c r="DR479" s="25"/>
      <c r="DS479" s="25"/>
      <c r="DT479" s="25"/>
      <c r="DU479" s="25"/>
      <c r="DV479" s="25"/>
      <c r="DW479" s="25"/>
      <c r="DX479" s="25"/>
      <c r="DY479" s="25"/>
      <c r="DZ479" s="25"/>
      <c r="EA479" s="25"/>
      <c r="EB479" s="25"/>
      <c r="EC479" s="25"/>
      <c r="ED479" s="25"/>
      <c r="EE479" s="25"/>
      <c r="EF479" s="25"/>
      <c r="EG479" s="25"/>
      <c r="EH479" s="25"/>
      <c r="EI479" s="25"/>
      <c r="EJ479" s="25"/>
      <c r="EK479" s="25"/>
      <c r="EL479" s="25"/>
      <c r="EM479" s="25"/>
      <c r="EN479" s="25"/>
      <c r="EO479" s="25"/>
      <c r="EP479" s="25"/>
      <c r="EQ479" s="25"/>
      <c r="ER479" s="25"/>
      <c r="ES479" s="25"/>
      <c r="ET479" s="25"/>
      <c r="EU479" s="25"/>
      <c r="EV479" s="25"/>
      <c r="EW479" s="25"/>
      <c r="EX479" s="25"/>
      <c r="EY479" s="25"/>
      <c r="EZ479" s="25"/>
      <c r="FA479" s="25"/>
      <c r="FB479" s="25"/>
      <c r="FC479" s="25"/>
      <c r="FD479" s="25"/>
      <c r="FE479" s="25"/>
      <c r="FF479" s="25"/>
      <c r="FG479" s="25"/>
      <c r="FH479" s="25"/>
      <c r="FI479" s="25"/>
      <c r="FJ479" s="25"/>
      <c r="FK479" s="25"/>
      <c r="FL479" s="25"/>
      <c r="FM479" s="25"/>
      <c r="FN479" s="25"/>
      <c r="FO479" s="25"/>
      <c r="FP479" s="25"/>
      <c r="FQ479" s="25"/>
      <c r="FR479" s="25"/>
      <c r="FS479" s="25"/>
      <c r="FT479" s="25"/>
      <c r="FU479" s="25"/>
      <c r="FV479" s="25"/>
      <c r="FW479" s="25"/>
      <c r="FX479" s="25"/>
      <c r="FY479" s="25"/>
      <c r="FZ479" s="25"/>
      <c r="GA479" s="25"/>
      <c r="GB479" s="25"/>
      <c r="GC479" s="25"/>
      <c r="GD479" s="25"/>
      <c r="GE479" s="25"/>
      <c r="GF479" s="25"/>
      <c r="GG479" s="25"/>
      <c r="GH479" s="25"/>
      <c r="GI479" s="25"/>
      <c r="GJ479" s="25"/>
      <c r="GK479" s="25"/>
      <c r="GL479" s="25"/>
      <c r="GM479" s="25"/>
    </row>
    <row r="480" spans="2:195" ht="15" customHeight="1">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c r="CA480" s="25"/>
      <c r="CB480" s="25"/>
      <c r="CC480" s="25"/>
      <c r="CD480" s="25"/>
      <c r="CE480" s="25"/>
      <c r="CF480" s="25"/>
      <c r="CG480" s="25"/>
      <c r="CH480" s="25"/>
      <c r="CI480" s="25"/>
      <c r="CJ480" s="25"/>
      <c r="CK480" s="25"/>
      <c r="CL480" s="25"/>
      <c r="CM480" s="25"/>
      <c r="CN480" s="25"/>
      <c r="CO480" s="25"/>
      <c r="CP480" s="25"/>
      <c r="CQ480" s="25"/>
      <c r="CR480" s="25"/>
      <c r="CS480" s="25"/>
      <c r="CT480" s="25"/>
      <c r="CU480" s="25"/>
      <c r="CV480" s="25"/>
      <c r="CW480" s="25"/>
      <c r="CX480" s="25"/>
      <c r="CY480" s="25"/>
      <c r="CZ480" s="25"/>
      <c r="DA480" s="25"/>
      <c r="DB480" s="25"/>
      <c r="DC480" s="25"/>
      <c r="DD480" s="25"/>
      <c r="DE480" s="25"/>
      <c r="DF480" s="25"/>
      <c r="DG480" s="25"/>
      <c r="DH480" s="25"/>
      <c r="DI480" s="25"/>
      <c r="DJ480" s="25"/>
      <c r="DK480" s="25"/>
      <c r="DL480" s="25"/>
      <c r="DM480" s="25"/>
      <c r="DN480" s="25"/>
      <c r="DO480" s="25"/>
      <c r="DP480" s="25"/>
      <c r="DQ480" s="25"/>
      <c r="DR480" s="25"/>
      <c r="DS480" s="25"/>
      <c r="DT480" s="25"/>
      <c r="DU480" s="25"/>
      <c r="DV480" s="25"/>
      <c r="DW480" s="25"/>
      <c r="DX480" s="25"/>
      <c r="DY480" s="25"/>
      <c r="DZ480" s="25"/>
      <c r="EA480" s="25"/>
      <c r="EB480" s="25"/>
      <c r="EC480" s="25"/>
      <c r="ED480" s="25"/>
      <c r="EE480" s="25"/>
      <c r="EF480" s="25"/>
      <c r="EG480" s="25"/>
      <c r="EH480" s="25"/>
      <c r="EI480" s="25"/>
      <c r="EJ480" s="25"/>
      <c r="EK480" s="25"/>
      <c r="EL480" s="25"/>
      <c r="EM480" s="25"/>
      <c r="EN480" s="25"/>
      <c r="EO480" s="25"/>
      <c r="EP480" s="25"/>
      <c r="EQ480" s="25"/>
      <c r="ER480" s="25"/>
      <c r="ES480" s="25"/>
      <c r="ET480" s="25"/>
      <c r="EU480" s="25"/>
      <c r="EV480" s="25"/>
      <c r="EW480" s="25"/>
      <c r="EX480" s="25"/>
      <c r="EY480" s="25"/>
      <c r="EZ480" s="25"/>
      <c r="FA480" s="25"/>
      <c r="FB480" s="25"/>
      <c r="FC480" s="25"/>
      <c r="FD480" s="25"/>
      <c r="FE480" s="25"/>
      <c r="FF480" s="25"/>
      <c r="FG480" s="25"/>
      <c r="FH480" s="25"/>
      <c r="FI480" s="25"/>
      <c r="FJ480" s="25"/>
      <c r="FK480" s="25"/>
      <c r="FL480" s="25"/>
      <c r="FM480" s="25"/>
      <c r="FN480" s="25"/>
      <c r="FO480" s="25"/>
      <c r="FP480" s="25"/>
      <c r="FQ480" s="25"/>
      <c r="FR480" s="25"/>
      <c r="FS480" s="25"/>
      <c r="FT480" s="25"/>
      <c r="FU480" s="25"/>
      <c r="FV480" s="25"/>
      <c r="FW480" s="25"/>
      <c r="FX480" s="25"/>
      <c r="FY480" s="25"/>
      <c r="FZ480" s="25"/>
      <c r="GA480" s="25"/>
      <c r="GB480" s="25"/>
      <c r="GC480" s="25"/>
      <c r="GD480" s="25"/>
      <c r="GE480" s="25"/>
      <c r="GF480" s="25"/>
      <c r="GG480" s="25"/>
      <c r="GH480" s="25"/>
      <c r="GI480" s="25"/>
      <c r="GJ480" s="25"/>
      <c r="GK480" s="25"/>
      <c r="GL480" s="25"/>
      <c r="GM480" s="25"/>
    </row>
    <row r="481" spans="2:195" ht="15" customHeight="1">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c r="CA481" s="25"/>
      <c r="CB481" s="25"/>
      <c r="CC481" s="25"/>
      <c r="CD481" s="25"/>
      <c r="CE481" s="25"/>
      <c r="CF481" s="25"/>
      <c r="CG481" s="25"/>
      <c r="CH481" s="25"/>
      <c r="CI481" s="25"/>
      <c r="CJ481" s="25"/>
      <c r="CK481" s="25"/>
      <c r="CL481" s="25"/>
      <c r="CM481" s="25"/>
      <c r="CN481" s="25"/>
      <c r="CO481" s="25"/>
      <c r="CP481" s="25"/>
      <c r="CQ481" s="25"/>
      <c r="CR481" s="25"/>
      <c r="CS481" s="25"/>
      <c r="CT481" s="25"/>
      <c r="CU481" s="25"/>
      <c r="CV481" s="25"/>
      <c r="CW481" s="25"/>
      <c r="CX481" s="25"/>
      <c r="CY481" s="25"/>
      <c r="CZ481" s="25"/>
      <c r="DA481" s="25"/>
      <c r="DB481" s="25"/>
      <c r="DC481" s="25"/>
      <c r="DD481" s="25"/>
      <c r="DE481" s="25"/>
      <c r="DF481" s="25"/>
      <c r="DG481" s="25"/>
      <c r="DH481" s="25"/>
      <c r="DI481" s="25"/>
      <c r="DJ481" s="25"/>
      <c r="DK481" s="25"/>
      <c r="DL481" s="25"/>
      <c r="DM481" s="25"/>
      <c r="DN481" s="25"/>
      <c r="DO481" s="25"/>
      <c r="DP481" s="25"/>
      <c r="DQ481" s="25"/>
      <c r="DR481" s="25"/>
      <c r="DS481" s="25"/>
      <c r="DT481" s="25"/>
      <c r="DU481" s="25"/>
      <c r="DV481" s="25"/>
      <c r="DW481" s="25"/>
      <c r="DX481" s="25"/>
      <c r="DY481" s="25"/>
      <c r="DZ481" s="25"/>
      <c r="EA481" s="25"/>
      <c r="EB481" s="25"/>
      <c r="EC481" s="25"/>
      <c r="ED481" s="25"/>
      <c r="EE481" s="25"/>
      <c r="EF481" s="25"/>
      <c r="EG481" s="25"/>
      <c r="EH481" s="25"/>
      <c r="EI481" s="25"/>
      <c r="EJ481" s="25"/>
      <c r="EK481" s="25"/>
      <c r="EL481" s="25"/>
      <c r="EM481" s="25"/>
      <c r="EN481" s="25"/>
      <c r="EO481" s="25"/>
      <c r="EP481" s="25"/>
      <c r="EQ481" s="25"/>
      <c r="ER481" s="25"/>
      <c r="ES481" s="25"/>
      <c r="ET481" s="25"/>
      <c r="EU481" s="25"/>
      <c r="EV481" s="25"/>
      <c r="EW481" s="25"/>
      <c r="EX481" s="25"/>
      <c r="EY481" s="25"/>
      <c r="EZ481" s="25"/>
      <c r="FA481" s="25"/>
      <c r="FB481" s="25"/>
      <c r="FC481" s="25"/>
      <c r="FD481" s="25"/>
      <c r="FE481" s="25"/>
      <c r="FF481" s="25"/>
      <c r="FG481" s="25"/>
      <c r="FH481" s="25"/>
      <c r="FI481" s="25"/>
      <c r="FJ481" s="25"/>
      <c r="FK481" s="25"/>
      <c r="FL481" s="25"/>
      <c r="FM481" s="25"/>
      <c r="FN481" s="25"/>
      <c r="FO481" s="25"/>
      <c r="FP481" s="25"/>
      <c r="FQ481" s="25"/>
      <c r="FR481" s="25"/>
      <c r="FS481" s="25"/>
      <c r="FT481" s="25"/>
      <c r="FU481" s="25"/>
      <c r="FV481" s="25"/>
      <c r="FW481" s="25"/>
      <c r="FX481" s="25"/>
      <c r="FY481" s="25"/>
      <c r="FZ481" s="25"/>
      <c r="GA481" s="25"/>
      <c r="GB481" s="25"/>
      <c r="GC481" s="25"/>
      <c r="GD481" s="25"/>
      <c r="GE481" s="25"/>
      <c r="GF481" s="25"/>
      <c r="GG481" s="25"/>
      <c r="GH481" s="25"/>
      <c r="GI481" s="25"/>
      <c r="GJ481" s="25"/>
      <c r="GK481" s="25"/>
      <c r="GL481" s="25"/>
      <c r="GM481" s="25"/>
    </row>
    <row r="482" spans="2:195" ht="15" customHeight="1">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25"/>
      <c r="DI482" s="25"/>
      <c r="DJ482" s="25"/>
      <c r="DK482" s="25"/>
      <c r="DL482" s="25"/>
      <c r="DM482" s="25"/>
      <c r="DN482" s="25"/>
      <c r="DO482" s="25"/>
      <c r="DP482" s="25"/>
      <c r="DQ482" s="25"/>
      <c r="DR482" s="25"/>
      <c r="DS482" s="25"/>
      <c r="DT482" s="25"/>
      <c r="DU482" s="25"/>
      <c r="DV482" s="25"/>
      <c r="DW482" s="25"/>
      <c r="DX482" s="25"/>
      <c r="DY482" s="25"/>
      <c r="DZ482" s="25"/>
      <c r="EA482" s="25"/>
      <c r="EB482" s="25"/>
      <c r="EC482" s="25"/>
      <c r="ED482" s="25"/>
      <c r="EE482" s="25"/>
      <c r="EF482" s="25"/>
      <c r="EG482" s="25"/>
      <c r="EH482" s="25"/>
      <c r="EI482" s="25"/>
      <c r="EJ482" s="25"/>
      <c r="EK482" s="25"/>
      <c r="EL482" s="25"/>
      <c r="EM482" s="25"/>
      <c r="EN482" s="25"/>
      <c r="EO482" s="25"/>
      <c r="EP482" s="25"/>
      <c r="EQ482" s="25"/>
      <c r="ER482" s="25"/>
      <c r="ES482" s="25"/>
      <c r="ET482" s="25"/>
      <c r="EU482" s="25"/>
      <c r="EV482" s="25"/>
      <c r="EW482" s="25"/>
      <c r="EX482" s="25"/>
      <c r="EY482" s="25"/>
      <c r="EZ482" s="25"/>
      <c r="FA482" s="25"/>
      <c r="FB482" s="25"/>
      <c r="FC482" s="25"/>
      <c r="FD482" s="25"/>
      <c r="FE482" s="25"/>
      <c r="FF482" s="25"/>
      <c r="FG482" s="25"/>
      <c r="FH482" s="25"/>
      <c r="FI482" s="25"/>
      <c r="FJ482" s="25"/>
      <c r="FK482" s="25"/>
      <c r="FL482" s="25"/>
      <c r="FM482" s="25"/>
      <c r="FN482" s="25"/>
      <c r="FO482" s="25"/>
      <c r="FP482" s="25"/>
      <c r="FQ482" s="25"/>
      <c r="FR482" s="25"/>
      <c r="FS482" s="25"/>
      <c r="FT482" s="25"/>
      <c r="FU482" s="25"/>
      <c r="FV482" s="25"/>
      <c r="FW482" s="25"/>
      <c r="FX482" s="25"/>
      <c r="FY482" s="25"/>
      <c r="FZ482" s="25"/>
      <c r="GA482" s="25"/>
      <c r="GB482" s="25"/>
      <c r="GC482" s="25"/>
      <c r="GD482" s="25"/>
      <c r="GE482" s="25"/>
      <c r="GF482" s="25"/>
      <c r="GG482" s="25"/>
      <c r="GH482" s="25"/>
      <c r="GI482" s="25"/>
      <c r="GJ482" s="25"/>
      <c r="GK482" s="25"/>
      <c r="GL482" s="25"/>
      <c r="GM482" s="25"/>
    </row>
    <row r="483" spans="2:195" ht="15" customHeight="1">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25"/>
      <c r="DI483" s="25"/>
      <c r="DJ483" s="25"/>
      <c r="DK483" s="25"/>
      <c r="DL483" s="25"/>
      <c r="DM483" s="25"/>
      <c r="DN483" s="25"/>
      <c r="DO483" s="25"/>
      <c r="DP483" s="25"/>
      <c r="DQ483" s="25"/>
      <c r="DR483" s="25"/>
      <c r="DS483" s="25"/>
      <c r="DT483" s="25"/>
      <c r="DU483" s="25"/>
      <c r="DV483" s="25"/>
      <c r="DW483" s="25"/>
      <c r="DX483" s="25"/>
      <c r="DY483" s="25"/>
      <c r="DZ483" s="25"/>
      <c r="EA483" s="25"/>
      <c r="EB483" s="25"/>
      <c r="EC483" s="25"/>
      <c r="ED483" s="25"/>
      <c r="EE483" s="25"/>
      <c r="EF483" s="25"/>
      <c r="EG483" s="25"/>
      <c r="EH483" s="25"/>
      <c r="EI483" s="25"/>
      <c r="EJ483" s="25"/>
      <c r="EK483" s="25"/>
      <c r="EL483" s="25"/>
      <c r="EM483" s="25"/>
      <c r="EN483" s="25"/>
      <c r="EO483" s="25"/>
      <c r="EP483" s="25"/>
      <c r="EQ483" s="25"/>
      <c r="ER483" s="25"/>
      <c r="ES483" s="25"/>
      <c r="ET483" s="25"/>
      <c r="EU483" s="25"/>
      <c r="EV483" s="25"/>
      <c r="EW483" s="25"/>
      <c r="EX483" s="25"/>
      <c r="EY483" s="25"/>
      <c r="EZ483" s="25"/>
      <c r="FA483" s="25"/>
      <c r="FB483" s="25"/>
      <c r="FC483" s="25"/>
      <c r="FD483" s="25"/>
      <c r="FE483" s="25"/>
      <c r="FF483" s="25"/>
      <c r="FG483" s="25"/>
      <c r="FH483" s="25"/>
      <c r="FI483" s="25"/>
      <c r="FJ483" s="25"/>
      <c r="FK483" s="25"/>
      <c r="FL483" s="25"/>
      <c r="FM483" s="25"/>
      <c r="FN483" s="25"/>
      <c r="FO483" s="25"/>
      <c r="FP483" s="25"/>
      <c r="FQ483" s="25"/>
      <c r="FR483" s="25"/>
      <c r="FS483" s="25"/>
      <c r="FT483" s="25"/>
      <c r="FU483" s="25"/>
      <c r="FV483" s="25"/>
      <c r="FW483" s="25"/>
      <c r="FX483" s="25"/>
      <c r="FY483" s="25"/>
      <c r="FZ483" s="25"/>
      <c r="GA483" s="25"/>
      <c r="GB483" s="25"/>
      <c r="GC483" s="25"/>
      <c r="GD483" s="25"/>
      <c r="GE483" s="25"/>
      <c r="GF483" s="25"/>
      <c r="GG483" s="25"/>
      <c r="GH483" s="25"/>
      <c r="GI483" s="25"/>
      <c r="GJ483" s="25"/>
      <c r="GK483" s="25"/>
      <c r="GL483" s="25"/>
      <c r="GM483" s="25"/>
    </row>
    <row r="484" spans="2:195" ht="15" customHeight="1">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c r="CA484" s="25"/>
      <c r="CB484" s="25"/>
      <c r="CC484" s="25"/>
      <c r="CD484" s="25"/>
      <c r="CE484" s="25"/>
      <c r="CF484" s="25"/>
      <c r="CG484" s="25"/>
      <c r="CH484" s="25"/>
      <c r="CI484" s="25"/>
      <c r="CJ484" s="25"/>
      <c r="CK484" s="25"/>
      <c r="CL484" s="25"/>
      <c r="CM484" s="25"/>
      <c r="CN484" s="25"/>
      <c r="CO484" s="25"/>
      <c r="CP484" s="25"/>
      <c r="CQ484" s="25"/>
      <c r="CR484" s="25"/>
      <c r="CS484" s="25"/>
      <c r="CT484" s="25"/>
      <c r="CU484" s="25"/>
      <c r="CV484" s="25"/>
      <c r="CW484" s="25"/>
      <c r="CX484" s="25"/>
      <c r="CY484" s="25"/>
      <c r="CZ484" s="25"/>
      <c r="DA484" s="25"/>
      <c r="DB484" s="25"/>
      <c r="DC484" s="25"/>
      <c r="DD484" s="25"/>
      <c r="DE484" s="25"/>
      <c r="DF484" s="25"/>
      <c r="DG484" s="25"/>
      <c r="DH484" s="25"/>
      <c r="DI484" s="25"/>
      <c r="DJ484" s="25"/>
      <c r="DK484" s="25"/>
      <c r="DL484" s="25"/>
      <c r="DM484" s="25"/>
      <c r="DN484" s="25"/>
      <c r="DO484" s="25"/>
      <c r="DP484" s="25"/>
      <c r="DQ484" s="25"/>
      <c r="DR484" s="25"/>
      <c r="DS484" s="25"/>
      <c r="DT484" s="25"/>
      <c r="DU484" s="25"/>
      <c r="DV484" s="25"/>
      <c r="DW484" s="25"/>
      <c r="DX484" s="25"/>
      <c r="DY484" s="25"/>
      <c r="DZ484" s="25"/>
      <c r="EA484" s="25"/>
      <c r="EB484" s="25"/>
      <c r="EC484" s="25"/>
      <c r="ED484" s="25"/>
      <c r="EE484" s="25"/>
      <c r="EF484" s="25"/>
      <c r="EG484" s="25"/>
      <c r="EH484" s="25"/>
      <c r="EI484" s="25"/>
      <c r="EJ484" s="25"/>
      <c r="EK484" s="25"/>
      <c r="EL484" s="25"/>
      <c r="EM484" s="25"/>
      <c r="EN484" s="25"/>
      <c r="EO484" s="25"/>
      <c r="EP484" s="25"/>
      <c r="EQ484" s="25"/>
      <c r="ER484" s="25"/>
      <c r="ES484" s="25"/>
      <c r="ET484" s="25"/>
      <c r="EU484" s="25"/>
      <c r="EV484" s="25"/>
      <c r="EW484" s="25"/>
      <c r="EX484" s="25"/>
      <c r="EY484" s="25"/>
      <c r="EZ484" s="25"/>
      <c r="FA484" s="25"/>
      <c r="FB484" s="25"/>
      <c r="FC484" s="25"/>
      <c r="FD484" s="25"/>
      <c r="FE484" s="25"/>
      <c r="FF484" s="25"/>
      <c r="FG484" s="25"/>
      <c r="FH484" s="25"/>
      <c r="FI484" s="25"/>
      <c r="FJ484" s="25"/>
      <c r="FK484" s="25"/>
      <c r="FL484" s="25"/>
      <c r="FM484" s="25"/>
      <c r="FN484" s="25"/>
      <c r="FO484" s="25"/>
      <c r="FP484" s="25"/>
      <c r="FQ484" s="25"/>
      <c r="FR484" s="25"/>
      <c r="FS484" s="25"/>
      <c r="FT484" s="25"/>
      <c r="FU484" s="25"/>
      <c r="FV484" s="25"/>
      <c r="FW484" s="25"/>
      <c r="FX484" s="25"/>
      <c r="FY484" s="25"/>
      <c r="FZ484" s="25"/>
      <c r="GA484" s="25"/>
      <c r="GB484" s="25"/>
      <c r="GC484" s="25"/>
      <c r="GD484" s="25"/>
      <c r="GE484" s="25"/>
      <c r="GF484" s="25"/>
      <c r="GG484" s="25"/>
      <c r="GH484" s="25"/>
      <c r="GI484" s="25"/>
      <c r="GJ484" s="25"/>
      <c r="GK484" s="25"/>
      <c r="GL484" s="25"/>
      <c r="GM484" s="25"/>
    </row>
    <row r="485" spans="2:195" ht="15" customHeight="1">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c r="CA485" s="25"/>
      <c r="CB485" s="25"/>
      <c r="CC485" s="25"/>
      <c r="CD485" s="25"/>
      <c r="CE485" s="25"/>
      <c r="CF485" s="25"/>
      <c r="CG485" s="25"/>
      <c r="CH485" s="25"/>
      <c r="CI485" s="25"/>
      <c r="CJ485" s="25"/>
      <c r="CK485" s="25"/>
      <c r="CL485" s="25"/>
      <c r="CM485" s="25"/>
      <c r="CN485" s="25"/>
      <c r="CO485" s="25"/>
      <c r="CP485" s="25"/>
      <c r="CQ485" s="25"/>
      <c r="CR485" s="25"/>
      <c r="CS485" s="25"/>
      <c r="CT485" s="25"/>
      <c r="CU485" s="25"/>
      <c r="CV485" s="25"/>
      <c r="CW485" s="25"/>
      <c r="CX485" s="25"/>
      <c r="CY485" s="25"/>
      <c r="CZ485" s="25"/>
      <c r="DA485" s="25"/>
      <c r="DB485" s="25"/>
      <c r="DC485" s="25"/>
      <c r="DD485" s="25"/>
      <c r="DE485" s="25"/>
      <c r="DF485" s="25"/>
      <c r="DG485" s="25"/>
      <c r="DH485" s="25"/>
      <c r="DI485" s="25"/>
      <c r="DJ485" s="25"/>
      <c r="DK485" s="25"/>
      <c r="DL485" s="25"/>
      <c r="DM485" s="25"/>
      <c r="DN485" s="25"/>
      <c r="DO485" s="25"/>
      <c r="DP485" s="25"/>
      <c r="DQ485" s="25"/>
      <c r="DR485" s="25"/>
      <c r="DS485" s="25"/>
      <c r="DT485" s="25"/>
      <c r="DU485" s="25"/>
      <c r="DV485" s="25"/>
      <c r="DW485" s="25"/>
      <c r="DX485" s="25"/>
      <c r="DY485" s="25"/>
      <c r="DZ485" s="25"/>
      <c r="EA485" s="25"/>
      <c r="EB485" s="25"/>
      <c r="EC485" s="25"/>
      <c r="ED485" s="25"/>
      <c r="EE485" s="25"/>
      <c r="EF485" s="25"/>
      <c r="EG485" s="25"/>
      <c r="EH485" s="25"/>
      <c r="EI485" s="25"/>
      <c r="EJ485" s="25"/>
      <c r="EK485" s="25"/>
      <c r="EL485" s="25"/>
      <c r="EM485" s="25"/>
      <c r="EN485" s="25"/>
      <c r="EO485" s="25"/>
      <c r="EP485" s="25"/>
      <c r="EQ485" s="25"/>
      <c r="ER485" s="25"/>
      <c r="ES485" s="25"/>
      <c r="ET485" s="25"/>
      <c r="EU485" s="25"/>
      <c r="EV485" s="25"/>
      <c r="EW485" s="25"/>
      <c r="EX485" s="25"/>
      <c r="EY485" s="25"/>
      <c r="EZ485" s="25"/>
      <c r="FA485" s="25"/>
      <c r="FB485" s="25"/>
      <c r="FC485" s="25"/>
      <c r="FD485" s="25"/>
      <c r="FE485" s="25"/>
      <c r="FF485" s="25"/>
      <c r="FG485" s="25"/>
      <c r="FH485" s="25"/>
      <c r="FI485" s="25"/>
      <c r="FJ485" s="25"/>
      <c r="FK485" s="25"/>
      <c r="FL485" s="25"/>
      <c r="FM485" s="25"/>
      <c r="FN485" s="25"/>
      <c r="FO485" s="25"/>
      <c r="FP485" s="25"/>
      <c r="FQ485" s="25"/>
      <c r="FR485" s="25"/>
      <c r="FS485" s="25"/>
      <c r="FT485" s="25"/>
      <c r="FU485" s="25"/>
      <c r="FV485" s="25"/>
      <c r="FW485" s="25"/>
      <c r="FX485" s="25"/>
      <c r="FY485" s="25"/>
      <c r="FZ485" s="25"/>
      <c r="GA485" s="25"/>
      <c r="GB485" s="25"/>
      <c r="GC485" s="25"/>
      <c r="GD485" s="25"/>
      <c r="GE485" s="25"/>
      <c r="GF485" s="25"/>
      <c r="GG485" s="25"/>
      <c r="GH485" s="25"/>
      <c r="GI485" s="25"/>
      <c r="GJ485" s="25"/>
      <c r="GK485" s="25"/>
      <c r="GL485" s="25"/>
      <c r="GM485" s="25"/>
    </row>
    <row r="486" spans="2:195" ht="15" customHeight="1">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c r="CA486" s="25"/>
      <c r="CB486" s="25"/>
      <c r="CC486" s="25"/>
      <c r="CD486" s="25"/>
      <c r="CE486" s="25"/>
      <c r="CF486" s="25"/>
      <c r="CG486" s="25"/>
      <c r="CH486" s="25"/>
      <c r="CI486" s="25"/>
      <c r="CJ486" s="25"/>
      <c r="CK486" s="25"/>
      <c r="CL486" s="25"/>
      <c r="CM486" s="25"/>
      <c r="CN486" s="25"/>
      <c r="CO486" s="25"/>
      <c r="CP486" s="25"/>
      <c r="CQ486" s="25"/>
      <c r="CR486" s="25"/>
      <c r="CS486" s="25"/>
      <c r="CT486" s="25"/>
      <c r="CU486" s="25"/>
      <c r="CV486" s="25"/>
      <c r="CW486" s="25"/>
      <c r="CX486" s="25"/>
      <c r="CY486" s="25"/>
      <c r="CZ486" s="25"/>
      <c r="DA486" s="25"/>
      <c r="DB486" s="25"/>
      <c r="DC486" s="25"/>
      <c r="DD486" s="25"/>
      <c r="DE486" s="25"/>
      <c r="DF486" s="25"/>
      <c r="DG486" s="25"/>
      <c r="DH486" s="25"/>
      <c r="DI486" s="25"/>
      <c r="DJ486" s="25"/>
      <c r="DK486" s="25"/>
      <c r="DL486" s="25"/>
      <c r="DM486" s="25"/>
      <c r="DN486" s="25"/>
      <c r="DO486" s="25"/>
      <c r="DP486" s="25"/>
      <c r="DQ486" s="25"/>
      <c r="DR486" s="25"/>
      <c r="DS486" s="25"/>
      <c r="DT486" s="25"/>
      <c r="DU486" s="25"/>
      <c r="DV486" s="25"/>
      <c r="DW486" s="25"/>
      <c r="DX486" s="25"/>
      <c r="DY486" s="25"/>
      <c r="DZ486" s="25"/>
      <c r="EA486" s="25"/>
      <c r="EB486" s="25"/>
      <c r="EC486" s="25"/>
      <c r="ED486" s="25"/>
      <c r="EE486" s="25"/>
      <c r="EF486" s="25"/>
      <c r="EG486" s="25"/>
      <c r="EH486" s="25"/>
      <c r="EI486" s="25"/>
      <c r="EJ486" s="25"/>
      <c r="EK486" s="25"/>
      <c r="EL486" s="25"/>
      <c r="EM486" s="25"/>
      <c r="EN486" s="25"/>
      <c r="EO486" s="25"/>
      <c r="EP486" s="25"/>
      <c r="EQ486" s="25"/>
      <c r="ER486" s="25"/>
      <c r="ES486" s="25"/>
      <c r="ET486" s="25"/>
      <c r="EU486" s="25"/>
      <c r="EV486" s="25"/>
      <c r="EW486" s="25"/>
      <c r="EX486" s="25"/>
      <c r="EY486" s="25"/>
      <c r="EZ486" s="25"/>
      <c r="FA486" s="25"/>
      <c r="FB486" s="25"/>
      <c r="FC486" s="25"/>
      <c r="FD486" s="25"/>
      <c r="FE486" s="25"/>
      <c r="FF486" s="25"/>
      <c r="FG486" s="25"/>
      <c r="FH486" s="25"/>
      <c r="FI486" s="25"/>
      <c r="FJ486" s="25"/>
      <c r="FK486" s="25"/>
      <c r="FL486" s="25"/>
      <c r="FM486" s="25"/>
      <c r="FN486" s="25"/>
      <c r="FO486" s="25"/>
      <c r="FP486" s="25"/>
      <c r="FQ486" s="25"/>
      <c r="FR486" s="25"/>
      <c r="FS486" s="25"/>
      <c r="FT486" s="25"/>
      <c r="FU486" s="25"/>
      <c r="FV486" s="25"/>
      <c r="FW486" s="25"/>
      <c r="FX486" s="25"/>
      <c r="FY486" s="25"/>
      <c r="FZ486" s="25"/>
      <c r="GA486" s="25"/>
      <c r="GB486" s="25"/>
      <c r="GC486" s="25"/>
      <c r="GD486" s="25"/>
      <c r="GE486" s="25"/>
      <c r="GF486" s="25"/>
      <c r="GG486" s="25"/>
      <c r="GH486" s="25"/>
      <c r="GI486" s="25"/>
      <c r="GJ486" s="25"/>
      <c r="GK486" s="25"/>
      <c r="GL486" s="25"/>
      <c r="GM486" s="25"/>
    </row>
    <row r="487" spans="2:195" ht="15" customHeight="1">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25"/>
      <c r="ED487" s="25"/>
      <c r="EE487" s="25"/>
      <c r="EF487" s="25"/>
      <c r="EG487" s="25"/>
      <c r="EH487" s="25"/>
      <c r="EI487" s="25"/>
      <c r="EJ487" s="25"/>
      <c r="EK487" s="25"/>
      <c r="EL487" s="25"/>
      <c r="EM487" s="25"/>
      <c r="EN487" s="25"/>
      <c r="EO487" s="25"/>
      <c r="EP487" s="25"/>
      <c r="EQ487" s="25"/>
      <c r="ER487" s="25"/>
      <c r="ES487" s="25"/>
      <c r="ET487" s="25"/>
      <c r="EU487" s="25"/>
      <c r="EV487" s="25"/>
      <c r="EW487" s="25"/>
      <c r="EX487" s="25"/>
      <c r="EY487" s="25"/>
      <c r="EZ487" s="25"/>
      <c r="FA487" s="25"/>
      <c r="FB487" s="25"/>
      <c r="FC487" s="25"/>
      <c r="FD487" s="25"/>
      <c r="FE487" s="25"/>
      <c r="FF487" s="25"/>
      <c r="FG487" s="25"/>
      <c r="FH487" s="25"/>
      <c r="FI487" s="25"/>
      <c r="FJ487" s="25"/>
      <c r="FK487" s="25"/>
      <c r="FL487" s="25"/>
      <c r="FM487" s="25"/>
      <c r="FN487" s="25"/>
      <c r="FO487" s="25"/>
      <c r="FP487" s="25"/>
      <c r="FQ487" s="25"/>
      <c r="FR487" s="25"/>
      <c r="FS487" s="25"/>
      <c r="FT487" s="25"/>
      <c r="FU487" s="25"/>
      <c r="FV487" s="25"/>
      <c r="FW487" s="25"/>
      <c r="FX487" s="25"/>
      <c r="FY487" s="25"/>
      <c r="FZ487" s="25"/>
      <c r="GA487" s="25"/>
      <c r="GB487" s="25"/>
      <c r="GC487" s="25"/>
      <c r="GD487" s="25"/>
      <c r="GE487" s="25"/>
      <c r="GF487" s="25"/>
      <c r="GG487" s="25"/>
      <c r="GH487" s="25"/>
      <c r="GI487" s="25"/>
      <c r="GJ487" s="25"/>
      <c r="GK487" s="25"/>
      <c r="GL487" s="25"/>
      <c r="GM487" s="25"/>
    </row>
    <row r="488" spans="2:195" ht="15" customHeight="1">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25"/>
      <c r="EG488" s="25"/>
      <c r="EH488" s="25"/>
      <c r="EI488" s="25"/>
      <c r="EJ488" s="25"/>
      <c r="EK488" s="25"/>
      <c r="EL488" s="25"/>
      <c r="EM488" s="25"/>
      <c r="EN488" s="25"/>
      <c r="EO488" s="25"/>
      <c r="EP488" s="25"/>
      <c r="EQ488" s="25"/>
      <c r="ER488" s="25"/>
      <c r="ES488" s="25"/>
      <c r="ET488" s="25"/>
      <c r="EU488" s="25"/>
      <c r="EV488" s="25"/>
      <c r="EW488" s="25"/>
      <c r="EX488" s="25"/>
      <c r="EY488" s="25"/>
      <c r="EZ488" s="25"/>
      <c r="FA488" s="25"/>
      <c r="FB488" s="25"/>
      <c r="FC488" s="25"/>
      <c r="FD488" s="25"/>
      <c r="FE488" s="25"/>
      <c r="FF488" s="25"/>
      <c r="FG488" s="25"/>
      <c r="FH488" s="25"/>
      <c r="FI488" s="25"/>
      <c r="FJ488" s="25"/>
      <c r="FK488" s="25"/>
      <c r="FL488" s="25"/>
      <c r="FM488" s="25"/>
      <c r="FN488" s="25"/>
      <c r="FO488" s="25"/>
      <c r="FP488" s="25"/>
      <c r="FQ488" s="25"/>
      <c r="FR488" s="25"/>
      <c r="FS488" s="25"/>
      <c r="FT488" s="25"/>
      <c r="FU488" s="25"/>
      <c r="FV488" s="25"/>
      <c r="FW488" s="25"/>
      <c r="FX488" s="25"/>
      <c r="FY488" s="25"/>
      <c r="FZ488" s="25"/>
      <c r="GA488" s="25"/>
      <c r="GB488" s="25"/>
      <c r="GC488" s="25"/>
      <c r="GD488" s="25"/>
      <c r="GE488" s="25"/>
      <c r="GF488" s="25"/>
      <c r="GG488" s="25"/>
      <c r="GH488" s="25"/>
      <c r="GI488" s="25"/>
      <c r="GJ488" s="25"/>
      <c r="GK488" s="25"/>
      <c r="GL488" s="25"/>
      <c r="GM488" s="25"/>
    </row>
    <row r="489" spans="2:195" ht="15" customHeight="1">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row>
    <row r="490" spans="2:195" ht="15" customHeight="1">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row>
    <row r="491" spans="2:195" ht="15" customHeight="1">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25"/>
      <c r="EG491" s="25"/>
      <c r="EH491" s="25"/>
      <c r="EI491" s="25"/>
      <c r="EJ491" s="25"/>
      <c r="EK491" s="25"/>
      <c r="EL491" s="25"/>
      <c r="EM491" s="25"/>
      <c r="EN491" s="25"/>
      <c r="EO491" s="25"/>
      <c r="EP491" s="25"/>
      <c r="EQ491" s="25"/>
      <c r="ER491" s="25"/>
      <c r="ES491" s="25"/>
      <c r="ET491" s="25"/>
      <c r="EU491" s="25"/>
      <c r="EV491" s="25"/>
      <c r="EW491" s="25"/>
      <c r="EX491" s="25"/>
      <c r="EY491" s="25"/>
      <c r="EZ491" s="25"/>
      <c r="FA491" s="25"/>
      <c r="FB491" s="25"/>
      <c r="FC491" s="25"/>
      <c r="FD491" s="25"/>
      <c r="FE491" s="25"/>
      <c r="FF491" s="25"/>
      <c r="FG491" s="25"/>
      <c r="FH491" s="25"/>
      <c r="FI491" s="25"/>
      <c r="FJ491" s="25"/>
      <c r="FK491" s="25"/>
      <c r="FL491" s="25"/>
      <c r="FM491" s="25"/>
      <c r="FN491" s="25"/>
      <c r="FO491" s="25"/>
      <c r="FP491" s="25"/>
      <c r="FQ491" s="25"/>
      <c r="FR491" s="25"/>
      <c r="FS491" s="25"/>
      <c r="FT491" s="25"/>
      <c r="FU491" s="25"/>
      <c r="FV491" s="25"/>
      <c r="FW491" s="25"/>
      <c r="FX491" s="25"/>
      <c r="FY491" s="25"/>
      <c r="FZ491" s="25"/>
      <c r="GA491" s="25"/>
      <c r="GB491" s="25"/>
      <c r="GC491" s="25"/>
      <c r="GD491" s="25"/>
      <c r="GE491" s="25"/>
      <c r="GF491" s="25"/>
      <c r="GG491" s="25"/>
      <c r="GH491" s="25"/>
      <c r="GI491" s="25"/>
      <c r="GJ491" s="25"/>
      <c r="GK491" s="25"/>
      <c r="GL491" s="25"/>
      <c r="GM491" s="25"/>
    </row>
    <row r="492" spans="2:195" ht="15" customHeight="1">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25"/>
      <c r="EG492" s="25"/>
      <c r="EH492" s="25"/>
      <c r="EI492" s="25"/>
      <c r="EJ492" s="25"/>
      <c r="EK492" s="25"/>
      <c r="EL492" s="25"/>
      <c r="EM492" s="25"/>
      <c r="EN492" s="25"/>
      <c r="EO492" s="25"/>
      <c r="EP492" s="25"/>
      <c r="EQ492" s="25"/>
      <c r="ER492" s="25"/>
      <c r="ES492" s="25"/>
      <c r="ET492" s="25"/>
      <c r="EU492" s="25"/>
      <c r="EV492" s="25"/>
      <c r="EW492" s="25"/>
      <c r="EX492" s="25"/>
      <c r="EY492" s="25"/>
      <c r="EZ492" s="25"/>
      <c r="FA492" s="25"/>
      <c r="FB492" s="25"/>
      <c r="FC492" s="25"/>
      <c r="FD492" s="25"/>
      <c r="FE492" s="25"/>
      <c r="FF492" s="25"/>
      <c r="FG492" s="25"/>
      <c r="FH492" s="25"/>
      <c r="FI492" s="25"/>
      <c r="FJ492" s="25"/>
      <c r="FK492" s="25"/>
      <c r="FL492" s="25"/>
      <c r="FM492" s="25"/>
      <c r="FN492" s="25"/>
      <c r="FO492" s="25"/>
      <c r="FP492" s="25"/>
      <c r="FQ492" s="25"/>
      <c r="FR492" s="25"/>
      <c r="FS492" s="25"/>
      <c r="FT492" s="25"/>
      <c r="FU492" s="25"/>
      <c r="FV492" s="25"/>
      <c r="FW492" s="25"/>
      <c r="FX492" s="25"/>
      <c r="FY492" s="25"/>
      <c r="FZ492" s="25"/>
      <c r="GA492" s="25"/>
      <c r="GB492" s="25"/>
      <c r="GC492" s="25"/>
      <c r="GD492" s="25"/>
      <c r="GE492" s="25"/>
      <c r="GF492" s="25"/>
      <c r="GG492" s="25"/>
      <c r="GH492" s="25"/>
      <c r="GI492" s="25"/>
      <c r="GJ492" s="25"/>
      <c r="GK492" s="25"/>
      <c r="GL492" s="25"/>
      <c r="GM492" s="25"/>
    </row>
    <row r="493" spans="2:195" ht="15" customHeight="1">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c r="CA493" s="25"/>
      <c r="CB493" s="25"/>
      <c r="CC493" s="25"/>
      <c r="CD493" s="25"/>
      <c r="CE493" s="25"/>
      <c r="CF493" s="25"/>
      <c r="CG493" s="25"/>
      <c r="CH493" s="25"/>
      <c r="CI493" s="25"/>
      <c r="CJ493" s="25"/>
      <c r="CK493" s="25"/>
      <c r="CL493" s="25"/>
      <c r="CM493" s="25"/>
      <c r="CN493" s="25"/>
      <c r="CO493" s="25"/>
      <c r="CP493" s="25"/>
      <c r="CQ493" s="25"/>
      <c r="CR493" s="25"/>
      <c r="CS493" s="25"/>
      <c r="CT493" s="25"/>
      <c r="CU493" s="25"/>
      <c r="CV493" s="25"/>
      <c r="CW493" s="25"/>
      <c r="CX493" s="25"/>
      <c r="CY493" s="25"/>
      <c r="CZ493" s="25"/>
      <c r="DA493" s="25"/>
      <c r="DB493" s="25"/>
      <c r="DC493" s="25"/>
      <c r="DD493" s="25"/>
      <c r="DE493" s="25"/>
      <c r="DF493" s="25"/>
      <c r="DG493" s="25"/>
      <c r="DH493" s="25"/>
      <c r="DI493" s="25"/>
      <c r="DJ493" s="25"/>
      <c r="DK493" s="25"/>
      <c r="DL493" s="25"/>
      <c r="DM493" s="25"/>
      <c r="DN493" s="25"/>
      <c r="DO493" s="25"/>
      <c r="DP493" s="25"/>
      <c r="DQ493" s="25"/>
      <c r="DR493" s="25"/>
      <c r="DS493" s="25"/>
      <c r="DT493" s="25"/>
      <c r="DU493" s="25"/>
      <c r="DV493" s="25"/>
      <c r="DW493" s="25"/>
      <c r="DX493" s="25"/>
      <c r="DY493" s="25"/>
      <c r="DZ493" s="25"/>
      <c r="EA493" s="25"/>
      <c r="EB493" s="25"/>
      <c r="EC493" s="25"/>
      <c r="ED493" s="25"/>
      <c r="EE493" s="25"/>
      <c r="EF493" s="25"/>
      <c r="EG493" s="25"/>
      <c r="EH493" s="25"/>
      <c r="EI493" s="25"/>
      <c r="EJ493" s="25"/>
      <c r="EK493" s="25"/>
      <c r="EL493" s="25"/>
      <c r="EM493" s="25"/>
      <c r="EN493" s="25"/>
      <c r="EO493" s="25"/>
      <c r="EP493" s="25"/>
      <c r="EQ493" s="25"/>
      <c r="ER493" s="25"/>
      <c r="ES493" s="25"/>
      <c r="ET493" s="25"/>
      <c r="EU493" s="25"/>
      <c r="EV493" s="25"/>
      <c r="EW493" s="25"/>
      <c r="EX493" s="25"/>
      <c r="EY493" s="25"/>
      <c r="EZ493" s="25"/>
      <c r="FA493" s="25"/>
      <c r="FB493" s="25"/>
      <c r="FC493" s="25"/>
      <c r="FD493" s="25"/>
      <c r="FE493" s="25"/>
      <c r="FF493" s="25"/>
      <c r="FG493" s="25"/>
      <c r="FH493" s="25"/>
      <c r="FI493" s="25"/>
      <c r="FJ493" s="25"/>
      <c r="FK493" s="25"/>
      <c r="FL493" s="25"/>
      <c r="FM493" s="25"/>
      <c r="FN493" s="25"/>
      <c r="FO493" s="25"/>
      <c r="FP493" s="25"/>
      <c r="FQ493" s="25"/>
      <c r="FR493" s="25"/>
      <c r="FS493" s="25"/>
      <c r="FT493" s="25"/>
      <c r="FU493" s="25"/>
      <c r="FV493" s="25"/>
      <c r="FW493" s="25"/>
      <c r="FX493" s="25"/>
      <c r="FY493" s="25"/>
      <c r="FZ493" s="25"/>
      <c r="GA493" s="25"/>
      <c r="GB493" s="25"/>
      <c r="GC493" s="25"/>
      <c r="GD493" s="25"/>
      <c r="GE493" s="25"/>
      <c r="GF493" s="25"/>
      <c r="GG493" s="25"/>
      <c r="GH493" s="25"/>
      <c r="GI493" s="25"/>
      <c r="GJ493" s="25"/>
      <c r="GK493" s="25"/>
      <c r="GL493" s="25"/>
      <c r="GM493" s="25"/>
    </row>
    <row r="494" spans="2:195" ht="15" customHeight="1">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25"/>
      <c r="EG494" s="25"/>
      <c r="EH494" s="25"/>
      <c r="EI494" s="25"/>
      <c r="EJ494" s="25"/>
      <c r="EK494" s="25"/>
      <c r="EL494" s="25"/>
      <c r="EM494" s="25"/>
      <c r="EN494" s="25"/>
      <c r="EO494" s="25"/>
      <c r="EP494" s="25"/>
      <c r="EQ494" s="25"/>
      <c r="ER494" s="25"/>
      <c r="ES494" s="25"/>
      <c r="ET494" s="25"/>
      <c r="EU494" s="25"/>
      <c r="EV494" s="25"/>
      <c r="EW494" s="25"/>
      <c r="EX494" s="25"/>
      <c r="EY494" s="25"/>
      <c r="EZ494" s="25"/>
      <c r="FA494" s="25"/>
      <c r="FB494" s="25"/>
      <c r="FC494" s="25"/>
      <c r="FD494" s="25"/>
      <c r="FE494" s="25"/>
      <c r="FF494" s="25"/>
      <c r="FG494" s="25"/>
      <c r="FH494" s="25"/>
      <c r="FI494" s="25"/>
      <c r="FJ494" s="25"/>
      <c r="FK494" s="25"/>
      <c r="FL494" s="25"/>
      <c r="FM494" s="25"/>
      <c r="FN494" s="25"/>
      <c r="FO494" s="25"/>
      <c r="FP494" s="25"/>
      <c r="FQ494" s="25"/>
      <c r="FR494" s="25"/>
      <c r="FS494" s="25"/>
      <c r="FT494" s="25"/>
      <c r="FU494" s="25"/>
      <c r="FV494" s="25"/>
      <c r="FW494" s="25"/>
      <c r="FX494" s="25"/>
      <c r="FY494" s="25"/>
      <c r="FZ494" s="25"/>
      <c r="GA494" s="25"/>
      <c r="GB494" s="25"/>
      <c r="GC494" s="25"/>
      <c r="GD494" s="25"/>
      <c r="GE494" s="25"/>
      <c r="GF494" s="25"/>
      <c r="GG494" s="25"/>
      <c r="GH494" s="25"/>
      <c r="GI494" s="25"/>
      <c r="GJ494" s="25"/>
      <c r="GK494" s="25"/>
      <c r="GL494" s="25"/>
      <c r="GM494" s="25"/>
    </row>
    <row r="495" spans="2:195" ht="15" customHeight="1">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c r="CA495" s="25"/>
      <c r="CB495" s="25"/>
      <c r="CC495" s="25"/>
      <c r="CD495" s="25"/>
      <c r="CE495" s="25"/>
      <c r="CF495" s="25"/>
      <c r="CG495" s="25"/>
      <c r="CH495" s="25"/>
      <c r="CI495" s="25"/>
      <c r="CJ495" s="25"/>
      <c r="CK495" s="25"/>
      <c r="CL495" s="25"/>
      <c r="CM495" s="25"/>
      <c r="CN495" s="25"/>
      <c r="CO495" s="25"/>
      <c r="CP495" s="25"/>
      <c r="CQ495" s="25"/>
      <c r="CR495" s="25"/>
      <c r="CS495" s="25"/>
      <c r="CT495" s="25"/>
      <c r="CU495" s="25"/>
      <c r="CV495" s="25"/>
      <c r="CW495" s="25"/>
      <c r="CX495" s="25"/>
      <c r="CY495" s="25"/>
      <c r="CZ495" s="25"/>
      <c r="DA495" s="25"/>
      <c r="DB495" s="25"/>
      <c r="DC495" s="25"/>
      <c r="DD495" s="25"/>
      <c r="DE495" s="25"/>
      <c r="DF495" s="25"/>
      <c r="DG495" s="25"/>
      <c r="DH495" s="25"/>
      <c r="DI495" s="25"/>
      <c r="DJ495" s="25"/>
      <c r="DK495" s="25"/>
      <c r="DL495" s="25"/>
      <c r="DM495" s="25"/>
      <c r="DN495" s="25"/>
      <c r="DO495" s="25"/>
      <c r="DP495" s="25"/>
      <c r="DQ495" s="25"/>
      <c r="DR495" s="25"/>
      <c r="DS495" s="25"/>
      <c r="DT495" s="25"/>
      <c r="DU495" s="25"/>
      <c r="DV495" s="25"/>
      <c r="DW495" s="25"/>
      <c r="DX495" s="25"/>
      <c r="DY495" s="25"/>
      <c r="DZ495" s="25"/>
      <c r="EA495" s="25"/>
      <c r="EB495" s="25"/>
      <c r="EC495" s="25"/>
      <c r="ED495" s="25"/>
      <c r="EE495" s="25"/>
      <c r="EF495" s="25"/>
      <c r="EG495" s="25"/>
      <c r="EH495" s="25"/>
      <c r="EI495" s="25"/>
      <c r="EJ495" s="25"/>
      <c r="EK495" s="25"/>
      <c r="EL495" s="25"/>
      <c r="EM495" s="25"/>
      <c r="EN495" s="25"/>
      <c r="EO495" s="25"/>
      <c r="EP495" s="25"/>
      <c r="EQ495" s="25"/>
      <c r="ER495" s="25"/>
      <c r="ES495" s="25"/>
      <c r="ET495" s="25"/>
      <c r="EU495" s="25"/>
      <c r="EV495" s="25"/>
      <c r="EW495" s="25"/>
      <c r="EX495" s="25"/>
      <c r="EY495" s="25"/>
      <c r="EZ495" s="25"/>
      <c r="FA495" s="25"/>
      <c r="FB495" s="25"/>
      <c r="FC495" s="25"/>
      <c r="FD495" s="25"/>
      <c r="FE495" s="25"/>
      <c r="FF495" s="25"/>
      <c r="FG495" s="25"/>
      <c r="FH495" s="25"/>
      <c r="FI495" s="25"/>
      <c r="FJ495" s="25"/>
      <c r="FK495" s="25"/>
      <c r="FL495" s="25"/>
      <c r="FM495" s="25"/>
      <c r="FN495" s="25"/>
      <c r="FO495" s="25"/>
      <c r="FP495" s="25"/>
      <c r="FQ495" s="25"/>
      <c r="FR495" s="25"/>
      <c r="FS495" s="25"/>
      <c r="FT495" s="25"/>
      <c r="FU495" s="25"/>
      <c r="FV495" s="25"/>
      <c r="FW495" s="25"/>
      <c r="FX495" s="25"/>
      <c r="FY495" s="25"/>
      <c r="FZ495" s="25"/>
      <c r="GA495" s="25"/>
      <c r="GB495" s="25"/>
      <c r="GC495" s="25"/>
      <c r="GD495" s="25"/>
      <c r="GE495" s="25"/>
      <c r="GF495" s="25"/>
      <c r="GG495" s="25"/>
      <c r="GH495" s="25"/>
      <c r="GI495" s="25"/>
      <c r="GJ495" s="25"/>
      <c r="GK495" s="25"/>
      <c r="GL495" s="25"/>
      <c r="GM495" s="25"/>
    </row>
    <row r="496" spans="2:195" ht="15" customHeight="1">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c r="CA496" s="25"/>
      <c r="CB496" s="25"/>
      <c r="CC496" s="25"/>
      <c r="CD496" s="25"/>
      <c r="CE496" s="25"/>
      <c r="CF496" s="25"/>
      <c r="CG496" s="25"/>
      <c r="CH496" s="25"/>
      <c r="CI496" s="25"/>
      <c r="CJ496" s="25"/>
      <c r="CK496" s="25"/>
      <c r="CL496" s="25"/>
      <c r="CM496" s="25"/>
      <c r="CN496" s="25"/>
      <c r="CO496" s="25"/>
      <c r="CP496" s="25"/>
      <c r="CQ496" s="25"/>
      <c r="CR496" s="25"/>
      <c r="CS496" s="25"/>
      <c r="CT496" s="25"/>
      <c r="CU496" s="25"/>
      <c r="CV496" s="25"/>
      <c r="CW496" s="25"/>
      <c r="CX496" s="25"/>
      <c r="CY496" s="25"/>
      <c r="CZ496" s="25"/>
      <c r="DA496" s="25"/>
      <c r="DB496" s="25"/>
      <c r="DC496" s="25"/>
      <c r="DD496" s="25"/>
      <c r="DE496" s="25"/>
      <c r="DF496" s="25"/>
      <c r="DG496" s="25"/>
      <c r="DH496" s="25"/>
      <c r="DI496" s="25"/>
      <c r="DJ496" s="25"/>
      <c r="DK496" s="25"/>
      <c r="DL496" s="25"/>
      <c r="DM496" s="25"/>
      <c r="DN496" s="25"/>
      <c r="DO496" s="25"/>
      <c r="DP496" s="25"/>
      <c r="DQ496" s="25"/>
      <c r="DR496" s="25"/>
      <c r="DS496" s="25"/>
      <c r="DT496" s="25"/>
      <c r="DU496" s="25"/>
      <c r="DV496" s="25"/>
      <c r="DW496" s="25"/>
      <c r="DX496" s="25"/>
      <c r="DY496" s="25"/>
      <c r="DZ496" s="25"/>
      <c r="EA496" s="25"/>
      <c r="EB496" s="25"/>
      <c r="EC496" s="25"/>
      <c r="ED496" s="25"/>
      <c r="EE496" s="25"/>
      <c r="EF496" s="25"/>
      <c r="EG496" s="25"/>
      <c r="EH496" s="25"/>
      <c r="EI496" s="25"/>
      <c r="EJ496" s="25"/>
      <c r="EK496" s="25"/>
      <c r="EL496" s="25"/>
      <c r="EM496" s="25"/>
      <c r="EN496" s="25"/>
      <c r="EO496" s="25"/>
      <c r="EP496" s="25"/>
      <c r="EQ496" s="25"/>
      <c r="ER496" s="25"/>
      <c r="ES496" s="25"/>
      <c r="ET496" s="25"/>
      <c r="EU496" s="25"/>
      <c r="EV496" s="25"/>
      <c r="EW496" s="25"/>
      <c r="EX496" s="25"/>
      <c r="EY496" s="25"/>
      <c r="EZ496" s="25"/>
      <c r="FA496" s="25"/>
      <c r="FB496" s="25"/>
      <c r="FC496" s="25"/>
      <c r="FD496" s="25"/>
      <c r="FE496" s="25"/>
      <c r="FF496" s="25"/>
      <c r="FG496" s="25"/>
      <c r="FH496" s="25"/>
      <c r="FI496" s="25"/>
      <c r="FJ496" s="25"/>
      <c r="FK496" s="25"/>
      <c r="FL496" s="25"/>
      <c r="FM496" s="25"/>
      <c r="FN496" s="25"/>
      <c r="FO496" s="25"/>
      <c r="FP496" s="25"/>
      <c r="FQ496" s="25"/>
      <c r="FR496" s="25"/>
      <c r="FS496" s="25"/>
      <c r="FT496" s="25"/>
      <c r="FU496" s="25"/>
      <c r="FV496" s="25"/>
      <c r="FW496" s="25"/>
      <c r="FX496" s="25"/>
      <c r="FY496" s="25"/>
      <c r="FZ496" s="25"/>
      <c r="GA496" s="25"/>
      <c r="GB496" s="25"/>
      <c r="GC496" s="25"/>
      <c r="GD496" s="25"/>
      <c r="GE496" s="25"/>
      <c r="GF496" s="25"/>
      <c r="GG496" s="25"/>
      <c r="GH496" s="25"/>
      <c r="GI496" s="25"/>
      <c r="GJ496" s="25"/>
      <c r="GK496" s="25"/>
      <c r="GL496" s="25"/>
      <c r="GM496" s="25"/>
    </row>
    <row r="497" spans="2:195" ht="15" customHeight="1">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c r="CA497" s="25"/>
      <c r="CB497" s="25"/>
      <c r="CC497" s="25"/>
      <c r="CD497" s="25"/>
      <c r="CE497" s="25"/>
      <c r="CF497" s="25"/>
      <c r="CG497" s="25"/>
      <c r="CH497" s="25"/>
      <c r="CI497" s="25"/>
      <c r="CJ497" s="25"/>
      <c r="CK497" s="25"/>
      <c r="CL497" s="25"/>
      <c r="CM497" s="25"/>
      <c r="CN497" s="25"/>
      <c r="CO497" s="25"/>
      <c r="CP497" s="25"/>
      <c r="CQ497" s="25"/>
      <c r="CR497" s="25"/>
      <c r="CS497" s="25"/>
      <c r="CT497" s="25"/>
      <c r="CU497" s="25"/>
      <c r="CV497" s="25"/>
      <c r="CW497" s="25"/>
      <c r="CX497" s="25"/>
      <c r="CY497" s="25"/>
      <c r="CZ497" s="25"/>
      <c r="DA497" s="25"/>
      <c r="DB497" s="25"/>
      <c r="DC497" s="25"/>
      <c r="DD497" s="25"/>
      <c r="DE497" s="25"/>
      <c r="DF497" s="25"/>
      <c r="DG497" s="25"/>
      <c r="DH497" s="25"/>
      <c r="DI497" s="25"/>
      <c r="DJ497" s="25"/>
      <c r="DK497" s="25"/>
      <c r="DL497" s="25"/>
      <c r="DM497" s="25"/>
      <c r="DN497" s="25"/>
      <c r="DO497" s="25"/>
      <c r="DP497" s="25"/>
      <c r="DQ497" s="25"/>
      <c r="DR497" s="25"/>
      <c r="DS497" s="25"/>
      <c r="DT497" s="25"/>
      <c r="DU497" s="25"/>
      <c r="DV497" s="25"/>
      <c r="DW497" s="25"/>
      <c r="DX497" s="25"/>
      <c r="DY497" s="25"/>
      <c r="DZ497" s="25"/>
      <c r="EA497" s="25"/>
      <c r="EB497" s="25"/>
      <c r="EC497" s="25"/>
      <c r="ED497" s="25"/>
      <c r="EE497" s="25"/>
      <c r="EF497" s="25"/>
      <c r="EG497" s="25"/>
      <c r="EH497" s="25"/>
      <c r="EI497" s="25"/>
      <c r="EJ497" s="25"/>
      <c r="EK497" s="25"/>
      <c r="EL497" s="25"/>
      <c r="EM497" s="25"/>
      <c r="EN497" s="25"/>
      <c r="EO497" s="25"/>
      <c r="EP497" s="25"/>
      <c r="EQ497" s="25"/>
      <c r="ER497" s="25"/>
      <c r="ES497" s="25"/>
      <c r="ET497" s="25"/>
      <c r="EU497" s="25"/>
      <c r="EV497" s="25"/>
      <c r="EW497" s="25"/>
      <c r="EX497" s="25"/>
      <c r="EY497" s="25"/>
      <c r="EZ497" s="25"/>
      <c r="FA497" s="25"/>
      <c r="FB497" s="25"/>
      <c r="FC497" s="25"/>
      <c r="FD497" s="25"/>
      <c r="FE497" s="25"/>
      <c r="FF497" s="25"/>
      <c r="FG497" s="25"/>
      <c r="FH497" s="25"/>
      <c r="FI497" s="25"/>
      <c r="FJ497" s="25"/>
      <c r="FK497" s="25"/>
      <c r="FL497" s="25"/>
      <c r="FM497" s="25"/>
      <c r="FN497" s="25"/>
      <c r="FO497" s="25"/>
      <c r="FP497" s="25"/>
      <c r="FQ497" s="25"/>
      <c r="FR497" s="25"/>
      <c r="FS497" s="25"/>
      <c r="FT497" s="25"/>
      <c r="FU497" s="25"/>
      <c r="FV497" s="25"/>
      <c r="FW497" s="25"/>
      <c r="FX497" s="25"/>
      <c r="FY497" s="25"/>
      <c r="FZ497" s="25"/>
      <c r="GA497" s="25"/>
      <c r="GB497" s="25"/>
      <c r="GC497" s="25"/>
      <c r="GD497" s="25"/>
      <c r="GE497" s="25"/>
      <c r="GF497" s="25"/>
      <c r="GG497" s="25"/>
      <c r="GH497" s="25"/>
      <c r="GI497" s="25"/>
      <c r="GJ497" s="25"/>
      <c r="GK497" s="25"/>
      <c r="GL497" s="25"/>
      <c r="GM497" s="25"/>
    </row>
    <row r="498" spans="2:195" ht="15" customHeight="1">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c r="CA498" s="25"/>
      <c r="CB498" s="25"/>
      <c r="CC498" s="25"/>
      <c r="CD498" s="25"/>
      <c r="CE498" s="25"/>
      <c r="CF498" s="25"/>
      <c r="CG498" s="25"/>
      <c r="CH498" s="25"/>
      <c r="CI498" s="25"/>
      <c r="CJ498" s="25"/>
      <c r="CK498" s="25"/>
      <c r="CL498" s="25"/>
      <c r="CM498" s="25"/>
      <c r="CN498" s="25"/>
      <c r="CO498" s="25"/>
      <c r="CP498" s="25"/>
      <c r="CQ498" s="25"/>
      <c r="CR498" s="25"/>
      <c r="CS498" s="25"/>
      <c r="CT498" s="25"/>
      <c r="CU498" s="25"/>
      <c r="CV498" s="25"/>
      <c r="CW498" s="25"/>
      <c r="CX498" s="25"/>
      <c r="CY498" s="25"/>
      <c r="CZ498" s="25"/>
      <c r="DA498" s="25"/>
      <c r="DB498" s="25"/>
      <c r="DC498" s="25"/>
      <c r="DD498" s="25"/>
      <c r="DE498" s="25"/>
      <c r="DF498" s="25"/>
      <c r="DG498" s="25"/>
      <c r="DH498" s="25"/>
      <c r="DI498" s="25"/>
      <c r="DJ498" s="25"/>
      <c r="DK498" s="25"/>
      <c r="DL498" s="25"/>
      <c r="DM498" s="25"/>
      <c r="DN498" s="25"/>
      <c r="DO498" s="25"/>
      <c r="DP498" s="25"/>
      <c r="DQ498" s="25"/>
      <c r="DR498" s="25"/>
      <c r="DS498" s="25"/>
      <c r="DT498" s="25"/>
      <c r="DU498" s="25"/>
      <c r="DV498" s="25"/>
      <c r="DW498" s="25"/>
      <c r="DX498" s="25"/>
      <c r="DY498" s="25"/>
      <c r="DZ498" s="25"/>
      <c r="EA498" s="25"/>
      <c r="EB498" s="25"/>
      <c r="EC498" s="25"/>
      <c r="ED498" s="25"/>
      <c r="EE498" s="25"/>
      <c r="EF498" s="25"/>
      <c r="EG498" s="25"/>
      <c r="EH498" s="25"/>
      <c r="EI498" s="25"/>
      <c r="EJ498" s="25"/>
      <c r="EK498" s="25"/>
      <c r="EL498" s="25"/>
      <c r="EM498" s="25"/>
      <c r="EN498" s="25"/>
      <c r="EO498" s="25"/>
      <c r="EP498" s="25"/>
      <c r="EQ498" s="25"/>
      <c r="ER498" s="25"/>
      <c r="ES498" s="25"/>
      <c r="ET498" s="25"/>
      <c r="EU498" s="25"/>
      <c r="EV498" s="25"/>
      <c r="EW498" s="25"/>
      <c r="EX498" s="25"/>
      <c r="EY498" s="25"/>
      <c r="EZ498" s="25"/>
      <c r="FA498" s="25"/>
      <c r="FB498" s="25"/>
      <c r="FC498" s="25"/>
      <c r="FD498" s="25"/>
      <c r="FE498" s="25"/>
      <c r="FF498" s="25"/>
      <c r="FG498" s="25"/>
      <c r="FH498" s="25"/>
      <c r="FI498" s="25"/>
      <c r="FJ498" s="25"/>
      <c r="FK498" s="25"/>
      <c r="FL498" s="25"/>
      <c r="FM498" s="25"/>
      <c r="FN498" s="25"/>
      <c r="FO498" s="25"/>
      <c r="FP498" s="25"/>
      <c r="FQ498" s="25"/>
      <c r="FR498" s="25"/>
      <c r="FS498" s="25"/>
      <c r="FT498" s="25"/>
      <c r="FU498" s="25"/>
      <c r="FV498" s="25"/>
      <c r="FW498" s="25"/>
      <c r="FX498" s="25"/>
      <c r="FY498" s="25"/>
      <c r="FZ498" s="25"/>
      <c r="GA498" s="25"/>
      <c r="GB498" s="25"/>
      <c r="GC498" s="25"/>
      <c r="GD498" s="25"/>
      <c r="GE498" s="25"/>
      <c r="GF498" s="25"/>
      <c r="GG498" s="25"/>
      <c r="GH498" s="25"/>
      <c r="GI498" s="25"/>
      <c r="GJ498" s="25"/>
      <c r="GK498" s="25"/>
      <c r="GL498" s="25"/>
      <c r="GM498" s="25"/>
    </row>
    <row r="499" spans="2:195" ht="15" customHeight="1">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c r="CA499" s="25"/>
      <c r="CB499" s="25"/>
      <c r="CC499" s="25"/>
      <c r="CD499" s="25"/>
      <c r="CE499" s="25"/>
      <c r="CF499" s="25"/>
      <c r="CG499" s="25"/>
      <c r="CH499" s="25"/>
      <c r="CI499" s="25"/>
      <c r="CJ499" s="25"/>
      <c r="CK499" s="25"/>
      <c r="CL499" s="25"/>
      <c r="CM499" s="25"/>
      <c r="CN499" s="25"/>
      <c r="CO499" s="25"/>
      <c r="CP499" s="25"/>
      <c r="CQ499" s="25"/>
      <c r="CR499" s="25"/>
      <c r="CS499" s="25"/>
      <c r="CT499" s="25"/>
      <c r="CU499" s="25"/>
      <c r="CV499" s="25"/>
      <c r="CW499" s="25"/>
      <c r="CX499" s="25"/>
      <c r="CY499" s="25"/>
      <c r="CZ499" s="25"/>
      <c r="DA499" s="25"/>
      <c r="DB499" s="25"/>
      <c r="DC499" s="25"/>
      <c r="DD499" s="25"/>
      <c r="DE499" s="25"/>
      <c r="DF499" s="25"/>
      <c r="DG499" s="25"/>
      <c r="DH499" s="25"/>
      <c r="DI499" s="25"/>
      <c r="DJ499" s="25"/>
      <c r="DK499" s="25"/>
      <c r="DL499" s="25"/>
      <c r="DM499" s="25"/>
      <c r="DN499" s="25"/>
      <c r="DO499" s="25"/>
      <c r="DP499" s="25"/>
      <c r="DQ499" s="25"/>
      <c r="DR499" s="25"/>
      <c r="DS499" s="25"/>
      <c r="DT499" s="25"/>
      <c r="DU499" s="25"/>
      <c r="DV499" s="25"/>
      <c r="DW499" s="25"/>
      <c r="DX499" s="25"/>
      <c r="DY499" s="25"/>
      <c r="DZ499" s="25"/>
      <c r="EA499" s="25"/>
      <c r="EB499" s="25"/>
      <c r="EC499" s="25"/>
      <c r="ED499" s="25"/>
      <c r="EE499" s="25"/>
      <c r="EF499" s="25"/>
      <c r="EG499" s="25"/>
      <c r="EH499" s="25"/>
      <c r="EI499" s="25"/>
      <c r="EJ499" s="25"/>
      <c r="EK499" s="25"/>
      <c r="EL499" s="25"/>
      <c r="EM499" s="25"/>
      <c r="EN499" s="25"/>
      <c r="EO499" s="25"/>
      <c r="EP499" s="25"/>
      <c r="EQ499" s="25"/>
      <c r="ER499" s="25"/>
      <c r="ES499" s="25"/>
      <c r="ET499" s="25"/>
      <c r="EU499" s="25"/>
      <c r="EV499" s="25"/>
      <c r="EW499" s="25"/>
      <c r="EX499" s="25"/>
      <c r="EY499" s="25"/>
      <c r="EZ499" s="25"/>
      <c r="FA499" s="25"/>
      <c r="FB499" s="25"/>
      <c r="FC499" s="25"/>
      <c r="FD499" s="25"/>
      <c r="FE499" s="25"/>
      <c r="FF499" s="25"/>
      <c r="FG499" s="25"/>
      <c r="FH499" s="25"/>
      <c r="FI499" s="25"/>
      <c r="FJ499" s="25"/>
      <c r="FK499" s="25"/>
      <c r="FL499" s="25"/>
      <c r="FM499" s="25"/>
      <c r="FN499" s="25"/>
      <c r="FO499" s="25"/>
      <c r="FP499" s="25"/>
      <c r="FQ499" s="25"/>
      <c r="FR499" s="25"/>
      <c r="FS499" s="25"/>
      <c r="FT499" s="25"/>
      <c r="FU499" s="25"/>
      <c r="FV499" s="25"/>
      <c r="FW499" s="25"/>
      <c r="FX499" s="25"/>
      <c r="FY499" s="25"/>
      <c r="FZ499" s="25"/>
      <c r="GA499" s="25"/>
      <c r="GB499" s="25"/>
      <c r="GC499" s="25"/>
      <c r="GD499" s="25"/>
      <c r="GE499" s="25"/>
      <c r="GF499" s="25"/>
      <c r="GG499" s="25"/>
      <c r="GH499" s="25"/>
      <c r="GI499" s="25"/>
      <c r="GJ499" s="25"/>
      <c r="GK499" s="25"/>
      <c r="GL499" s="25"/>
      <c r="GM499" s="25"/>
    </row>
    <row r="500" spans="2:195" ht="15" customHeight="1">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c r="CA500" s="25"/>
      <c r="CB500" s="25"/>
      <c r="CC500" s="25"/>
      <c r="CD500" s="25"/>
      <c r="CE500" s="25"/>
      <c r="CF500" s="25"/>
      <c r="CG500" s="25"/>
      <c r="CH500" s="25"/>
      <c r="CI500" s="25"/>
      <c r="CJ500" s="25"/>
      <c r="CK500" s="25"/>
      <c r="CL500" s="25"/>
      <c r="CM500" s="25"/>
      <c r="CN500" s="25"/>
      <c r="CO500" s="25"/>
      <c r="CP500" s="25"/>
      <c r="CQ500" s="25"/>
      <c r="CR500" s="25"/>
      <c r="CS500" s="25"/>
      <c r="CT500" s="25"/>
      <c r="CU500" s="25"/>
      <c r="CV500" s="25"/>
      <c r="CW500" s="25"/>
      <c r="CX500" s="25"/>
      <c r="CY500" s="25"/>
      <c r="CZ500" s="25"/>
      <c r="DA500" s="25"/>
      <c r="DB500" s="25"/>
      <c r="DC500" s="25"/>
      <c r="DD500" s="25"/>
      <c r="DE500" s="25"/>
      <c r="DF500" s="25"/>
      <c r="DG500" s="25"/>
      <c r="DH500" s="25"/>
      <c r="DI500" s="25"/>
      <c r="DJ500" s="25"/>
      <c r="DK500" s="25"/>
      <c r="DL500" s="25"/>
      <c r="DM500" s="25"/>
      <c r="DN500" s="25"/>
      <c r="DO500" s="25"/>
      <c r="DP500" s="25"/>
      <c r="DQ500" s="25"/>
      <c r="DR500" s="25"/>
      <c r="DS500" s="25"/>
      <c r="DT500" s="25"/>
      <c r="DU500" s="25"/>
      <c r="DV500" s="25"/>
      <c r="DW500" s="25"/>
      <c r="DX500" s="25"/>
      <c r="DY500" s="25"/>
      <c r="DZ500" s="25"/>
      <c r="EA500" s="25"/>
      <c r="EB500" s="25"/>
      <c r="EC500" s="25"/>
      <c r="ED500" s="25"/>
      <c r="EE500" s="25"/>
      <c r="EF500" s="25"/>
      <c r="EG500" s="25"/>
      <c r="EH500" s="25"/>
      <c r="EI500" s="25"/>
      <c r="EJ500" s="25"/>
      <c r="EK500" s="25"/>
      <c r="EL500" s="25"/>
      <c r="EM500" s="25"/>
      <c r="EN500" s="25"/>
      <c r="EO500" s="25"/>
      <c r="EP500" s="25"/>
      <c r="EQ500" s="25"/>
      <c r="ER500" s="25"/>
      <c r="ES500" s="25"/>
      <c r="ET500" s="25"/>
      <c r="EU500" s="25"/>
      <c r="EV500" s="25"/>
      <c r="EW500" s="25"/>
      <c r="EX500" s="25"/>
      <c r="EY500" s="25"/>
      <c r="EZ500" s="25"/>
      <c r="FA500" s="25"/>
      <c r="FB500" s="25"/>
      <c r="FC500" s="25"/>
      <c r="FD500" s="25"/>
      <c r="FE500" s="25"/>
      <c r="FF500" s="25"/>
      <c r="FG500" s="25"/>
      <c r="FH500" s="25"/>
      <c r="FI500" s="25"/>
      <c r="FJ500" s="25"/>
      <c r="FK500" s="25"/>
      <c r="FL500" s="25"/>
      <c r="FM500" s="25"/>
      <c r="FN500" s="25"/>
      <c r="FO500" s="25"/>
      <c r="FP500" s="25"/>
      <c r="FQ500" s="25"/>
      <c r="FR500" s="25"/>
      <c r="FS500" s="25"/>
      <c r="FT500" s="25"/>
      <c r="FU500" s="25"/>
      <c r="FV500" s="25"/>
      <c r="FW500" s="25"/>
      <c r="FX500" s="25"/>
      <c r="FY500" s="25"/>
      <c r="FZ500" s="25"/>
      <c r="GA500" s="25"/>
      <c r="GB500" s="25"/>
      <c r="GC500" s="25"/>
      <c r="GD500" s="25"/>
      <c r="GE500" s="25"/>
      <c r="GF500" s="25"/>
      <c r="GG500" s="25"/>
      <c r="GH500" s="25"/>
      <c r="GI500" s="25"/>
      <c r="GJ500" s="25"/>
      <c r="GK500" s="25"/>
      <c r="GL500" s="25"/>
      <c r="GM500" s="25"/>
    </row>
    <row r="501" spans="2:195" ht="15" customHeight="1">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c r="CA501" s="25"/>
      <c r="CB501" s="25"/>
      <c r="CC501" s="25"/>
      <c r="CD501" s="25"/>
      <c r="CE501" s="25"/>
      <c r="CF501" s="25"/>
      <c r="CG501" s="25"/>
      <c r="CH501" s="25"/>
      <c r="CI501" s="25"/>
      <c r="CJ501" s="25"/>
      <c r="CK501" s="25"/>
      <c r="CL501" s="25"/>
      <c r="CM501" s="25"/>
      <c r="CN501" s="25"/>
      <c r="CO501" s="25"/>
      <c r="CP501" s="25"/>
      <c r="CQ501" s="25"/>
      <c r="CR501" s="25"/>
      <c r="CS501" s="25"/>
      <c r="CT501" s="25"/>
      <c r="CU501" s="25"/>
      <c r="CV501" s="25"/>
      <c r="CW501" s="25"/>
      <c r="CX501" s="25"/>
      <c r="CY501" s="25"/>
      <c r="CZ501" s="25"/>
      <c r="DA501" s="25"/>
      <c r="DB501" s="25"/>
      <c r="DC501" s="25"/>
      <c r="DD501" s="25"/>
      <c r="DE501" s="25"/>
      <c r="DF501" s="25"/>
      <c r="DG501" s="25"/>
      <c r="DH501" s="25"/>
      <c r="DI501" s="25"/>
      <c r="DJ501" s="25"/>
      <c r="DK501" s="25"/>
      <c r="DL501" s="25"/>
      <c r="DM501" s="25"/>
      <c r="DN501" s="25"/>
      <c r="DO501" s="25"/>
      <c r="DP501" s="25"/>
      <c r="DQ501" s="25"/>
      <c r="DR501" s="25"/>
      <c r="DS501" s="25"/>
      <c r="DT501" s="25"/>
      <c r="DU501" s="25"/>
      <c r="DV501" s="25"/>
      <c r="DW501" s="25"/>
      <c r="DX501" s="25"/>
      <c r="DY501" s="25"/>
      <c r="DZ501" s="25"/>
      <c r="EA501" s="25"/>
      <c r="EB501" s="25"/>
      <c r="EC501" s="25"/>
      <c r="ED501" s="25"/>
      <c r="EE501" s="25"/>
      <c r="EF501" s="25"/>
      <c r="EG501" s="25"/>
      <c r="EH501" s="25"/>
      <c r="EI501" s="25"/>
      <c r="EJ501" s="25"/>
      <c r="EK501" s="25"/>
      <c r="EL501" s="25"/>
      <c r="EM501" s="25"/>
      <c r="EN501" s="25"/>
      <c r="EO501" s="25"/>
      <c r="EP501" s="25"/>
      <c r="EQ501" s="25"/>
      <c r="ER501" s="25"/>
      <c r="ES501" s="25"/>
      <c r="ET501" s="25"/>
      <c r="EU501" s="25"/>
      <c r="EV501" s="25"/>
      <c r="EW501" s="25"/>
      <c r="EX501" s="25"/>
      <c r="EY501" s="25"/>
      <c r="EZ501" s="25"/>
      <c r="FA501" s="25"/>
      <c r="FB501" s="25"/>
      <c r="FC501" s="25"/>
      <c r="FD501" s="25"/>
      <c r="FE501" s="25"/>
      <c r="FF501" s="25"/>
      <c r="FG501" s="25"/>
      <c r="FH501" s="25"/>
      <c r="FI501" s="25"/>
      <c r="FJ501" s="25"/>
      <c r="FK501" s="25"/>
      <c r="FL501" s="25"/>
      <c r="FM501" s="25"/>
      <c r="FN501" s="25"/>
      <c r="FO501" s="25"/>
      <c r="FP501" s="25"/>
      <c r="FQ501" s="25"/>
      <c r="FR501" s="25"/>
      <c r="FS501" s="25"/>
      <c r="FT501" s="25"/>
      <c r="FU501" s="25"/>
      <c r="FV501" s="25"/>
      <c r="FW501" s="25"/>
      <c r="FX501" s="25"/>
      <c r="FY501" s="25"/>
      <c r="FZ501" s="25"/>
      <c r="GA501" s="25"/>
      <c r="GB501" s="25"/>
      <c r="GC501" s="25"/>
      <c r="GD501" s="25"/>
      <c r="GE501" s="25"/>
      <c r="GF501" s="25"/>
      <c r="GG501" s="25"/>
      <c r="GH501" s="25"/>
      <c r="GI501" s="25"/>
      <c r="GJ501" s="25"/>
      <c r="GK501" s="25"/>
      <c r="GL501" s="25"/>
      <c r="GM501" s="25"/>
    </row>
    <row r="502" spans="2:195" ht="15" customHeight="1">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c r="CA502" s="25"/>
      <c r="CB502" s="25"/>
      <c r="CC502" s="25"/>
      <c r="CD502" s="25"/>
      <c r="CE502" s="25"/>
      <c r="CF502" s="25"/>
      <c r="CG502" s="25"/>
      <c r="CH502" s="25"/>
      <c r="CI502" s="25"/>
      <c r="CJ502" s="25"/>
      <c r="CK502" s="25"/>
      <c r="CL502" s="25"/>
      <c r="CM502" s="25"/>
      <c r="CN502" s="25"/>
      <c r="CO502" s="25"/>
      <c r="CP502" s="25"/>
      <c r="CQ502" s="25"/>
      <c r="CR502" s="25"/>
      <c r="CS502" s="25"/>
      <c r="CT502" s="25"/>
      <c r="CU502" s="25"/>
      <c r="CV502" s="25"/>
      <c r="CW502" s="25"/>
      <c r="CX502" s="25"/>
      <c r="CY502" s="25"/>
      <c r="CZ502" s="25"/>
      <c r="DA502" s="25"/>
      <c r="DB502" s="25"/>
      <c r="DC502" s="25"/>
      <c r="DD502" s="25"/>
      <c r="DE502" s="25"/>
      <c r="DF502" s="25"/>
      <c r="DG502" s="25"/>
      <c r="DH502" s="25"/>
      <c r="DI502" s="25"/>
      <c r="DJ502" s="25"/>
      <c r="DK502" s="25"/>
      <c r="DL502" s="25"/>
      <c r="DM502" s="25"/>
      <c r="DN502" s="25"/>
      <c r="DO502" s="25"/>
      <c r="DP502" s="25"/>
      <c r="DQ502" s="25"/>
      <c r="DR502" s="25"/>
      <c r="DS502" s="25"/>
      <c r="DT502" s="25"/>
      <c r="DU502" s="25"/>
      <c r="DV502" s="25"/>
      <c r="DW502" s="25"/>
      <c r="DX502" s="25"/>
      <c r="DY502" s="25"/>
      <c r="DZ502" s="25"/>
      <c r="EA502" s="25"/>
      <c r="EB502" s="25"/>
      <c r="EC502" s="25"/>
      <c r="ED502" s="25"/>
      <c r="EE502" s="25"/>
      <c r="EF502" s="25"/>
      <c r="EG502" s="25"/>
      <c r="EH502" s="25"/>
      <c r="EI502" s="25"/>
      <c r="EJ502" s="25"/>
      <c r="EK502" s="25"/>
      <c r="EL502" s="25"/>
      <c r="EM502" s="25"/>
      <c r="EN502" s="25"/>
      <c r="EO502" s="25"/>
      <c r="EP502" s="25"/>
      <c r="EQ502" s="25"/>
      <c r="ER502" s="25"/>
      <c r="ES502" s="25"/>
      <c r="ET502" s="25"/>
      <c r="EU502" s="25"/>
      <c r="EV502" s="25"/>
      <c r="EW502" s="25"/>
      <c r="EX502" s="25"/>
      <c r="EY502" s="25"/>
      <c r="EZ502" s="25"/>
      <c r="FA502" s="25"/>
      <c r="FB502" s="25"/>
      <c r="FC502" s="25"/>
      <c r="FD502" s="25"/>
      <c r="FE502" s="25"/>
      <c r="FF502" s="25"/>
      <c r="FG502" s="25"/>
      <c r="FH502" s="25"/>
      <c r="FI502" s="25"/>
      <c r="FJ502" s="25"/>
      <c r="FK502" s="25"/>
      <c r="FL502" s="25"/>
      <c r="FM502" s="25"/>
      <c r="FN502" s="25"/>
      <c r="FO502" s="25"/>
      <c r="FP502" s="25"/>
      <c r="FQ502" s="25"/>
      <c r="FR502" s="25"/>
      <c r="FS502" s="25"/>
      <c r="FT502" s="25"/>
      <c r="FU502" s="25"/>
      <c r="FV502" s="25"/>
      <c r="FW502" s="25"/>
      <c r="FX502" s="25"/>
      <c r="FY502" s="25"/>
      <c r="FZ502" s="25"/>
      <c r="GA502" s="25"/>
      <c r="GB502" s="25"/>
      <c r="GC502" s="25"/>
      <c r="GD502" s="25"/>
      <c r="GE502" s="25"/>
      <c r="GF502" s="25"/>
      <c r="GG502" s="25"/>
      <c r="GH502" s="25"/>
      <c r="GI502" s="25"/>
      <c r="GJ502" s="25"/>
      <c r="GK502" s="25"/>
      <c r="GL502" s="25"/>
      <c r="GM502" s="25"/>
    </row>
    <row r="503" spans="2:195" ht="15" customHeight="1">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c r="CA503" s="25"/>
      <c r="CB503" s="25"/>
      <c r="CC503" s="25"/>
      <c r="CD503" s="25"/>
      <c r="CE503" s="25"/>
      <c r="CF503" s="25"/>
      <c r="CG503" s="25"/>
      <c r="CH503" s="25"/>
      <c r="CI503" s="25"/>
      <c r="CJ503" s="25"/>
      <c r="CK503" s="25"/>
      <c r="CL503" s="25"/>
      <c r="CM503" s="25"/>
      <c r="CN503" s="25"/>
      <c r="CO503" s="25"/>
      <c r="CP503" s="25"/>
      <c r="CQ503" s="25"/>
      <c r="CR503" s="25"/>
      <c r="CS503" s="25"/>
      <c r="CT503" s="25"/>
      <c r="CU503" s="25"/>
      <c r="CV503" s="25"/>
      <c r="CW503" s="25"/>
      <c r="CX503" s="25"/>
      <c r="CY503" s="25"/>
      <c r="CZ503" s="25"/>
      <c r="DA503" s="25"/>
      <c r="DB503" s="25"/>
      <c r="DC503" s="25"/>
      <c r="DD503" s="25"/>
      <c r="DE503" s="25"/>
      <c r="DF503" s="25"/>
      <c r="DG503" s="25"/>
      <c r="DH503" s="25"/>
      <c r="DI503" s="25"/>
      <c r="DJ503" s="25"/>
      <c r="DK503" s="25"/>
      <c r="DL503" s="25"/>
      <c r="DM503" s="25"/>
      <c r="DN503" s="25"/>
      <c r="DO503" s="25"/>
      <c r="DP503" s="25"/>
      <c r="DQ503" s="25"/>
      <c r="DR503" s="25"/>
      <c r="DS503" s="25"/>
      <c r="DT503" s="25"/>
      <c r="DU503" s="25"/>
      <c r="DV503" s="25"/>
      <c r="DW503" s="25"/>
      <c r="DX503" s="25"/>
      <c r="DY503" s="25"/>
      <c r="DZ503" s="25"/>
      <c r="EA503" s="25"/>
      <c r="EB503" s="25"/>
      <c r="EC503" s="25"/>
      <c r="ED503" s="25"/>
      <c r="EE503" s="25"/>
      <c r="EF503" s="25"/>
      <c r="EG503" s="25"/>
      <c r="EH503" s="25"/>
      <c r="EI503" s="25"/>
      <c r="EJ503" s="25"/>
      <c r="EK503" s="25"/>
      <c r="EL503" s="25"/>
      <c r="EM503" s="25"/>
      <c r="EN503" s="25"/>
      <c r="EO503" s="25"/>
      <c r="EP503" s="25"/>
      <c r="EQ503" s="25"/>
      <c r="ER503" s="25"/>
      <c r="ES503" s="25"/>
      <c r="ET503" s="25"/>
      <c r="EU503" s="25"/>
      <c r="EV503" s="25"/>
      <c r="EW503" s="25"/>
      <c r="EX503" s="25"/>
      <c r="EY503" s="25"/>
      <c r="EZ503" s="25"/>
      <c r="FA503" s="25"/>
      <c r="FB503" s="25"/>
      <c r="FC503" s="25"/>
      <c r="FD503" s="25"/>
      <c r="FE503" s="25"/>
      <c r="FF503" s="25"/>
      <c r="FG503" s="25"/>
      <c r="FH503" s="25"/>
      <c r="FI503" s="25"/>
      <c r="FJ503" s="25"/>
      <c r="FK503" s="25"/>
      <c r="FL503" s="25"/>
      <c r="FM503" s="25"/>
      <c r="FN503" s="25"/>
      <c r="FO503" s="25"/>
      <c r="FP503" s="25"/>
      <c r="FQ503" s="25"/>
      <c r="FR503" s="25"/>
      <c r="FS503" s="25"/>
      <c r="FT503" s="25"/>
      <c r="FU503" s="25"/>
      <c r="FV503" s="25"/>
      <c r="FW503" s="25"/>
      <c r="FX503" s="25"/>
      <c r="FY503" s="25"/>
      <c r="FZ503" s="25"/>
      <c r="GA503" s="25"/>
      <c r="GB503" s="25"/>
      <c r="GC503" s="25"/>
      <c r="GD503" s="25"/>
      <c r="GE503" s="25"/>
      <c r="GF503" s="25"/>
      <c r="GG503" s="25"/>
      <c r="GH503" s="25"/>
      <c r="GI503" s="25"/>
      <c r="GJ503" s="25"/>
      <c r="GK503" s="25"/>
      <c r="GL503" s="25"/>
      <c r="GM503" s="25"/>
    </row>
    <row r="504" spans="2:195" ht="15" customHeight="1">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c r="CA504" s="25"/>
      <c r="CB504" s="25"/>
      <c r="CC504" s="25"/>
      <c r="CD504" s="25"/>
      <c r="CE504" s="25"/>
      <c r="CF504" s="25"/>
      <c r="CG504" s="25"/>
      <c r="CH504" s="25"/>
      <c r="CI504" s="25"/>
      <c r="CJ504" s="25"/>
      <c r="CK504" s="25"/>
      <c r="CL504" s="25"/>
      <c r="CM504" s="25"/>
      <c r="CN504" s="25"/>
      <c r="CO504" s="25"/>
      <c r="CP504" s="25"/>
      <c r="CQ504" s="25"/>
      <c r="CR504" s="25"/>
      <c r="CS504" s="25"/>
      <c r="CT504" s="25"/>
      <c r="CU504" s="25"/>
      <c r="CV504" s="25"/>
      <c r="CW504" s="25"/>
      <c r="CX504" s="25"/>
      <c r="CY504" s="25"/>
      <c r="CZ504" s="25"/>
      <c r="DA504" s="25"/>
      <c r="DB504" s="25"/>
      <c r="DC504" s="25"/>
      <c r="DD504" s="25"/>
      <c r="DE504" s="25"/>
      <c r="DF504" s="25"/>
      <c r="DG504" s="25"/>
      <c r="DH504" s="25"/>
      <c r="DI504" s="25"/>
      <c r="DJ504" s="25"/>
      <c r="DK504" s="25"/>
      <c r="DL504" s="25"/>
      <c r="DM504" s="25"/>
      <c r="DN504" s="25"/>
      <c r="DO504" s="25"/>
      <c r="DP504" s="25"/>
      <c r="DQ504" s="25"/>
      <c r="DR504" s="25"/>
      <c r="DS504" s="25"/>
      <c r="DT504" s="25"/>
      <c r="DU504" s="25"/>
      <c r="DV504" s="25"/>
      <c r="DW504" s="25"/>
      <c r="DX504" s="25"/>
      <c r="DY504" s="25"/>
      <c r="DZ504" s="25"/>
      <c r="EA504" s="25"/>
      <c r="EB504" s="25"/>
      <c r="EC504" s="25"/>
      <c r="ED504" s="25"/>
      <c r="EE504" s="25"/>
      <c r="EF504" s="25"/>
      <c r="EG504" s="25"/>
      <c r="EH504" s="25"/>
      <c r="EI504" s="25"/>
      <c r="EJ504" s="25"/>
      <c r="EK504" s="25"/>
      <c r="EL504" s="25"/>
      <c r="EM504" s="25"/>
      <c r="EN504" s="25"/>
      <c r="EO504" s="25"/>
      <c r="EP504" s="25"/>
      <c r="EQ504" s="25"/>
      <c r="ER504" s="25"/>
      <c r="ES504" s="25"/>
      <c r="ET504" s="25"/>
      <c r="EU504" s="25"/>
      <c r="EV504" s="25"/>
      <c r="EW504" s="25"/>
      <c r="EX504" s="25"/>
      <c r="EY504" s="25"/>
      <c r="EZ504" s="25"/>
      <c r="FA504" s="25"/>
      <c r="FB504" s="25"/>
      <c r="FC504" s="25"/>
      <c r="FD504" s="25"/>
      <c r="FE504" s="25"/>
      <c r="FF504" s="25"/>
      <c r="FG504" s="25"/>
      <c r="FH504" s="25"/>
      <c r="FI504" s="25"/>
      <c r="FJ504" s="25"/>
      <c r="FK504" s="25"/>
      <c r="FL504" s="25"/>
      <c r="FM504" s="25"/>
      <c r="FN504" s="25"/>
      <c r="FO504" s="25"/>
      <c r="FP504" s="25"/>
      <c r="FQ504" s="25"/>
      <c r="FR504" s="25"/>
      <c r="FS504" s="25"/>
      <c r="FT504" s="25"/>
      <c r="FU504" s="25"/>
      <c r="FV504" s="25"/>
      <c r="FW504" s="25"/>
      <c r="FX504" s="25"/>
      <c r="FY504" s="25"/>
      <c r="FZ504" s="25"/>
      <c r="GA504" s="25"/>
      <c r="GB504" s="25"/>
      <c r="GC504" s="25"/>
      <c r="GD504" s="25"/>
      <c r="GE504" s="25"/>
      <c r="GF504" s="25"/>
      <c r="GG504" s="25"/>
      <c r="GH504" s="25"/>
      <c r="GI504" s="25"/>
      <c r="GJ504" s="25"/>
      <c r="GK504" s="25"/>
      <c r="GL504" s="25"/>
      <c r="GM504" s="25"/>
    </row>
    <row r="505" spans="2:195" ht="15" customHeight="1">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row>
    <row r="506" spans="2:195" ht="15" customHeight="1">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row>
    <row r="507" spans="2:195" ht="15" customHeight="1">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c r="CA507" s="25"/>
      <c r="CB507" s="25"/>
      <c r="CC507" s="25"/>
      <c r="CD507" s="25"/>
      <c r="CE507" s="25"/>
      <c r="CF507" s="25"/>
      <c r="CG507" s="25"/>
      <c r="CH507" s="25"/>
      <c r="CI507" s="25"/>
      <c r="CJ507" s="25"/>
      <c r="CK507" s="25"/>
      <c r="CL507" s="25"/>
      <c r="CM507" s="25"/>
      <c r="CN507" s="25"/>
      <c r="CO507" s="25"/>
      <c r="CP507" s="25"/>
      <c r="CQ507" s="25"/>
      <c r="CR507" s="25"/>
      <c r="CS507" s="25"/>
      <c r="CT507" s="25"/>
      <c r="CU507" s="25"/>
      <c r="CV507" s="25"/>
      <c r="CW507" s="25"/>
      <c r="CX507" s="25"/>
      <c r="CY507" s="25"/>
      <c r="CZ507" s="25"/>
      <c r="DA507" s="25"/>
      <c r="DB507" s="25"/>
      <c r="DC507" s="25"/>
      <c r="DD507" s="25"/>
      <c r="DE507" s="25"/>
      <c r="DF507" s="25"/>
      <c r="DG507" s="25"/>
      <c r="DH507" s="25"/>
      <c r="DI507" s="25"/>
      <c r="DJ507" s="25"/>
      <c r="DK507" s="25"/>
      <c r="DL507" s="25"/>
      <c r="DM507" s="25"/>
      <c r="DN507" s="25"/>
      <c r="DO507" s="25"/>
      <c r="DP507" s="25"/>
      <c r="DQ507" s="25"/>
      <c r="DR507" s="25"/>
      <c r="DS507" s="25"/>
      <c r="DT507" s="25"/>
      <c r="DU507" s="25"/>
      <c r="DV507" s="25"/>
      <c r="DW507" s="25"/>
      <c r="DX507" s="25"/>
      <c r="DY507" s="25"/>
      <c r="DZ507" s="25"/>
      <c r="EA507" s="25"/>
      <c r="EB507" s="25"/>
      <c r="EC507" s="25"/>
      <c r="ED507" s="25"/>
      <c r="EE507" s="25"/>
      <c r="EF507" s="25"/>
      <c r="EG507" s="25"/>
      <c r="EH507" s="25"/>
      <c r="EI507" s="25"/>
      <c r="EJ507" s="25"/>
      <c r="EK507" s="25"/>
      <c r="EL507" s="25"/>
      <c r="EM507" s="25"/>
      <c r="EN507" s="25"/>
      <c r="EO507" s="25"/>
      <c r="EP507" s="25"/>
      <c r="EQ507" s="25"/>
      <c r="ER507" s="25"/>
      <c r="ES507" s="25"/>
      <c r="ET507" s="25"/>
      <c r="EU507" s="25"/>
      <c r="EV507" s="25"/>
      <c r="EW507" s="25"/>
      <c r="EX507" s="25"/>
      <c r="EY507" s="25"/>
      <c r="EZ507" s="25"/>
      <c r="FA507" s="25"/>
      <c r="FB507" s="25"/>
      <c r="FC507" s="25"/>
      <c r="FD507" s="25"/>
      <c r="FE507" s="25"/>
      <c r="FF507" s="25"/>
      <c r="FG507" s="25"/>
      <c r="FH507" s="25"/>
      <c r="FI507" s="25"/>
      <c r="FJ507" s="25"/>
      <c r="FK507" s="25"/>
      <c r="FL507" s="25"/>
      <c r="FM507" s="25"/>
      <c r="FN507" s="25"/>
      <c r="FO507" s="25"/>
      <c r="FP507" s="25"/>
      <c r="FQ507" s="25"/>
      <c r="FR507" s="25"/>
      <c r="FS507" s="25"/>
      <c r="FT507" s="25"/>
      <c r="FU507" s="25"/>
      <c r="FV507" s="25"/>
      <c r="FW507" s="25"/>
      <c r="FX507" s="25"/>
      <c r="FY507" s="25"/>
      <c r="FZ507" s="25"/>
      <c r="GA507" s="25"/>
      <c r="GB507" s="25"/>
      <c r="GC507" s="25"/>
      <c r="GD507" s="25"/>
      <c r="GE507" s="25"/>
      <c r="GF507" s="25"/>
      <c r="GG507" s="25"/>
      <c r="GH507" s="25"/>
      <c r="GI507" s="25"/>
      <c r="GJ507" s="25"/>
      <c r="GK507" s="25"/>
      <c r="GL507" s="25"/>
      <c r="GM507" s="25"/>
    </row>
    <row r="508" spans="2:195" ht="15" customHeight="1">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25"/>
      <c r="CD508" s="25"/>
      <c r="CE508" s="25"/>
      <c r="CF508" s="25"/>
      <c r="CG508" s="25"/>
      <c r="CH508" s="25"/>
      <c r="CI508" s="25"/>
      <c r="CJ508" s="25"/>
      <c r="CK508" s="25"/>
      <c r="CL508" s="25"/>
      <c r="CM508" s="25"/>
      <c r="CN508" s="25"/>
      <c r="CO508" s="25"/>
      <c r="CP508" s="25"/>
      <c r="CQ508" s="25"/>
      <c r="CR508" s="25"/>
      <c r="CS508" s="25"/>
      <c r="CT508" s="25"/>
      <c r="CU508" s="25"/>
      <c r="CV508" s="25"/>
      <c r="CW508" s="25"/>
      <c r="CX508" s="25"/>
      <c r="CY508" s="25"/>
      <c r="CZ508" s="25"/>
      <c r="DA508" s="25"/>
      <c r="DB508" s="25"/>
      <c r="DC508" s="25"/>
      <c r="DD508" s="25"/>
      <c r="DE508" s="25"/>
      <c r="DF508" s="25"/>
      <c r="DG508" s="25"/>
      <c r="DH508" s="25"/>
      <c r="DI508" s="25"/>
      <c r="DJ508" s="25"/>
      <c r="DK508" s="25"/>
      <c r="DL508" s="25"/>
      <c r="DM508" s="25"/>
      <c r="DN508" s="25"/>
      <c r="DO508" s="25"/>
      <c r="DP508" s="25"/>
      <c r="DQ508" s="25"/>
      <c r="DR508" s="25"/>
      <c r="DS508" s="25"/>
      <c r="DT508" s="25"/>
      <c r="DU508" s="25"/>
      <c r="DV508" s="25"/>
      <c r="DW508" s="25"/>
      <c r="DX508" s="25"/>
      <c r="DY508" s="25"/>
      <c r="DZ508" s="25"/>
      <c r="EA508" s="25"/>
      <c r="EB508" s="25"/>
      <c r="EC508" s="25"/>
      <c r="ED508" s="25"/>
      <c r="EE508" s="25"/>
      <c r="EF508" s="25"/>
      <c r="EG508" s="25"/>
      <c r="EH508" s="25"/>
      <c r="EI508" s="25"/>
      <c r="EJ508" s="25"/>
      <c r="EK508" s="25"/>
      <c r="EL508" s="25"/>
      <c r="EM508" s="25"/>
      <c r="EN508" s="25"/>
      <c r="EO508" s="25"/>
      <c r="EP508" s="25"/>
      <c r="EQ508" s="25"/>
      <c r="ER508" s="25"/>
      <c r="ES508" s="25"/>
      <c r="ET508" s="25"/>
      <c r="EU508" s="25"/>
      <c r="EV508" s="25"/>
      <c r="EW508" s="25"/>
      <c r="EX508" s="25"/>
      <c r="EY508" s="25"/>
      <c r="EZ508" s="25"/>
      <c r="FA508" s="25"/>
      <c r="FB508" s="25"/>
      <c r="FC508" s="25"/>
      <c r="FD508" s="25"/>
      <c r="FE508" s="25"/>
      <c r="FF508" s="25"/>
      <c r="FG508" s="25"/>
      <c r="FH508" s="25"/>
      <c r="FI508" s="25"/>
      <c r="FJ508" s="25"/>
      <c r="FK508" s="25"/>
      <c r="FL508" s="25"/>
      <c r="FM508" s="25"/>
      <c r="FN508" s="25"/>
      <c r="FO508" s="25"/>
      <c r="FP508" s="25"/>
      <c r="FQ508" s="25"/>
      <c r="FR508" s="25"/>
      <c r="FS508" s="25"/>
      <c r="FT508" s="25"/>
      <c r="FU508" s="25"/>
      <c r="FV508" s="25"/>
      <c r="FW508" s="25"/>
      <c r="FX508" s="25"/>
      <c r="FY508" s="25"/>
      <c r="FZ508" s="25"/>
      <c r="GA508" s="25"/>
      <c r="GB508" s="25"/>
      <c r="GC508" s="25"/>
      <c r="GD508" s="25"/>
      <c r="GE508" s="25"/>
      <c r="GF508" s="25"/>
      <c r="GG508" s="25"/>
      <c r="GH508" s="25"/>
      <c r="GI508" s="25"/>
      <c r="GJ508" s="25"/>
      <c r="GK508" s="25"/>
      <c r="GL508" s="25"/>
      <c r="GM508" s="25"/>
    </row>
  </sheetData>
  <mergeCells count="217">
    <mergeCell ref="P4:Q4"/>
    <mergeCell ref="R4:S4"/>
    <mergeCell ref="F5:G5"/>
    <mergeCell ref="H5:I5"/>
    <mergeCell ref="J5:K5"/>
    <mergeCell ref="L5:M5"/>
    <mergeCell ref="A3:A6"/>
    <mergeCell ref="B3:E3"/>
    <mergeCell ref="F3:O3"/>
    <mergeCell ref="P3:Q3"/>
    <mergeCell ref="B5:C5"/>
    <mergeCell ref="D5:E5"/>
    <mergeCell ref="N5:O5"/>
    <mergeCell ref="P5:Q5"/>
    <mergeCell ref="L4:M4"/>
    <mergeCell ref="N4:O4"/>
    <mergeCell ref="EN3:EW3"/>
    <mergeCell ref="EX3:FA3"/>
    <mergeCell ref="FB3:FO3"/>
    <mergeCell ref="T5:U5"/>
    <mergeCell ref="R3:W3"/>
    <mergeCell ref="X3:AA3"/>
    <mergeCell ref="V5:W5"/>
    <mergeCell ref="X5:Y5"/>
    <mergeCell ref="Z5:AA5"/>
    <mergeCell ref="R5:S5"/>
    <mergeCell ref="DZ3:EI3"/>
    <mergeCell ref="EJ3:EM3"/>
    <mergeCell ref="AD3:AK3"/>
    <mergeCell ref="AL3:AQ3"/>
    <mergeCell ref="AR3:BE3"/>
    <mergeCell ref="BF3:BS3"/>
    <mergeCell ref="GD3:GM3"/>
    <mergeCell ref="B4:C4"/>
    <mergeCell ref="D4:E4"/>
    <mergeCell ref="F4:G4"/>
    <mergeCell ref="H4:I4"/>
    <mergeCell ref="J4:K4"/>
    <mergeCell ref="CX3:DC3"/>
    <mergeCell ref="DD3:DK3"/>
    <mergeCell ref="DL3:DU3"/>
    <mergeCell ref="FP3:GC3"/>
    <mergeCell ref="CJ3:CW3"/>
    <mergeCell ref="T4:U4"/>
    <mergeCell ref="V4:W4"/>
    <mergeCell ref="X4:Y4"/>
    <mergeCell ref="Z4:AA4"/>
    <mergeCell ref="AB4:AC4"/>
    <mergeCell ref="AD4:AE4"/>
    <mergeCell ref="AF4:AG4"/>
    <mergeCell ref="AH4:AI4"/>
    <mergeCell ref="AR4:AS4"/>
    <mergeCell ref="AT4:AU4"/>
    <mergeCell ref="AV4:AW4"/>
    <mergeCell ref="AX4:AY4"/>
    <mergeCell ref="BP4:BQ4"/>
    <mergeCell ref="BT3:CI3"/>
    <mergeCell ref="DV3:DY3"/>
    <mergeCell ref="CT4:CU4"/>
    <mergeCell ref="BZ4:CA4"/>
    <mergeCell ref="BD4:BE4"/>
    <mergeCell ref="BF4:BG4"/>
    <mergeCell ref="BH4:BI4"/>
    <mergeCell ref="BJ4:BK4"/>
    <mergeCell ref="BL4:BM4"/>
    <mergeCell ref="CB4:CC4"/>
    <mergeCell ref="BN4:BO4"/>
    <mergeCell ref="DV4:DW4"/>
    <mergeCell ref="BR4:BS4"/>
    <mergeCell ref="CJ4:CK4"/>
    <mergeCell ref="CF4:CG4"/>
    <mergeCell ref="CH4:CI4"/>
    <mergeCell ref="DL4:DM4"/>
    <mergeCell ref="DN4:DO4"/>
    <mergeCell ref="DT4:DU4"/>
    <mergeCell ref="FP4:FQ4"/>
    <mergeCell ref="FJ4:FK4"/>
    <mergeCell ref="FL4:FM4"/>
    <mergeCell ref="FN4:FO4"/>
    <mergeCell ref="AJ4:AK4"/>
    <mergeCell ref="AL4:AM4"/>
    <mergeCell ref="AN4:AO4"/>
    <mergeCell ref="AP4:AQ4"/>
    <mergeCell ref="DD4:DE4"/>
    <mergeCell ref="DF4:DG4"/>
    <mergeCell ref="AZ4:BA4"/>
    <mergeCell ref="BB4:BC4"/>
    <mergeCell ref="GL4:GM4"/>
    <mergeCell ref="FT4:FU4"/>
    <mergeCell ref="FV4:FW4"/>
    <mergeCell ref="FX4:FY4"/>
    <mergeCell ref="FZ4:GA4"/>
    <mergeCell ref="GB4:GC4"/>
    <mergeCell ref="GD4:GE4"/>
    <mergeCell ref="GJ4:GK4"/>
    <mergeCell ref="FR4:FS4"/>
    <mergeCell ref="GF4:GG4"/>
    <mergeCell ref="BT4:BU4"/>
    <mergeCell ref="BV4:BW4"/>
    <mergeCell ref="BX4:BY4"/>
    <mergeCell ref="EB4:EC4"/>
    <mergeCell ref="FB4:FC4"/>
    <mergeCell ref="FD4:FE4"/>
    <mergeCell ref="EV4:EW4"/>
    <mergeCell ref="CD4:CE4"/>
    <mergeCell ref="DH4:DI4"/>
    <mergeCell ref="DJ4:DK4"/>
    <mergeCell ref="CN4:CO4"/>
    <mergeCell ref="CP4:CQ4"/>
    <mergeCell ref="CR4:CS4"/>
    <mergeCell ref="CV4:CW4"/>
    <mergeCell ref="EX5:EY5"/>
    <mergeCell ref="EZ5:FA5"/>
    <mergeCell ref="EN5:EO5"/>
    <mergeCell ref="EF5:EG5"/>
    <mergeCell ref="EP5:EQ5"/>
    <mergeCell ref="ER5:ES5"/>
    <mergeCell ref="ET5:EU5"/>
    <mergeCell ref="EV5:EW5"/>
    <mergeCell ref="AL5:AM5"/>
    <mergeCell ref="AN5:AO5"/>
    <mergeCell ref="AP5:AQ5"/>
    <mergeCell ref="AR5:AS5"/>
    <mergeCell ref="EF4:EG4"/>
    <mergeCell ref="EH4:EI4"/>
    <mergeCell ref="DP4:DQ4"/>
    <mergeCell ref="DR4:DS4"/>
    <mergeCell ref="CZ4:DA4"/>
    <mergeCell ref="DB4:DC4"/>
    <mergeCell ref="GH4:GI4"/>
    <mergeCell ref="DP5:DQ5"/>
    <mergeCell ref="EH5:EI5"/>
    <mergeCell ref="EJ5:EK5"/>
    <mergeCell ref="FF5:FG5"/>
    <mergeCell ref="FH5:FI5"/>
    <mergeCell ref="FH4:FI4"/>
    <mergeCell ref="DT5:DU5"/>
    <mergeCell ref="DV5:DW5"/>
    <mergeCell ref="DX5:DY5"/>
    <mergeCell ref="CX4:CY4"/>
    <mergeCell ref="BV5:BW5"/>
    <mergeCell ref="BX5:BY5"/>
    <mergeCell ref="BZ5:CA5"/>
    <mergeCell ref="CB5:CC5"/>
    <mergeCell ref="CP5:CQ5"/>
    <mergeCell ref="CR5:CS5"/>
    <mergeCell ref="CD5:CE5"/>
    <mergeCell ref="CL4:CM4"/>
    <mergeCell ref="EX4:EY4"/>
    <mergeCell ref="EL5:EM5"/>
    <mergeCell ref="BF5:BG5"/>
    <mergeCell ref="BH5:BI5"/>
    <mergeCell ref="DL5:DM5"/>
    <mergeCell ref="DN5:DO5"/>
    <mergeCell ref="CX5:CY5"/>
    <mergeCell ref="DD5:DE5"/>
    <mergeCell ref="CH5:CI5"/>
    <mergeCell ref="CJ5:CK5"/>
    <mergeCell ref="EZ4:FA4"/>
    <mergeCell ref="ED4:EE4"/>
    <mergeCell ref="DZ5:EA5"/>
    <mergeCell ref="FF4:FG4"/>
    <mergeCell ref="EJ4:EK4"/>
    <mergeCell ref="EL4:EM4"/>
    <mergeCell ref="EN4:EO4"/>
    <mergeCell ref="EP4:EQ4"/>
    <mergeCell ref="ER4:ES4"/>
    <mergeCell ref="ET4:EU4"/>
    <mergeCell ref="AB5:AC5"/>
    <mergeCell ref="AD5:AE5"/>
    <mergeCell ref="AF5:AG5"/>
    <mergeCell ref="AH5:AI5"/>
    <mergeCell ref="DX4:DY4"/>
    <mergeCell ref="DZ4:EA4"/>
    <mergeCell ref="CL5:CM5"/>
    <mergeCell ref="CN5:CO5"/>
    <mergeCell ref="AT5:AU5"/>
    <mergeCell ref="AV5:AW5"/>
    <mergeCell ref="EB5:EC5"/>
    <mergeCell ref="AJ5:AK5"/>
    <mergeCell ref="BJ5:BK5"/>
    <mergeCell ref="BL5:BM5"/>
    <mergeCell ref="BN5:BO5"/>
    <mergeCell ref="BP5:BQ5"/>
    <mergeCell ref="BR5:BS5"/>
    <mergeCell ref="BT5:BU5"/>
    <mergeCell ref="CF5:CG5"/>
    <mergeCell ref="AX5:AY5"/>
    <mergeCell ref="AZ5:BA5"/>
    <mergeCell ref="BB5:BC5"/>
    <mergeCell ref="BD5:BE5"/>
    <mergeCell ref="ED5:EE5"/>
    <mergeCell ref="DF5:DG5"/>
    <mergeCell ref="DH5:DI5"/>
    <mergeCell ref="DJ5:DK5"/>
    <mergeCell ref="DR5:DS5"/>
    <mergeCell ref="CZ5:DA5"/>
    <mergeCell ref="DB5:DC5"/>
    <mergeCell ref="CT5:CU5"/>
    <mergeCell ref="CV5:CW5"/>
    <mergeCell ref="GL5:GM5"/>
    <mergeCell ref="FZ5:GA5"/>
    <mergeCell ref="GB5:GC5"/>
    <mergeCell ref="GD5:GE5"/>
    <mergeCell ref="GF5:GG5"/>
    <mergeCell ref="GH5:GI5"/>
    <mergeCell ref="FB5:FC5"/>
    <mergeCell ref="FD5:FE5"/>
    <mergeCell ref="FJ5:FK5"/>
    <mergeCell ref="FL5:FM5"/>
    <mergeCell ref="GJ5:GK5"/>
    <mergeCell ref="FN5:FO5"/>
    <mergeCell ref="FP5:FQ5"/>
    <mergeCell ref="FR5:FS5"/>
    <mergeCell ref="FT5:FU5"/>
    <mergeCell ref="FV5:FW5"/>
    <mergeCell ref="FX5:FY5"/>
  </mergeCells>
  <phoneticPr fontId="2"/>
  <pageMargins left="0.78740157480314965" right="0.78740157480314965" top="0.78740157480314965" bottom="0.78740157480314965" header="0.51181102362204722" footer="0.51181102362204722"/>
  <pageSetup paperSize="9" scale="87" orientation="portrait" r:id="rId1"/>
  <headerFooter alignWithMargins="0"/>
  <colBreaks count="13" manualBreakCount="13">
    <brk id="15" max="54" man="1"/>
    <brk id="29" max="54" man="1"/>
    <brk id="43" max="54" man="1"/>
    <brk id="57" max="54" man="1"/>
    <brk id="71" max="54" man="1"/>
    <brk id="87" max="1048575" man="1"/>
    <brk id="101" max="54" man="1"/>
    <brk id="115" max="1048575" man="1"/>
    <brk id="129" max="1048575" man="1"/>
    <brk id="143" max="54" man="1"/>
    <brk id="157" max="1048575" man="1"/>
    <brk id="171" max="54" man="1"/>
    <brk id="185" max="54" man="1"/>
  </colBreaks>
</worksheet>
</file>

<file path=xl/worksheets/sheet22.xml><?xml version="1.0" encoding="utf-8"?>
<worksheet xmlns="http://schemas.openxmlformats.org/spreadsheetml/2006/main" xmlns:r="http://schemas.openxmlformats.org/officeDocument/2006/relationships">
  <sheetPr>
    <tabColor rgb="FFFFFF00"/>
  </sheetPr>
  <dimension ref="A1:E173"/>
  <sheetViews>
    <sheetView view="pageBreakPreview" zoomScale="85" zoomScaleNormal="115" zoomScaleSheetLayoutView="85" workbookViewId="0">
      <pane ySplit="3" topLeftCell="A78" activePane="bottomLeft" state="frozen"/>
      <selection activeCell="F16" sqref="F16"/>
      <selection pane="bottomLeft" activeCell="H79" sqref="H79"/>
    </sheetView>
  </sheetViews>
  <sheetFormatPr defaultRowHeight="13.5"/>
  <cols>
    <col min="1" max="1" width="4.5" style="1090" customWidth="1"/>
    <col min="2" max="2" width="23.375" style="1043" customWidth="1"/>
    <col min="3" max="3" width="10.5" style="1090" customWidth="1"/>
    <col min="4" max="4" width="21.75" style="1043" customWidth="1"/>
    <col min="5" max="5" width="62.625" style="558" customWidth="1"/>
    <col min="6" max="16384" width="9" style="1043"/>
  </cols>
  <sheetData>
    <row r="1" spans="1:5" ht="19.149999999999999" customHeight="1">
      <c r="A1" s="1826" t="s">
        <v>483</v>
      </c>
      <c r="B1" s="1826"/>
      <c r="C1" s="1826"/>
      <c r="D1" s="1826"/>
    </row>
    <row r="2" spans="1:5" ht="35.450000000000003" customHeight="1" thickBot="1">
      <c r="A2" s="1827"/>
      <c r="B2" s="1827"/>
      <c r="C2" s="1827"/>
      <c r="D2" s="1827"/>
      <c r="E2" s="697" t="s">
        <v>484</v>
      </c>
    </row>
    <row r="3" spans="1:5" s="1044" customFormat="1" ht="19.149999999999999" customHeight="1" thickBot="1">
      <c r="A3" s="559" t="s">
        <v>485</v>
      </c>
      <c r="B3" s="560" t="s">
        <v>1510</v>
      </c>
      <c r="C3" s="561" t="s">
        <v>1511</v>
      </c>
      <c r="D3" s="560" t="s">
        <v>2765</v>
      </c>
      <c r="E3" s="562" t="s">
        <v>1512</v>
      </c>
    </row>
    <row r="4" spans="1:5" s="1045" customFormat="1" ht="18.600000000000001" customHeight="1" thickBot="1">
      <c r="A4" s="1828" t="s">
        <v>2386</v>
      </c>
      <c r="B4" s="1829"/>
      <c r="C4" s="1829"/>
      <c r="D4" s="1829"/>
      <c r="E4" s="1830"/>
    </row>
    <row r="5" spans="1:5" s="1045" customFormat="1" ht="33" customHeight="1">
      <c r="A5" s="1046">
        <v>1</v>
      </c>
      <c r="B5" s="1047" t="s">
        <v>486</v>
      </c>
      <c r="C5" s="1048">
        <v>35739</v>
      </c>
      <c r="D5" s="1047" t="s">
        <v>1513</v>
      </c>
      <c r="E5" s="577" t="s">
        <v>1514</v>
      </c>
    </row>
    <row r="6" spans="1:5" s="1045" customFormat="1" ht="151.5" customHeight="1">
      <c r="A6" s="1049">
        <v>2</v>
      </c>
      <c r="B6" s="564" t="s">
        <v>487</v>
      </c>
      <c r="C6" s="1050">
        <v>35982</v>
      </c>
      <c r="D6" s="564" t="s">
        <v>488</v>
      </c>
      <c r="E6" s="563" t="s">
        <v>1515</v>
      </c>
    </row>
    <row r="7" spans="1:5" s="1045" customFormat="1" ht="111" customHeight="1">
      <c r="A7" s="1049">
        <v>3</v>
      </c>
      <c r="B7" s="564" t="s">
        <v>1516</v>
      </c>
      <c r="C7" s="1050">
        <v>40211</v>
      </c>
      <c r="D7" s="564" t="s">
        <v>1517</v>
      </c>
      <c r="E7" s="563" t="s">
        <v>1518</v>
      </c>
    </row>
    <row r="8" spans="1:5" s="1045" customFormat="1" ht="113.45" customHeight="1">
      <c r="A8" s="1049">
        <v>4</v>
      </c>
      <c r="B8" s="564" t="s">
        <v>489</v>
      </c>
      <c r="C8" s="1050">
        <v>36593</v>
      </c>
      <c r="D8" s="564" t="s">
        <v>1519</v>
      </c>
      <c r="E8" s="563" t="s">
        <v>1520</v>
      </c>
    </row>
    <row r="9" spans="1:5" s="1045" customFormat="1" ht="78" customHeight="1">
      <c r="A9" s="1049">
        <v>5</v>
      </c>
      <c r="B9" s="564" t="s">
        <v>490</v>
      </c>
      <c r="C9" s="1050">
        <v>36796</v>
      </c>
      <c r="D9" s="564" t="s">
        <v>1521</v>
      </c>
      <c r="E9" s="566" t="s">
        <v>491</v>
      </c>
    </row>
    <row r="10" spans="1:5" s="1045" customFormat="1" ht="124.5" customHeight="1">
      <c r="A10" s="1049">
        <v>6</v>
      </c>
      <c r="B10" s="564" t="s">
        <v>492</v>
      </c>
      <c r="C10" s="1050">
        <v>37358</v>
      </c>
      <c r="D10" s="564" t="s">
        <v>1522</v>
      </c>
      <c r="E10" s="563" t="s">
        <v>493</v>
      </c>
    </row>
    <row r="11" spans="1:5" s="1045" customFormat="1" ht="69" customHeight="1">
      <c r="A11" s="1049">
        <v>7</v>
      </c>
      <c r="B11" s="564" t="s">
        <v>494</v>
      </c>
      <c r="C11" s="1050">
        <v>37358</v>
      </c>
      <c r="D11" s="564" t="s">
        <v>495</v>
      </c>
      <c r="E11" s="566" t="s">
        <v>496</v>
      </c>
    </row>
    <row r="12" spans="1:5" s="1045" customFormat="1" ht="43.5" customHeight="1">
      <c r="A12" s="1049">
        <v>8</v>
      </c>
      <c r="B12" s="564" t="s">
        <v>497</v>
      </c>
      <c r="C12" s="1050">
        <v>37456</v>
      </c>
      <c r="D12" s="564" t="s">
        <v>498</v>
      </c>
      <c r="E12" s="566" t="s">
        <v>499</v>
      </c>
    </row>
    <row r="13" spans="1:5" s="1045" customFormat="1" ht="51" customHeight="1">
      <c r="A13" s="1049">
        <v>9</v>
      </c>
      <c r="B13" s="564" t="s">
        <v>500</v>
      </c>
      <c r="C13" s="1050">
        <v>37480</v>
      </c>
      <c r="D13" s="564" t="s">
        <v>1523</v>
      </c>
      <c r="E13" s="566" t="s">
        <v>1524</v>
      </c>
    </row>
    <row r="14" spans="1:5" s="1045" customFormat="1" ht="111" customHeight="1">
      <c r="A14" s="1049">
        <v>10</v>
      </c>
      <c r="B14" s="564" t="s">
        <v>501</v>
      </c>
      <c r="C14" s="1050">
        <v>37824</v>
      </c>
      <c r="D14" s="564" t="s">
        <v>1525</v>
      </c>
      <c r="E14" s="563" t="s">
        <v>1526</v>
      </c>
    </row>
    <row r="15" spans="1:5" s="1045" customFormat="1" ht="84" customHeight="1">
      <c r="A15" s="1049">
        <v>11</v>
      </c>
      <c r="B15" s="564" t="s">
        <v>1527</v>
      </c>
      <c r="C15" s="1051" t="s">
        <v>502</v>
      </c>
      <c r="D15" s="1052" t="s">
        <v>1528</v>
      </c>
      <c r="E15" s="1053" t="s">
        <v>503</v>
      </c>
    </row>
    <row r="16" spans="1:5" s="1045" customFormat="1" ht="111.75" customHeight="1">
      <c r="A16" s="1049">
        <v>12</v>
      </c>
      <c r="B16" s="564" t="s">
        <v>2233</v>
      </c>
      <c r="C16" s="1050">
        <v>39196</v>
      </c>
      <c r="D16" s="1054" t="s">
        <v>1529</v>
      </c>
      <c r="E16" s="563" t="s">
        <v>504</v>
      </c>
    </row>
    <row r="17" spans="1:5" s="1045" customFormat="1" ht="179.45" customHeight="1" thickBot="1">
      <c r="A17" s="1046">
        <v>13</v>
      </c>
      <c r="B17" s="1055" t="s">
        <v>1530</v>
      </c>
      <c r="C17" s="1056">
        <v>39692</v>
      </c>
      <c r="D17" s="1057" t="s">
        <v>1531</v>
      </c>
      <c r="E17" s="1058" t="s">
        <v>505</v>
      </c>
    </row>
    <row r="18" spans="1:5" s="1045" customFormat="1" ht="18.600000000000001" customHeight="1" thickBot="1">
      <c r="A18" s="1809" t="s">
        <v>1622</v>
      </c>
      <c r="B18" s="1810"/>
      <c r="C18" s="1810"/>
      <c r="D18" s="1810"/>
      <c r="E18" s="1811"/>
    </row>
    <row r="19" spans="1:5" s="1045" customFormat="1" ht="82.9" customHeight="1">
      <c r="A19" s="1046">
        <v>14</v>
      </c>
      <c r="B19" s="1047" t="s">
        <v>2255</v>
      </c>
      <c r="C19" s="1048">
        <v>35827</v>
      </c>
      <c r="D19" s="1047" t="s">
        <v>1532</v>
      </c>
      <c r="E19" s="565" t="s">
        <v>506</v>
      </c>
    </row>
    <row r="20" spans="1:5" s="1045" customFormat="1" ht="276" customHeight="1">
      <c r="A20" s="1049">
        <v>15</v>
      </c>
      <c r="B20" s="564" t="s">
        <v>507</v>
      </c>
      <c r="C20" s="1050">
        <v>36244</v>
      </c>
      <c r="D20" s="564" t="s">
        <v>1533</v>
      </c>
      <c r="E20" s="566" t="s">
        <v>1534</v>
      </c>
    </row>
    <row r="21" spans="1:5" s="1045" customFormat="1" ht="84" customHeight="1" thickBot="1">
      <c r="A21" s="1059">
        <v>16</v>
      </c>
      <c r="B21" s="574" t="s">
        <v>508</v>
      </c>
      <c r="C21" s="576">
        <v>39114</v>
      </c>
      <c r="D21" s="574" t="s">
        <v>1751</v>
      </c>
      <c r="E21" s="567" t="s">
        <v>1535</v>
      </c>
    </row>
    <row r="22" spans="1:5" s="1045" customFormat="1" ht="18.600000000000001" customHeight="1" thickBot="1">
      <c r="A22" s="1831" t="s">
        <v>1536</v>
      </c>
      <c r="B22" s="1832"/>
      <c r="C22" s="1832"/>
      <c r="D22" s="1832"/>
      <c r="E22" s="1833"/>
    </row>
    <row r="23" spans="1:5" s="1045" customFormat="1" ht="91.9" customHeight="1">
      <c r="A23" s="1046">
        <v>17</v>
      </c>
      <c r="B23" s="1047" t="s">
        <v>2263</v>
      </c>
      <c r="C23" s="1048">
        <v>35872</v>
      </c>
      <c r="D23" s="1047" t="s">
        <v>509</v>
      </c>
      <c r="E23" s="565" t="s">
        <v>510</v>
      </c>
    </row>
    <row r="24" spans="1:5" s="1045" customFormat="1" ht="93.6" customHeight="1">
      <c r="A24" s="1049">
        <v>18</v>
      </c>
      <c r="B24" s="564" t="s">
        <v>511</v>
      </c>
      <c r="C24" s="1050">
        <v>36774</v>
      </c>
      <c r="D24" s="564" t="s">
        <v>1537</v>
      </c>
      <c r="E24" s="563" t="s">
        <v>1538</v>
      </c>
    </row>
    <row r="25" spans="1:5" s="1045" customFormat="1" ht="84" customHeight="1" thickBot="1">
      <c r="A25" s="1059">
        <v>19</v>
      </c>
      <c r="B25" s="574" t="s">
        <v>1539</v>
      </c>
      <c r="C25" s="576">
        <v>39114</v>
      </c>
      <c r="D25" s="574" t="s">
        <v>1751</v>
      </c>
      <c r="E25" s="567" t="s">
        <v>503</v>
      </c>
    </row>
    <row r="26" spans="1:5" s="1045" customFormat="1" ht="18.600000000000001" customHeight="1" thickBot="1">
      <c r="A26" s="1815" t="s">
        <v>2388</v>
      </c>
      <c r="B26" s="1816"/>
      <c r="C26" s="1816"/>
      <c r="D26" s="1816"/>
      <c r="E26" s="1817"/>
    </row>
    <row r="27" spans="1:5" s="1045" customFormat="1" ht="84" customHeight="1" thickBot="1">
      <c r="A27" s="1060">
        <v>20</v>
      </c>
      <c r="B27" s="1061" t="s">
        <v>1540</v>
      </c>
      <c r="C27" s="1062">
        <v>39121</v>
      </c>
      <c r="D27" s="1061" t="s">
        <v>1751</v>
      </c>
      <c r="E27" s="568" t="s">
        <v>1541</v>
      </c>
    </row>
    <row r="28" spans="1:5" s="1045" customFormat="1" ht="18.600000000000001" customHeight="1" thickBot="1">
      <c r="A28" s="1815" t="s">
        <v>2389</v>
      </c>
      <c r="B28" s="1816"/>
      <c r="C28" s="1816"/>
      <c r="D28" s="1816"/>
      <c r="E28" s="1817"/>
    </row>
    <row r="29" spans="1:5" s="1045" customFormat="1" ht="84" customHeight="1" thickBot="1">
      <c r="A29" s="1063">
        <v>21</v>
      </c>
      <c r="B29" s="1064" t="s">
        <v>1542</v>
      </c>
      <c r="C29" s="1065">
        <v>39114</v>
      </c>
      <c r="D29" s="1064" t="s">
        <v>1543</v>
      </c>
      <c r="E29" s="568" t="s">
        <v>1535</v>
      </c>
    </row>
    <row r="30" spans="1:5" s="1045" customFormat="1" ht="18.600000000000001" customHeight="1" thickBot="1">
      <c r="A30" s="1815" t="s">
        <v>1624</v>
      </c>
      <c r="B30" s="1816"/>
      <c r="C30" s="1816"/>
      <c r="D30" s="1816"/>
      <c r="E30" s="1817"/>
    </row>
    <row r="31" spans="1:5" s="1045" customFormat="1" ht="75" customHeight="1">
      <c r="A31" s="1046">
        <f>A29+1</f>
        <v>22</v>
      </c>
      <c r="B31" s="1047" t="s">
        <v>1544</v>
      </c>
      <c r="C31" s="1048">
        <v>38904</v>
      </c>
      <c r="D31" s="1047" t="s">
        <v>1545</v>
      </c>
      <c r="E31" s="577" t="s">
        <v>1546</v>
      </c>
    </row>
    <row r="32" spans="1:5" s="1045" customFormat="1" ht="83.45" customHeight="1" thickBot="1">
      <c r="A32" s="1066">
        <f>A31+1</f>
        <v>23</v>
      </c>
      <c r="B32" s="574" t="s">
        <v>1547</v>
      </c>
      <c r="C32" s="576">
        <v>39114</v>
      </c>
      <c r="D32" s="574" t="s">
        <v>1751</v>
      </c>
      <c r="E32" s="569" t="s">
        <v>1554</v>
      </c>
    </row>
    <row r="33" spans="1:5" s="1045" customFormat="1" ht="18.600000000000001" customHeight="1" thickBot="1">
      <c r="A33" s="1815" t="s">
        <v>2390</v>
      </c>
      <c r="B33" s="1816"/>
      <c r="C33" s="1816"/>
      <c r="D33" s="1816"/>
      <c r="E33" s="1817"/>
    </row>
    <row r="34" spans="1:5" s="1045" customFormat="1" ht="84.6" customHeight="1" thickBot="1">
      <c r="A34" s="1067">
        <f>A32+1</f>
        <v>24</v>
      </c>
      <c r="B34" s="1055" t="s">
        <v>1548</v>
      </c>
      <c r="C34" s="1056">
        <v>39114</v>
      </c>
      <c r="D34" s="1055" t="s">
        <v>1751</v>
      </c>
      <c r="E34" s="571" t="s">
        <v>1554</v>
      </c>
    </row>
    <row r="35" spans="1:5" s="1045" customFormat="1" ht="18.600000000000001" customHeight="1" thickBot="1">
      <c r="A35" s="1815" t="s">
        <v>2110</v>
      </c>
      <c r="B35" s="1816"/>
      <c r="C35" s="1816"/>
      <c r="D35" s="1816"/>
      <c r="E35" s="1817"/>
    </row>
    <row r="36" spans="1:5" s="1045" customFormat="1" ht="84" customHeight="1" thickBot="1">
      <c r="A36" s="1060">
        <f>A34+1</f>
        <v>25</v>
      </c>
      <c r="B36" s="1061" t="s">
        <v>1549</v>
      </c>
      <c r="C36" s="1062">
        <v>39106</v>
      </c>
      <c r="D36" s="1061" t="s">
        <v>1751</v>
      </c>
      <c r="E36" s="569" t="s">
        <v>1554</v>
      </c>
    </row>
    <row r="37" spans="1:5" s="1045" customFormat="1" ht="18.600000000000001" customHeight="1" thickBot="1">
      <c r="A37" s="1815" t="s">
        <v>2392</v>
      </c>
      <c r="B37" s="1816"/>
      <c r="C37" s="1816"/>
      <c r="D37" s="1816"/>
      <c r="E37" s="1817"/>
    </row>
    <row r="38" spans="1:5" s="1045" customFormat="1" ht="83.45" customHeight="1" thickBot="1">
      <c r="A38" s="1060">
        <f>A36+1</f>
        <v>26</v>
      </c>
      <c r="B38" s="1061" t="s">
        <v>1550</v>
      </c>
      <c r="C38" s="1062">
        <v>39114</v>
      </c>
      <c r="D38" s="1061" t="s">
        <v>1891</v>
      </c>
      <c r="E38" s="569" t="s">
        <v>1554</v>
      </c>
    </row>
    <row r="39" spans="1:5" s="1045" customFormat="1" ht="18.600000000000001" customHeight="1" thickBot="1">
      <c r="A39" s="1815" t="s">
        <v>1625</v>
      </c>
      <c r="B39" s="1816"/>
      <c r="C39" s="1816"/>
      <c r="D39" s="1816"/>
      <c r="E39" s="1817"/>
    </row>
    <row r="40" spans="1:5" s="1045" customFormat="1" ht="84" customHeight="1" thickBot="1">
      <c r="A40" s="1067">
        <f>A38+1</f>
        <v>27</v>
      </c>
      <c r="B40" s="1055" t="s">
        <v>1551</v>
      </c>
      <c r="C40" s="1056">
        <v>39132</v>
      </c>
      <c r="D40" s="1055" t="s">
        <v>1751</v>
      </c>
      <c r="E40" s="571" t="s">
        <v>1554</v>
      </c>
    </row>
    <row r="41" spans="1:5" s="1045" customFormat="1" ht="18.600000000000001" customHeight="1" thickBot="1">
      <c r="A41" s="1815" t="s">
        <v>1626</v>
      </c>
      <c r="B41" s="1816"/>
      <c r="C41" s="1816"/>
      <c r="D41" s="1816"/>
      <c r="E41" s="1817"/>
    </row>
    <row r="42" spans="1:5" s="1045" customFormat="1" ht="40.5" customHeight="1">
      <c r="A42" s="1046">
        <f>A40+1</f>
        <v>28</v>
      </c>
      <c r="B42" s="1047" t="s">
        <v>512</v>
      </c>
      <c r="C42" s="1048">
        <v>36294</v>
      </c>
      <c r="D42" s="1047" t="s">
        <v>513</v>
      </c>
      <c r="E42" s="577" t="s">
        <v>514</v>
      </c>
    </row>
    <row r="43" spans="1:5" s="1045" customFormat="1" ht="84" customHeight="1" thickBot="1">
      <c r="A43" s="1059">
        <f>A42+1</f>
        <v>29</v>
      </c>
      <c r="B43" s="574" t="s">
        <v>1552</v>
      </c>
      <c r="C43" s="576">
        <v>39142</v>
      </c>
      <c r="D43" s="574" t="s">
        <v>1751</v>
      </c>
      <c r="E43" s="567" t="s">
        <v>1554</v>
      </c>
    </row>
    <row r="44" spans="1:5" s="1045" customFormat="1" ht="18.600000000000001" customHeight="1" thickBot="1">
      <c r="A44" s="1815" t="s">
        <v>2393</v>
      </c>
      <c r="B44" s="1816"/>
      <c r="C44" s="1816"/>
      <c r="D44" s="1816"/>
      <c r="E44" s="1817"/>
    </row>
    <row r="45" spans="1:5" s="1045" customFormat="1" ht="83.45" customHeight="1" thickBot="1">
      <c r="A45" s="1067">
        <f>A43+1</f>
        <v>30</v>
      </c>
      <c r="B45" s="1055" t="s">
        <v>1553</v>
      </c>
      <c r="C45" s="1056">
        <v>39083</v>
      </c>
      <c r="D45" s="1055" t="s">
        <v>1751</v>
      </c>
      <c r="E45" s="567" t="s">
        <v>1554</v>
      </c>
    </row>
    <row r="46" spans="1:5" s="1045" customFormat="1" ht="18.600000000000001" customHeight="1" thickBot="1">
      <c r="A46" s="1815" t="s">
        <v>2394</v>
      </c>
      <c r="B46" s="1816"/>
      <c r="C46" s="1816"/>
      <c r="D46" s="1816"/>
      <c r="E46" s="1817"/>
    </row>
    <row r="47" spans="1:5" s="1045" customFormat="1" ht="39.950000000000003" customHeight="1" thickBot="1">
      <c r="A47" s="1060">
        <f>A45+1</f>
        <v>31</v>
      </c>
      <c r="B47" s="1061" t="s">
        <v>1555</v>
      </c>
      <c r="C47" s="1062">
        <v>39142</v>
      </c>
      <c r="D47" s="1061" t="s">
        <v>1556</v>
      </c>
      <c r="E47" s="569" t="s">
        <v>1557</v>
      </c>
    </row>
    <row r="48" spans="1:5" s="1045" customFormat="1" ht="18.600000000000001" customHeight="1" thickBot="1">
      <c r="A48" s="1815" t="s">
        <v>2395</v>
      </c>
      <c r="B48" s="1816"/>
      <c r="C48" s="1816"/>
      <c r="D48" s="1816"/>
      <c r="E48" s="1817"/>
    </row>
    <row r="49" spans="1:5" s="1045" customFormat="1" ht="84" customHeight="1" thickBot="1">
      <c r="A49" s="1060">
        <f>A47+1</f>
        <v>32</v>
      </c>
      <c r="B49" s="1061" t="s">
        <v>1558</v>
      </c>
      <c r="C49" s="1062">
        <v>39093</v>
      </c>
      <c r="D49" s="1061" t="s">
        <v>1543</v>
      </c>
      <c r="E49" s="567" t="s">
        <v>1559</v>
      </c>
    </row>
    <row r="50" spans="1:5" s="1045" customFormat="1" ht="18.600000000000001" customHeight="1" thickBot="1">
      <c r="A50" s="1815" t="s">
        <v>2396</v>
      </c>
      <c r="B50" s="1816"/>
      <c r="C50" s="1816"/>
      <c r="D50" s="1816"/>
      <c r="E50" s="1817"/>
    </row>
    <row r="51" spans="1:5" s="1045" customFormat="1" ht="83.45" customHeight="1" thickBot="1">
      <c r="A51" s="1060">
        <f>A49+1</f>
        <v>33</v>
      </c>
      <c r="B51" s="1061" t="s">
        <v>1560</v>
      </c>
      <c r="C51" s="1062">
        <v>39142</v>
      </c>
      <c r="D51" s="1061" t="s">
        <v>1543</v>
      </c>
      <c r="E51" s="567" t="s">
        <v>1554</v>
      </c>
    </row>
    <row r="52" spans="1:5" s="1045" customFormat="1" ht="18.600000000000001" customHeight="1" thickBot="1">
      <c r="A52" s="1815" t="s">
        <v>2397</v>
      </c>
      <c r="B52" s="1816"/>
      <c r="C52" s="1816"/>
      <c r="D52" s="1816"/>
      <c r="E52" s="1817"/>
    </row>
    <row r="53" spans="1:5" s="1045" customFormat="1" ht="84" customHeight="1" thickBot="1">
      <c r="A53" s="1060">
        <f>A51+1</f>
        <v>34</v>
      </c>
      <c r="B53" s="1061" t="s">
        <v>1561</v>
      </c>
      <c r="C53" s="1062">
        <v>39092</v>
      </c>
      <c r="D53" s="1061" t="s">
        <v>1751</v>
      </c>
      <c r="E53" s="567" t="s">
        <v>1554</v>
      </c>
    </row>
    <row r="54" spans="1:5" s="1045" customFormat="1" ht="18.600000000000001" customHeight="1" thickBot="1">
      <c r="A54" s="1815" t="s">
        <v>2398</v>
      </c>
      <c r="B54" s="1816"/>
      <c r="C54" s="1816"/>
      <c r="D54" s="1816"/>
      <c r="E54" s="1817"/>
    </row>
    <row r="55" spans="1:5" s="1045" customFormat="1" ht="84" customHeight="1" thickBot="1">
      <c r="A55" s="1063">
        <f>A53+1</f>
        <v>35</v>
      </c>
      <c r="B55" s="1064" t="s">
        <v>1562</v>
      </c>
      <c r="C55" s="1065">
        <v>39114</v>
      </c>
      <c r="D55" s="1064" t="s">
        <v>1891</v>
      </c>
      <c r="E55" s="567" t="s">
        <v>1554</v>
      </c>
    </row>
    <row r="56" spans="1:5" s="1045" customFormat="1" ht="18.600000000000001" customHeight="1" thickBot="1">
      <c r="A56" s="1809" t="s">
        <v>2399</v>
      </c>
      <c r="B56" s="1810"/>
      <c r="C56" s="1810"/>
      <c r="D56" s="1810"/>
      <c r="E56" s="1811"/>
    </row>
    <row r="57" spans="1:5" s="1045" customFormat="1" ht="279.60000000000002" customHeight="1">
      <c r="A57" s="1046">
        <f>A55+1</f>
        <v>36</v>
      </c>
      <c r="B57" s="1047" t="s">
        <v>1563</v>
      </c>
      <c r="C57" s="1048">
        <v>36557</v>
      </c>
      <c r="D57" s="1047" t="s">
        <v>1564</v>
      </c>
      <c r="E57" s="577" t="s">
        <v>1565</v>
      </c>
    </row>
    <row r="58" spans="1:5" s="698" customFormat="1" ht="39.75" customHeight="1" thickBot="1">
      <c r="A58" s="1059">
        <f>A57+1</f>
        <v>37</v>
      </c>
      <c r="B58" s="574" t="s">
        <v>1566</v>
      </c>
      <c r="C58" s="576">
        <v>39114</v>
      </c>
      <c r="D58" s="574" t="s">
        <v>1891</v>
      </c>
      <c r="E58" s="567" t="s">
        <v>1567</v>
      </c>
    </row>
    <row r="59" spans="1:5" s="1045" customFormat="1" ht="18.600000000000001" customHeight="1" thickBot="1">
      <c r="A59" s="1809" t="s">
        <v>2400</v>
      </c>
      <c r="B59" s="1810"/>
      <c r="C59" s="1810"/>
      <c r="D59" s="1810"/>
      <c r="E59" s="1811"/>
    </row>
    <row r="60" spans="1:5" s="1045" customFormat="1" ht="159.6" customHeight="1">
      <c r="A60" s="1046">
        <f>A58+1</f>
        <v>38</v>
      </c>
      <c r="B60" s="699" t="s">
        <v>515</v>
      </c>
      <c r="C60" s="1048">
        <v>36404</v>
      </c>
      <c r="D60" s="1047" t="s">
        <v>1568</v>
      </c>
      <c r="E60" s="577" t="s">
        <v>11</v>
      </c>
    </row>
    <row r="61" spans="1:5" s="1045" customFormat="1" ht="84" customHeight="1" thickBot="1">
      <c r="A61" s="1059">
        <f>A60+1</f>
        <v>39</v>
      </c>
      <c r="B61" s="574" t="s">
        <v>1569</v>
      </c>
      <c r="C61" s="576">
        <v>39114</v>
      </c>
      <c r="D61" s="574" t="s">
        <v>1751</v>
      </c>
      <c r="E61" s="567" t="s">
        <v>1554</v>
      </c>
    </row>
    <row r="62" spans="1:5" s="1045" customFormat="1" ht="18.600000000000001" customHeight="1" thickBot="1">
      <c r="A62" s="1809" t="s">
        <v>2401</v>
      </c>
      <c r="B62" s="1810"/>
      <c r="C62" s="1810"/>
      <c r="D62" s="1810"/>
      <c r="E62" s="1811"/>
    </row>
    <row r="63" spans="1:5" s="1045" customFormat="1" ht="300.60000000000002" customHeight="1">
      <c r="A63" s="1046">
        <f>A61+1</f>
        <v>40</v>
      </c>
      <c r="B63" s="1047" t="s">
        <v>516</v>
      </c>
      <c r="C63" s="1048">
        <v>35886</v>
      </c>
      <c r="D63" s="1047" t="s">
        <v>1570</v>
      </c>
      <c r="E63" s="700" t="s">
        <v>87</v>
      </c>
    </row>
    <row r="64" spans="1:5" s="1045" customFormat="1" ht="161.44999999999999" customHeight="1">
      <c r="A64" s="1049">
        <f t="shared" ref="A64:A72" si="0">A63+1</f>
        <v>41</v>
      </c>
      <c r="B64" s="564" t="s">
        <v>1776</v>
      </c>
      <c r="C64" s="1050">
        <v>36192</v>
      </c>
      <c r="D64" s="564" t="s">
        <v>1571</v>
      </c>
      <c r="E64" s="566" t="s">
        <v>1572</v>
      </c>
    </row>
    <row r="65" spans="1:5" s="1045" customFormat="1" ht="408.6" customHeight="1">
      <c r="A65" s="1049">
        <f t="shared" si="0"/>
        <v>42</v>
      </c>
      <c r="B65" s="564" t="s">
        <v>1787</v>
      </c>
      <c r="C65" s="1050">
        <v>36251</v>
      </c>
      <c r="D65" s="564" t="s">
        <v>88</v>
      </c>
      <c r="E65" s="570" t="s">
        <v>89</v>
      </c>
    </row>
    <row r="66" spans="1:5" s="1045" customFormat="1" ht="352.15" customHeight="1">
      <c r="A66" s="1049">
        <f t="shared" si="0"/>
        <v>43</v>
      </c>
      <c r="B66" s="564" t="s">
        <v>90</v>
      </c>
      <c r="C66" s="1050">
        <v>36251</v>
      </c>
      <c r="D66" s="564" t="s">
        <v>91</v>
      </c>
      <c r="E66" s="570" t="s">
        <v>92</v>
      </c>
    </row>
    <row r="67" spans="1:5" s="1045" customFormat="1" ht="356.45" customHeight="1">
      <c r="A67" s="1049">
        <f t="shared" si="0"/>
        <v>44</v>
      </c>
      <c r="B67" s="564" t="s">
        <v>93</v>
      </c>
      <c r="C67" s="1050">
        <v>36342</v>
      </c>
      <c r="D67" s="564" t="s">
        <v>94</v>
      </c>
      <c r="E67" s="570" t="s">
        <v>95</v>
      </c>
    </row>
    <row r="68" spans="1:5" s="1045" customFormat="1" ht="243.6" customHeight="1">
      <c r="A68" s="1822">
        <f t="shared" si="0"/>
        <v>45</v>
      </c>
      <c r="B68" s="1818" t="s">
        <v>1573</v>
      </c>
      <c r="C68" s="1824">
        <v>36557</v>
      </c>
      <c r="D68" s="1818" t="s">
        <v>96</v>
      </c>
      <c r="E68" s="1820" t="s">
        <v>554</v>
      </c>
    </row>
    <row r="69" spans="1:5" s="1045" customFormat="1" ht="291.60000000000002" customHeight="1">
      <c r="A69" s="1823"/>
      <c r="B69" s="1819"/>
      <c r="C69" s="1825"/>
      <c r="D69" s="1819"/>
      <c r="E69" s="1821"/>
    </row>
    <row r="70" spans="1:5" s="1045" customFormat="1" ht="398.45" customHeight="1">
      <c r="A70" s="1049">
        <f>A68+1</f>
        <v>46</v>
      </c>
      <c r="B70" s="564" t="s">
        <v>1785</v>
      </c>
      <c r="C70" s="1050">
        <v>36617</v>
      </c>
      <c r="D70" s="564" t="s">
        <v>1574</v>
      </c>
      <c r="E70" s="570" t="s">
        <v>517</v>
      </c>
    </row>
    <row r="71" spans="1:5" s="1045" customFormat="1" ht="249" customHeight="1">
      <c r="A71" s="1049">
        <f t="shared" si="0"/>
        <v>47</v>
      </c>
      <c r="B71" s="564" t="s">
        <v>1799</v>
      </c>
      <c r="C71" s="1050">
        <v>36617</v>
      </c>
      <c r="D71" s="564" t="s">
        <v>555</v>
      </c>
      <c r="E71" s="570" t="s">
        <v>518</v>
      </c>
    </row>
    <row r="72" spans="1:5" s="1045" customFormat="1" ht="210.6" customHeight="1">
      <c r="A72" s="1049">
        <f t="shared" si="0"/>
        <v>48</v>
      </c>
      <c r="B72" s="564" t="s">
        <v>1779</v>
      </c>
      <c r="C72" s="1050">
        <v>36617</v>
      </c>
      <c r="D72" s="564" t="s">
        <v>519</v>
      </c>
      <c r="E72" s="570" t="s">
        <v>556</v>
      </c>
    </row>
    <row r="73" spans="1:5" s="1068" customFormat="1" ht="226.9" customHeight="1">
      <c r="A73" s="1822">
        <f>A72+1</f>
        <v>49</v>
      </c>
      <c r="B73" s="1818" t="s">
        <v>1802</v>
      </c>
      <c r="C73" s="1824">
        <v>36708</v>
      </c>
      <c r="D73" s="1818" t="s">
        <v>557</v>
      </c>
      <c r="E73" s="1820" t="s">
        <v>558</v>
      </c>
    </row>
    <row r="74" spans="1:5" s="1068" customFormat="1" ht="313.89999999999998" customHeight="1">
      <c r="A74" s="1823"/>
      <c r="B74" s="1819"/>
      <c r="C74" s="1825"/>
      <c r="D74" s="1819"/>
      <c r="E74" s="1821"/>
    </row>
    <row r="75" spans="1:5" s="1045" customFormat="1" ht="98.45" customHeight="1">
      <c r="A75" s="1049">
        <f>A73+1</f>
        <v>50</v>
      </c>
      <c r="B75" s="564" t="s">
        <v>520</v>
      </c>
      <c r="C75" s="1050">
        <v>39164</v>
      </c>
      <c r="D75" s="564" t="s">
        <v>1751</v>
      </c>
      <c r="E75" s="566" t="s">
        <v>1554</v>
      </c>
    </row>
    <row r="76" spans="1:5" s="1045" customFormat="1" ht="100.9" customHeight="1" thickBot="1">
      <c r="A76" s="1049">
        <v>51</v>
      </c>
      <c r="B76" s="1055" t="s">
        <v>521</v>
      </c>
      <c r="C76" s="1056">
        <v>40539</v>
      </c>
      <c r="D76" s="1055" t="s">
        <v>522</v>
      </c>
      <c r="E76" s="571" t="s">
        <v>559</v>
      </c>
    </row>
    <row r="77" spans="1:5" s="1045" customFormat="1" ht="18.600000000000001" customHeight="1" thickBot="1">
      <c r="A77" s="1809" t="s">
        <v>523</v>
      </c>
      <c r="B77" s="1810"/>
      <c r="C77" s="1810"/>
      <c r="D77" s="1810"/>
      <c r="E77" s="1811"/>
    </row>
    <row r="78" spans="1:5" s="1045" customFormat="1" ht="160.9" customHeight="1">
      <c r="A78" s="1046">
        <f>A76+1</f>
        <v>52</v>
      </c>
      <c r="B78" s="1047" t="s">
        <v>560</v>
      </c>
      <c r="C78" s="1048">
        <v>36297</v>
      </c>
      <c r="D78" s="1047" t="s">
        <v>561</v>
      </c>
      <c r="E78" s="577" t="s">
        <v>562</v>
      </c>
    </row>
    <row r="79" spans="1:5" s="1045" customFormat="1" ht="190.15" customHeight="1">
      <c r="A79" s="1049">
        <f>A78+1</f>
        <v>53</v>
      </c>
      <c r="B79" s="564" t="s">
        <v>563</v>
      </c>
      <c r="C79" s="1050">
        <v>36312</v>
      </c>
      <c r="D79" s="564" t="s">
        <v>564</v>
      </c>
      <c r="E79" s="563" t="s">
        <v>565</v>
      </c>
    </row>
    <row r="80" spans="1:5" s="1045" customFormat="1" ht="223.15" customHeight="1">
      <c r="A80" s="1049">
        <f>A79+1</f>
        <v>54</v>
      </c>
      <c r="B80" s="564" t="s">
        <v>566</v>
      </c>
      <c r="C80" s="1050">
        <v>36312</v>
      </c>
      <c r="D80" s="564" t="s">
        <v>524</v>
      </c>
      <c r="E80" s="566" t="s">
        <v>525</v>
      </c>
    </row>
    <row r="81" spans="1:5" s="1045" customFormat="1" ht="141.6" customHeight="1">
      <c r="A81" s="1049">
        <f>A80+1</f>
        <v>55</v>
      </c>
      <c r="B81" s="564" t="s">
        <v>567</v>
      </c>
      <c r="C81" s="1050">
        <v>37347</v>
      </c>
      <c r="D81" s="564" t="s">
        <v>526</v>
      </c>
      <c r="E81" s="566" t="s">
        <v>568</v>
      </c>
    </row>
    <row r="82" spans="1:5" s="1045" customFormat="1" ht="117" customHeight="1" thickBot="1">
      <c r="A82" s="1066">
        <f>A81+1</f>
        <v>56</v>
      </c>
      <c r="B82" s="1069" t="s">
        <v>527</v>
      </c>
      <c r="C82" s="1050">
        <v>39114</v>
      </c>
      <c r="D82" s="1069" t="s">
        <v>1751</v>
      </c>
      <c r="E82" s="572" t="s">
        <v>569</v>
      </c>
    </row>
    <row r="83" spans="1:5" s="1045" customFormat="1" ht="18.600000000000001" customHeight="1" thickBot="1">
      <c r="A83" s="1815" t="s">
        <v>2403</v>
      </c>
      <c r="B83" s="1816"/>
      <c r="C83" s="1816"/>
      <c r="D83" s="1816"/>
      <c r="E83" s="1817"/>
    </row>
    <row r="84" spans="1:5" s="1045" customFormat="1" ht="102.6" customHeight="1">
      <c r="A84" s="1070">
        <f>A82+1</f>
        <v>57</v>
      </c>
      <c r="B84" s="1071" t="s">
        <v>528</v>
      </c>
      <c r="C84" s="1072">
        <v>39114</v>
      </c>
      <c r="D84" s="1071" t="s">
        <v>1891</v>
      </c>
      <c r="E84" s="573" t="s">
        <v>570</v>
      </c>
    </row>
    <row r="85" spans="1:5" s="1045" customFormat="1" ht="137.44999999999999" customHeight="1" thickBot="1">
      <c r="A85" s="1059">
        <f>A84+1</f>
        <v>58</v>
      </c>
      <c r="B85" s="574" t="s">
        <v>529</v>
      </c>
      <c r="C85" s="576">
        <v>39462</v>
      </c>
      <c r="D85" s="574" t="s">
        <v>530</v>
      </c>
      <c r="E85" s="567" t="s">
        <v>531</v>
      </c>
    </row>
    <row r="86" spans="1:5" s="1045" customFormat="1" ht="18.600000000000001" customHeight="1" thickBot="1">
      <c r="A86" s="1809" t="s">
        <v>532</v>
      </c>
      <c r="B86" s="1810"/>
      <c r="C86" s="1810"/>
      <c r="D86" s="1810"/>
      <c r="E86" s="1811"/>
    </row>
    <row r="87" spans="1:5" s="1045" customFormat="1" ht="127.15" customHeight="1">
      <c r="A87" s="1070">
        <f>A85+1</f>
        <v>59</v>
      </c>
      <c r="B87" s="1071" t="s">
        <v>571</v>
      </c>
      <c r="C87" s="1072">
        <v>36312</v>
      </c>
      <c r="D87" s="1071" t="s">
        <v>572</v>
      </c>
      <c r="E87" s="573" t="s">
        <v>573</v>
      </c>
    </row>
    <row r="88" spans="1:5" s="1045" customFormat="1" ht="141.6" hidden="1" customHeight="1">
      <c r="A88" s="1049">
        <f>A87+1</f>
        <v>60</v>
      </c>
      <c r="B88" s="564" t="s">
        <v>574</v>
      </c>
      <c r="C88" s="1050">
        <v>36982</v>
      </c>
      <c r="D88" s="564" t="s">
        <v>575</v>
      </c>
      <c r="E88" s="570" t="s">
        <v>533</v>
      </c>
    </row>
    <row r="89" spans="1:5" s="1045" customFormat="1" ht="133.9" customHeight="1">
      <c r="A89" s="1049">
        <f>A88</f>
        <v>60</v>
      </c>
      <c r="B89" s="564" t="s">
        <v>576</v>
      </c>
      <c r="C89" s="1050">
        <v>37712</v>
      </c>
      <c r="D89" s="564" t="s">
        <v>577</v>
      </c>
      <c r="E89" s="563" t="s">
        <v>12</v>
      </c>
    </row>
    <row r="90" spans="1:5" s="1045" customFormat="1" ht="94.9" customHeight="1">
      <c r="A90" s="1049">
        <f>A88+1</f>
        <v>61</v>
      </c>
      <c r="B90" s="564" t="s">
        <v>534</v>
      </c>
      <c r="C90" s="1050">
        <v>39161</v>
      </c>
      <c r="D90" s="701" t="s">
        <v>1751</v>
      </c>
      <c r="E90" s="566" t="s">
        <v>535</v>
      </c>
    </row>
    <row r="91" spans="1:5" s="1045" customFormat="1" ht="358.15" customHeight="1" thickBot="1">
      <c r="A91" s="1067">
        <v>62</v>
      </c>
      <c r="B91" s="1055" t="s">
        <v>578</v>
      </c>
      <c r="C91" s="1056">
        <v>42034</v>
      </c>
      <c r="D91" s="1188" t="s">
        <v>579</v>
      </c>
      <c r="E91" s="571" t="s">
        <v>580</v>
      </c>
    </row>
    <row r="92" spans="1:5" s="1045" customFormat="1" ht="18.600000000000001" customHeight="1" thickBot="1">
      <c r="A92" s="1809" t="s">
        <v>2405</v>
      </c>
      <c r="B92" s="1810"/>
      <c r="C92" s="1810"/>
      <c r="D92" s="1810"/>
      <c r="E92" s="1811"/>
    </row>
    <row r="93" spans="1:5" s="1045" customFormat="1" ht="110.45" customHeight="1">
      <c r="A93" s="1046">
        <f>A91+1</f>
        <v>63</v>
      </c>
      <c r="B93" s="1047" t="s">
        <v>536</v>
      </c>
      <c r="C93" s="1048">
        <v>36039</v>
      </c>
      <c r="D93" s="1047" t="s">
        <v>581</v>
      </c>
      <c r="E93" s="565" t="s">
        <v>582</v>
      </c>
    </row>
    <row r="94" spans="1:5" s="1045" customFormat="1" ht="107.45" customHeight="1">
      <c r="A94" s="1049">
        <f t="shared" ref="A94:A100" si="1">A93+1</f>
        <v>64</v>
      </c>
      <c r="B94" s="564" t="s">
        <v>583</v>
      </c>
      <c r="C94" s="1050">
        <v>36251</v>
      </c>
      <c r="D94" s="564" t="s">
        <v>584</v>
      </c>
      <c r="E94" s="566" t="s">
        <v>585</v>
      </c>
    </row>
    <row r="95" spans="1:5" s="1045" customFormat="1" ht="103.15" customHeight="1">
      <c r="A95" s="1049">
        <f t="shared" si="1"/>
        <v>65</v>
      </c>
      <c r="B95" s="564" t="s">
        <v>1826</v>
      </c>
      <c r="C95" s="1050">
        <v>36251</v>
      </c>
      <c r="D95" s="564" t="s">
        <v>537</v>
      </c>
      <c r="E95" s="566" t="s">
        <v>538</v>
      </c>
    </row>
    <row r="96" spans="1:5" s="1045" customFormat="1" ht="112.15" customHeight="1">
      <c r="A96" s="1049">
        <f t="shared" si="1"/>
        <v>66</v>
      </c>
      <c r="B96" s="564" t="s">
        <v>586</v>
      </c>
      <c r="C96" s="1050">
        <v>36251</v>
      </c>
      <c r="D96" s="564" t="s">
        <v>539</v>
      </c>
      <c r="E96" s="566" t="s">
        <v>540</v>
      </c>
    </row>
    <row r="97" spans="1:5" s="1045" customFormat="1" ht="130.5" customHeight="1">
      <c r="A97" s="1049">
        <f t="shared" si="1"/>
        <v>67</v>
      </c>
      <c r="B97" s="564" t="s">
        <v>1831</v>
      </c>
      <c r="C97" s="1050">
        <v>36312</v>
      </c>
      <c r="D97" s="564" t="s">
        <v>541</v>
      </c>
      <c r="E97" s="566" t="s">
        <v>542</v>
      </c>
    </row>
    <row r="98" spans="1:5" s="1045" customFormat="1" ht="95.25" customHeight="1">
      <c r="A98" s="1049">
        <f t="shared" si="1"/>
        <v>68</v>
      </c>
      <c r="B98" s="564" t="s">
        <v>587</v>
      </c>
      <c r="C98" s="1050">
        <v>36312</v>
      </c>
      <c r="D98" s="564" t="s">
        <v>588</v>
      </c>
      <c r="E98" s="566" t="s">
        <v>543</v>
      </c>
    </row>
    <row r="99" spans="1:5" s="1045" customFormat="1" ht="96.6" customHeight="1">
      <c r="A99" s="1049">
        <f t="shared" si="1"/>
        <v>69</v>
      </c>
      <c r="B99" s="564" t="s">
        <v>589</v>
      </c>
      <c r="C99" s="1050">
        <v>36342</v>
      </c>
      <c r="D99" s="564" t="s">
        <v>544</v>
      </c>
      <c r="E99" s="566" t="s">
        <v>590</v>
      </c>
    </row>
    <row r="100" spans="1:5" s="1045" customFormat="1" ht="103.9" customHeight="1" thickBot="1">
      <c r="A100" s="1059">
        <f t="shared" si="1"/>
        <v>70</v>
      </c>
      <c r="B100" s="574" t="s">
        <v>545</v>
      </c>
      <c r="C100" s="576">
        <v>39114</v>
      </c>
      <c r="D100" s="574" t="s">
        <v>1891</v>
      </c>
      <c r="E100" s="567" t="s">
        <v>1554</v>
      </c>
    </row>
    <row r="101" spans="1:5" s="1045" customFormat="1" ht="18.600000000000001" customHeight="1" thickBot="1">
      <c r="A101" s="1815" t="s">
        <v>2406</v>
      </c>
      <c r="B101" s="1816"/>
      <c r="C101" s="1816"/>
      <c r="D101" s="1816"/>
      <c r="E101" s="1817"/>
    </row>
    <row r="102" spans="1:5" s="1045" customFormat="1" ht="38.25" customHeight="1" thickBot="1">
      <c r="A102" s="1063">
        <f>A100+1</f>
        <v>71</v>
      </c>
      <c r="B102" s="1064" t="s">
        <v>546</v>
      </c>
      <c r="C102" s="1065">
        <v>39114</v>
      </c>
      <c r="D102" s="1064" t="s">
        <v>1891</v>
      </c>
      <c r="E102" s="568" t="s">
        <v>591</v>
      </c>
    </row>
    <row r="103" spans="1:5" s="1073" customFormat="1" ht="18.600000000000001" customHeight="1" thickBot="1">
      <c r="A103" s="1815" t="s">
        <v>2407</v>
      </c>
      <c r="B103" s="1816"/>
      <c r="C103" s="1816"/>
      <c r="D103" s="1816"/>
      <c r="E103" s="1817"/>
    </row>
    <row r="104" spans="1:5" s="1073" customFormat="1" ht="37.5" customHeight="1">
      <c r="A104" s="1070">
        <f>A102+1</f>
        <v>72</v>
      </c>
      <c r="B104" s="1071" t="s">
        <v>547</v>
      </c>
      <c r="C104" s="1072">
        <v>39114</v>
      </c>
      <c r="D104" s="1071" t="s">
        <v>548</v>
      </c>
      <c r="E104" s="573" t="s">
        <v>1567</v>
      </c>
    </row>
    <row r="105" spans="1:5" s="1073" customFormat="1" ht="220.15" customHeight="1">
      <c r="A105" s="1049">
        <f>A104+1</f>
        <v>73</v>
      </c>
      <c r="B105" s="564" t="s">
        <v>549</v>
      </c>
      <c r="C105" s="1074">
        <v>39804</v>
      </c>
      <c r="D105" s="564" t="s">
        <v>550</v>
      </c>
      <c r="E105" s="566" t="s">
        <v>322</v>
      </c>
    </row>
    <row r="106" spans="1:5" s="1073" customFormat="1" ht="211.9" customHeight="1" thickBot="1">
      <c r="A106" s="1059">
        <f>A105+1</f>
        <v>74</v>
      </c>
      <c r="B106" s="574" t="s">
        <v>551</v>
      </c>
      <c r="C106" s="1075">
        <v>40030</v>
      </c>
      <c r="D106" s="574" t="s">
        <v>2221</v>
      </c>
      <c r="E106" s="567" t="s">
        <v>323</v>
      </c>
    </row>
    <row r="107" spans="1:5" s="1073" customFormat="1" ht="18.600000000000001" customHeight="1" thickBot="1">
      <c r="A107" s="1809" t="s">
        <v>552</v>
      </c>
      <c r="B107" s="1810"/>
      <c r="C107" s="1810"/>
      <c r="D107" s="1810"/>
      <c r="E107" s="1811"/>
    </row>
    <row r="108" spans="1:5" s="1073" customFormat="1" ht="156.6" customHeight="1">
      <c r="A108" s="1046">
        <f>A106+1</f>
        <v>75</v>
      </c>
      <c r="B108" s="1047" t="s">
        <v>324</v>
      </c>
      <c r="C108" s="1076">
        <v>36286</v>
      </c>
      <c r="D108" s="1047" t="s">
        <v>553</v>
      </c>
      <c r="E108" s="577" t="s">
        <v>1700</v>
      </c>
    </row>
    <row r="109" spans="1:5" s="1073" customFormat="1" ht="83.45" customHeight="1" thickBot="1">
      <c r="A109" s="1059">
        <f>A108+1</f>
        <v>76</v>
      </c>
      <c r="B109" s="574" t="s">
        <v>1701</v>
      </c>
      <c r="C109" s="576">
        <v>39099</v>
      </c>
      <c r="D109" s="574" t="s">
        <v>1702</v>
      </c>
      <c r="E109" s="567" t="s">
        <v>1554</v>
      </c>
    </row>
    <row r="110" spans="1:5" s="1073" customFormat="1" ht="18.600000000000001" customHeight="1" thickBot="1">
      <c r="A110" s="1809" t="s">
        <v>2409</v>
      </c>
      <c r="B110" s="1810"/>
      <c r="C110" s="1810"/>
      <c r="D110" s="1810"/>
      <c r="E110" s="1811"/>
    </row>
    <row r="111" spans="1:5" s="1073" customFormat="1" ht="94.15" customHeight="1" thickBot="1">
      <c r="A111" s="1060">
        <f>A109+1</f>
        <v>77</v>
      </c>
      <c r="B111" s="1077" t="s">
        <v>1703</v>
      </c>
      <c r="C111" s="1078">
        <v>39114</v>
      </c>
      <c r="D111" s="1077" t="s">
        <v>1891</v>
      </c>
      <c r="E111" s="567" t="s">
        <v>1554</v>
      </c>
    </row>
    <row r="112" spans="1:5" s="1073" customFormat="1" ht="18.600000000000001" customHeight="1" thickBot="1">
      <c r="A112" s="1809" t="s">
        <v>2410</v>
      </c>
      <c r="B112" s="1810"/>
      <c r="C112" s="1810"/>
      <c r="D112" s="1810"/>
      <c r="E112" s="1811"/>
    </row>
    <row r="113" spans="1:5" s="1073" customFormat="1" ht="144" customHeight="1">
      <c r="A113" s="1046">
        <f>A111+1</f>
        <v>78</v>
      </c>
      <c r="B113" s="1047" t="s">
        <v>325</v>
      </c>
      <c r="C113" s="1048">
        <v>35493</v>
      </c>
      <c r="D113" s="1047" t="s">
        <v>1704</v>
      </c>
      <c r="E113" s="565" t="s">
        <v>1705</v>
      </c>
    </row>
    <row r="114" spans="1:5" s="1073" customFormat="1" ht="97.9" customHeight="1" thickBot="1">
      <c r="A114" s="1059">
        <f>A113+1</f>
        <v>79</v>
      </c>
      <c r="B114" s="574" t="s">
        <v>1706</v>
      </c>
      <c r="C114" s="576">
        <v>39151</v>
      </c>
      <c r="D114" s="574" t="s">
        <v>1751</v>
      </c>
      <c r="E114" s="567" t="s">
        <v>326</v>
      </c>
    </row>
    <row r="115" spans="1:5" s="1073" customFormat="1" ht="18.600000000000001" customHeight="1" thickBot="1">
      <c r="A115" s="1815" t="s">
        <v>2411</v>
      </c>
      <c r="B115" s="1816"/>
      <c r="C115" s="1816"/>
      <c r="D115" s="1816"/>
      <c r="E115" s="1817"/>
    </row>
    <row r="116" spans="1:5" s="1073" customFormat="1" ht="100.15" customHeight="1" thickBot="1">
      <c r="A116" s="1060">
        <f>A114+1</f>
        <v>80</v>
      </c>
      <c r="B116" s="575" t="s">
        <v>1707</v>
      </c>
      <c r="C116" s="1062">
        <v>39114</v>
      </c>
      <c r="D116" s="1079" t="s">
        <v>1751</v>
      </c>
      <c r="E116" s="567" t="s">
        <v>1554</v>
      </c>
    </row>
    <row r="117" spans="1:5" s="1073" customFormat="1" ht="18.600000000000001" customHeight="1" thickBot="1">
      <c r="A117" s="1809" t="s">
        <v>2412</v>
      </c>
      <c r="B117" s="1810"/>
      <c r="C117" s="1810"/>
      <c r="D117" s="1810"/>
      <c r="E117" s="1811"/>
    </row>
    <row r="118" spans="1:5" s="1073" customFormat="1" ht="306" customHeight="1">
      <c r="A118" s="1070">
        <f>A116+1</f>
        <v>81</v>
      </c>
      <c r="B118" s="1071" t="s">
        <v>327</v>
      </c>
      <c r="C118" s="1072">
        <v>35886</v>
      </c>
      <c r="D118" s="1071" t="s">
        <v>1708</v>
      </c>
      <c r="E118" s="702" t="s">
        <v>13</v>
      </c>
    </row>
    <row r="119" spans="1:5" s="1073" customFormat="1" ht="108.6" customHeight="1">
      <c r="A119" s="1049">
        <f>A118+1</f>
        <v>82</v>
      </c>
      <c r="B119" s="564" t="s">
        <v>328</v>
      </c>
      <c r="C119" s="1050">
        <v>36360</v>
      </c>
      <c r="D119" s="564" t="s">
        <v>1709</v>
      </c>
      <c r="E119" s="566" t="s">
        <v>14</v>
      </c>
    </row>
    <row r="120" spans="1:5" s="1073" customFormat="1" ht="105.6" customHeight="1" thickBot="1">
      <c r="A120" s="1059">
        <f>A119+1</f>
        <v>83</v>
      </c>
      <c r="B120" s="574" t="s">
        <v>1710</v>
      </c>
      <c r="C120" s="576">
        <v>39114</v>
      </c>
      <c r="D120" s="574" t="s">
        <v>1751</v>
      </c>
      <c r="E120" s="567" t="s">
        <v>1554</v>
      </c>
    </row>
    <row r="121" spans="1:5" s="1073" customFormat="1" ht="18.600000000000001" customHeight="1" thickBot="1">
      <c r="A121" s="1809" t="s">
        <v>2413</v>
      </c>
      <c r="B121" s="1810"/>
      <c r="C121" s="1810"/>
      <c r="D121" s="1810"/>
      <c r="E121" s="1811"/>
    </row>
    <row r="122" spans="1:5" s="1073" customFormat="1" ht="228" customHeight="1">
      <c r="A122" s="1046">
        <f>A120+1</f>
        <v>84</v>
      </c>
      <c r="B122" s="1047" t="s">
        <v>329</v>
      </c>
      <c r="C122" s="1048">
        <v>36373</v>
      </c>
      <c r="D122" s="1047" t="s">
        <v>1711</v>
      </c>
      <c r="E122" s="565" t="s">
        <v>330</v>
      </c>
    </row>
    <row r="123" spans="1:5" s="1073" customFormat="1" ht="323.25" customHeight="1">
      <c r="A123" s="1049">
        <f>A122+1</f>
        <v>85</v>
      </c>
      <c r="B123" s="564" t="s">
        <v>1712</v>
      </c>
      <c r="C123" s="1050">
        <v>36404</v>
      </c>
      <c r="D123" s="564" t="s">
        <v>1713</v>
      </c>
      <c r="E123" s="570" t="s">
        <v>331</v>
      </c>
    </row>
    <row r="124" spans="1:5" s="1073" customFormat="1" ht="104.45" customHeight="1" thickBot="1">
      <c r="A124" s="1059">
        <f>A123+1</f>
        <v>86</v>
      </c>
      <c r="B124" s="574" t="s">
        <v>1714</v>
      </c>
      <c r="C124" s="576">
        <v>39114</v>
      </c>
      <c r="D124" s="574" t="s">
        <v>1751</v>
      </c>
      <c r="E124" s="567" t="s">
        <v>1554</v>
      </c>
    </row>
    <row r="125" spans="1:5" s="1073" customFormat="1" ht="18.600000000000001" customHeight="1" thickBot="1">
      <c r="A125" s="1815" t="s">
        <v>2414</v>
      </c>
      <c r="B125" s="1816"/>
      <c r="C125" s="1816"/>
      <c r="D125" s="1816"/>
      <c r="E125" s="1817"/>
    </row>
    <row r="126" spans="1:5" s="1073" customFormat="1" ht="97.9" customHeight="1" thickBot="1">
      <c r="A126" s="1060">
        <f>A124+1</f>
        <v>87</v>
      </c>
      <c r="B126" s="1061" t="s">
        <v>1715</v>
      </c>
      <c r="C126" s="1062">
        <v>39114</v>
      </c>
      <c r="D126" s="1079" t="s">
        <v>1751</v>
      </c>
      <c r="E126" s="567" t="s">
        <v>1554</v>
      </c>
    </row>
    <row r="127" spans="1:5" s="1045" customFormat="1" ht="18.600000000000001" customHeight="1" thickBot="1">
      <c r="A127" s="1815" t="s">
        <v>2415</v>
      </c>
      <c r="B127" s="1816"/>
      <c r="C127" s="1816"/>
      <c r="D127" s="1816"/>
      <c r="E127" s="1817"/>
    </row>
    <row r="128" spans="1:5" s="1045" customFormat="1" ht="96.6" customHeight="1" thickBot="1">
      <c r="A128" s="1060">
        <f>A126+1</f>
        <v>88</v>
      </c>
      <c r="B128" s="1061" t="s">
        <v>1716</v>
      </c>
      <c r="C128" s="1062">
        <v>39114</v>
      </c>
      <c r="D128" s="1061" t="s">
        <v>1891</v>
      </c>
      <c r="E128" s="567" t="s">
        <v>1554</v>
      </c>
    </row>
    <row r="129" spans="1:5" s="1045" customFormat="1" ht="18.600000000000001" customHeight="1" thickBot="1">
      <c r="A129" s="1815" t="s">
        <v>2416</v>
      </c>
      <c r="B129" s="1816"/>
      <c r="C129" s="1816"/>
      <c r="D129" s="1816"/>
      <c r="E129" s="1817"/>
    </row>
    <row r="130" spans="1:5" s="1045" customFormat="1" ht="98.45" customHeight="1" thickBot="1">
      <c r="A130" s="1063">
        <f>A128+1</f>
        <v>89</v>
      </c>
      <c r="B130" s="1064" t="s">
        <v>1717</v>
      </c>
      <c r="C130" s="1065">
        <v>39114</v>
      </c>
      <c r="D130" s="1064" t="s">
        <v>1891</v>
      </c>
      <c r="E130" s="567" t="s">
        <v>1554</v>
      </c>
    </row>
    <row r="131" spans="1:5" s="1045" customFormat="1" ht="18.600000000000001" customHeight="1" thickBot="1">
      <c r="A131" s="1809" t="s">
        <v>2417</v>
      </c>
      <c r="B131" s="1810"/>
      <c r="C131" s="1810"/>
      <c r="D131" s="1810"/>
      <c r="E131" s="1811"/>
    </row>
    <row r="132" spans="1:5" s="1045" customFormat="1" ht="78" customHeight="1">
      <c r="A132" s="1046">
        <f>A130+1</f>
        <v>90</v>
      </c>
      <c r="B132" s="1047" t="s">
        <v>332</v>
      </c>
      <c r="C132" s="1048">
        <v>35462</v>
      </c>
      <c r="D132" s="1047" t="s">
        <v>1718</v>
      </c>
      <c r="E132" s="577" t="s">
        <v>1719</v>
      </c>
    </row>
    <row r="133" spans="1:5" s="1045" customFormat="1" ht="135" customHeight="1">
      <c r="A133" s="1049">
        <f>A132+1</f>
        <v>91</v>
      </c>
      <c r="B133" s="564" t="s">
        <v>333</v>
      </c>
      <c r="C133" s="1050">
        <v>37347</v>
      </c>
      <c r="D133" s="564" t="s">
        <v>1720</v>
      </c>
      <c r="E133" s="566" t="s">
        <v>334</v>
      </c>
    </row>
    <row r="134" spans="1:5" s="1045" customFormat="1" ht="108" customHeight="1" thickBot="1">
      <c r="A134" s="1059">
        <f>A133+1</f>
        <v>92</v>
      </c>
      <c r="B134" s="574" t="s">
        <v>1721</v>
      </c>
      <c r="C134" s="576">
        <v>39114</v>
      </c>
      <c r="D134" s="574" t="s">
        <v>1751</v>
      </c>
      <c r="E134" s="567" t="s">
        <v>335</v>
      </c>
    </row>
    <row r="135" spans="1:5" s="1045" customFormat="1" ht="18.600000000000001" customHeight="1" thickBot="1">
      <c r="A135" s="1815" t="s">
        <v>2418</v>
      </c>
      <c r="B135" s="1816"/>
      <c r="C135" s="1816"/>
      <c r="D135" s="1816"/>
      <c r="E135" s="1817"/>
    </row>
    <row r="136" spans="1:5" s="1045" customFormat="1" ht="96" customHeight="1" thickBot="1">
      <c r="A136" s="1063">
        <v>93</v>
      </c>
      <c r="B136" s="1064" t="s">
        <v>1722</v>
      </c>
      <c r="C136" s="1065">
        <v>39097</v>
      </c>
      <c r="D136" s="1064" t="s">
        <v>1891</v>
      </c>
      <c r="E136" s="567" t="s">
        <v>336</v>
      </c>
    </row>
    <row r="137" spans="1:5" s="1045" customFormat="1" ht="18.600000000000001" customHeight="1" thickBot="1">
      <c r="A137" s="1815" t="s">
        <v>2419</v>
      </c>
      <c r="B137" s="1816"/>
      <c r="C137" s="1816"/>
      <c r="D137" s="1816"/>
      <c r="E137" s="1817"/>
    </row>
    <row r="138" spans="1:5" s="1045" customFormat="1" ht="96" customHeight="1" thickBot="1">
      <c r="A138" s="1060">
        <f>A136+1</f>
        <v>94</v>
      </c>
      <c r="B138" s="1061" t="s">
        <v>1723</v>
      </c>
      <c r="C138" s="1062">
        <v>39132</v>
      </c>
      <c r="D138" s="1061" t="s">
        <v>1891</v>
      </c>
      <c r="E138" s="567" t="s">
        <v>1554</v>
      </c>
    </row>
    <row r="139" spans="1:5" s="1045" customFormat="1" ht="18.600000000000001" customHeight="1" thickBot="1">
      <c r="A139" s="1809" t="s">
        <v>2420</v>
      </c>
      <c r="B139" s="1810"/>
      <c r="C139" s="1810"/>
      <c r="D139" s="1810"/>
      <c r="E139" s="1811"/>
    </row>
    <row r="140" spans="1:5" s="1045" customFormat="1" ht="274.14999999999998" customHeight="1">
      <c r="A140" s="1070">
        <f>A138+1</f>
        <v>95</v>
      </c>
      <c r="B140" s="1071" t="s">
        <v>1879</v>
      </c>
      <c r="C140" s="1072">
        <v>35977</v>
      </c>
      <c r="D140" s="1071" t="s">
        <v>337</v>
      </c>
      <c r="E140" s="573" t="s">
        <v>338</v>
      </c>
    </row>
    <row r="141" spans="1:5" s="1045" customFormat="1" ht="46.5" customHeight="1">
      <c r="A141" s="1049">
        <f>A140+1</f>
        <v>96</v>
      </c>
      <c r="B141" s="564" t="s">
        <v>1882</v>
      </c>
      <c r="C141" s="1050">
        <v>37591</v>
      </c>
      <c r="D141" s="564" t="s">
        <v>1751</v>
      </c>
      <c r="E141" s="566" t="s">
        <v>1724</v>
      </c>
    </row>
    <row r="142" spans="1:5" s="1045" customFormat="1" ht="94.15" customHeight="1" thickBot="1">
      <c r="A142" s="1059">
        <f>A141+1</f>
        <v>97</v>
      </c>
      <c r="B142" s="574" t="s">
        <v>1725</v>
      </c>
      <c r="C142" s="576">
        <v>39114</v>
      </c>
      <c r="D142" s="574" t="s">
        <v>1751</v>
      </c>
      <c r="E142" s="567" t="s">
        <v>339</v>
      </c>
    </row>
    <row r="143" spans="1:5" s="1045" customFormat="1" ht="18.600000000000001" customHeight="1" thickBot="1">
      <c r="A143" s="1809" t="s">
        <v>2421</v>
      </c>
      <c r="B143" s="1810"/>
      <c r="C143" s="1810"/>
      <c r="D143" s="1810"/>
      <c r="E143" s="1811"/>
    </row>
    <row r="144" spans="1:5" s="1045" customFormat="1" ht="145.9" customHeight="1">
      <c r="A144" s="1046">
        <f>A142+1</f>
        <v>98</v>
      </c>
      <c r="B144" s="1047" t="s">
        <v>340</v>
      </c>
      <c r="C144" s="1048">
        <v>36342</v>
      </c>
      <c r="D144" s="578" t="s">
        <v>1726</v>
      </c>
      <c r="E144" s="577" t="s">
        <v>1727</v>
      </c>
    </row>
    <row r="145" spans="1:5" s="1045" customFormat="1" ht="102" customHeight="1" thickBot="1">
      <c r="A145" s="1059">
        <f>A144+1</f>
        <v>99</v>
      </c>
      <c r="B145" s="574" t="s">
        <v>1728</v>
      </c>
      <c r="C145" s="576">
        <v>39171</v>
      </c>
      <c r="D145" s="574" t="s">
        <v>1751</v>
      </c>
      <c r="E145" s="567" t="s">
        <v>1554</v>
      </c>
    </row>
    <row r="146" spans="1:5" s="1045" customFormat="1" ht="18.600000000000001" customHeight="1" thickBot="1">
      <c r="A146" s="1809" t="s">
        <v>2422</v>
      </c>
      <c r="B146" s="1810"/>
      <c r="C146" s="1810"/>
      <c r="D146" s="1810"/>
      <c r="E146" s="1811"/>
    </row>
    <row r="147" spans="1:5" s="1045" customFormat="1" ht="262.14999999999998" customHeight="1">
      <c r="A147" s="1046">
        <f>A145+1</f>
        <v>100</v>
      </c>
      <c r="B147" s="1071" t="s">
        <v>1729</v>
      </c>
      <c r="C147" s="1072">
        <v>36195</v>
      </c>
      <c r="D147" s="1071" t="s">
        <v>1730</v>
      </c>
      <c r="E147" s="703" t="s">
        <v>341</v>
      </c>
    </row>
    <row r="148" spans="1:5" s="1045" customFormat="1" ht="102" customHeight="1" thickBot="1">
      <c r="A148" s="1059">
        <f>A147+1</f>
        <v>101</v>
      </c>
      <c r="B148" s="574" t="s">
        <v>1731</v>
      </c>
      <c r="C148" s="576">
        <v>39114</v>
      </c>
      <c r="D148" s="574" t="s">
        <v>1732</v>
      </c>
      <c r="E148" s="567" t="s">
        <v>342</v>
      </c>
    </row>
    <row r="149" spans="1:5" s="1045" customFormat="1" ht="18.600000000000001" customHeight="1" thickBot="1">
      <c r="A149" s="1809" t="s">
        <v>2423</v>
      </c>
      <c r="B149" s="1810"/>
      <c r="C149" s="1810"/>
      <c r="D149" s="1810"/>
      <c r="E149" s="1811"/>
    </row>
    <row r="150" spans="1:5" s="1045" customFormat="1" ht="102.6" customHeight="1" thickBot="1">
      <c r="A150" s="1063">
        <f>A148+1</f>
        <v>102</v>
      </c>
      <c r="B150" s="1064" t="s">
        <v>1733</v>
      </c>
      <c r="C150" s="1065">
        <v>39069</v>
      </c>
      <c r="D150" s="1064" t="s">
        <v>1891</v>
      </c>
      <c r="E150" s="567" t="s">
        <v>336</v>
      </c>
    </row>
    <row r="151" spans="1:5" s="1045" customFormat="1" ht="18.600000000000001" customHeight="1" thickBot="1">
      <c r="A151" s="1809" t="s">
        <v>1627</v>
      </c>
      <c r="B151" s="1810"/>
      <c r="C151" s="1810"/>
      <c r="D151" s="1810"/>
      <c r="E151" s="1811"/>
    </row>
    <row r="152" spans="1:5" s="1045" customFormat="1" ht="323.45" customHeight="1">
      <c r="A152" s="1046">
        <f>A150+1</f>
        <v>103</v>
      </c>
      <c r="B152" s="1047" t="s">
        <v>1893</v>
      </c>
      <c r="C152" s="1048">
        <v>35827</v>
      </c>
      <c r="D152" s="1047" t="s">
        <v>1734</v>
      </c>
      <c r="E152" s="565" t="s">
        <v>343</v>
      </c>
    </row>
    <row r="153" spans="1:5" s="1045" customFormat="1" ht="228.6" customHeight="1">
      <c r="A153" s="1049">
        <f>A152+1</f>
        <v>104</v>
      </c>
      <c r="B153" s="564" t="s">
        <v>344</v>
      </c>
      <c r="C153" s="1050">
        <v>35977</v>
      </c>
      <c r="D153" s="564" t="s">
        <v>1735</v>
      </c>
      <c r="E153" s="566" t="s">
        <v>1736</v>
      </c>
    </row>
    <row r="154" spans="1:5" s="1045" customFormat="1" ht="127.9" customHeight="1">
      <c r="A154" s="1049">
        <f>A153+1</f>
        <v>105</v>
      </c>
      <c r="B154" s="705" t="s">
        <v>345</v>
      </c>
      <c r="C154" s="704">
        <v>36251</v>
      </c>
      <c r="D154" s="705" t="s">
        <v>1737</v>
      </c>
      <c r="E154" s="566" t="s">
        <v>346</v>
      </c>
    </row>
    <row r="155" spans="1:5" s="1045" customFormat="1" ht="334.15" customHeight="1">
      <c r="A155" s="1049">
        <f>A154+1</f>
        <v>106</v>
      </c>
      <c r="B155" s="564" t="s">
        <v>1900</v>
      </c>
      <c r="C155" s="1050">
        <v>36342</v>
      </c>
      <c r="D155" s="564" t="s">
        <v>1738</v>
      </c>
      <c r="E155" s="570" t="s">
        <v>15</v>
      </c>
    </row>
    <row r="156" spans="1:5" s="1045" customFormat="1" ht="97.9" customHeight="1" thickBot="1">
      <c r="A156" s="1066">
        <f>A155+1</f>
        <v>107</v>
      </c>
      <c r="B156" s="1069" t="s">
        <v>1739</v>
      </c>
      <c r="C156" s="1080">
        <v>39114</v>
      </c>
      <c r="D156" s="1069" t="s">
        <v>1751</v>
      </c>
      <c r="E156" s="567" t="s">
        <v>347</v>
      </c>
    </row>
    <row r="157" spans="1:5" s="1045" customFormat="1" ht="18.600000000000001" customHeight="1" thickBot="1">
      <c r="A157" s="1809" t="s">
        <v>2425</v>
      </c>
      <c r="B157" s="1810"/>
      <c r="C157" s="1810"/>
      <c r="D157" s="1810"/>
      <c r="E157" s="1811"/>
    </row>
    <row r="158" spans="1:5" s="1045" customFormat="1" ht="82.9" customHeight="1">
      <c r="A158" s="1070">
        <f>A156+1</f>
        <v>108</v>
      </c>
      <c r="B158" s="1071" t="s">
        <v>1904</v>
      </c>
      <c r="C158" s="1081">
        <v>35674</v>
      </c>
      <c r="D158" s="1071" t="s">
        <v>1740</v>
      </c>
      <c r="E158" s="1082" t="s">
        <v>348</v>
      </c>
    </row>
    <row r="159" spans="1:5" s="1045" customFormat="1" ht="97.9" customHeight="1" thickBot="1">
      <c r="A159" s="1059">
        <f>A158+1</f>
        <v>109</v>
      </c>
      <c r="B159" s="574" t="s">
        <v>1741</v>
      </c>
      <c r="C159" s="576">
        <v>39114</v>
      </c>
      <c r="D159" s="579" t="s">
        <v>1543</v>
      </c>
      <c r="E159" s="567" t="s">
        <v>1554</v>
      </c>
    </row>
    <row r="160" spans="1:5" s="1045" customFormat="1" ht="18.600000000000001" customHeight="1" thickBot="1">
      <c r="A160" s="1809" t="s">
        <v>2426</v>
      </c>
      <c r="B160" s="1810"/>
      <c r="C160" s="1810"/>
      <c r="D160" s="1810"/>
      <c r="E160" s="1811"/>
    </row>
    <row r="161" spans="1:5" s="1045" customFormat="1" ht="61.15" customHeight="1">
      <c r="A161" s="1046">
        <f>A159+1</f>
        <v>110</v>
      </c>
      <c r="B161" s="1083" t="s">
        <v>349</v>
      </c>
      <c r="C161" s="1084">
        <v>36982</v>
      </c>
      <c r="D161" s="1083" t="s">
        <v>1742</v>
      </c>
      <c r="E161" s="580" t="s">
        <v>350</v>
      </c>
    </row>
    <row r="162" spans="1:5" s="1045" customFormat="1" ht="90.6" customHeight="1" thickBot="1">
      <c r="A162" s="1059">
        <f>A161+1</f>
        <v>111</v>
      </c>
      <c r="B162" s="581" t="s">
        <v>1743</v>
      </c>
      <c r="C162" s="582">
        <v>39171</v>
      </c>
      <c r="D162" s="581" t="s">
        <v>1543</v>
      </c>
      <c r="E162" s="567" t="s">
        <v>1554</v>
      </c>
    </row>
    <row r="163" spans="1:5" s="1045" customFormat="1" ht="18.600000000000001" customHeight="1" thickBot="1">
      <c r="A163" s="1809" t="s">
        <v>2427</v>
      </c>
      <c r="B163" s="1810"/>
      <c r="C163" s="1810"/>
      <c r="D163" s="1810"/>
      <c r="E163" s="1811"/>
    </row>
    <row r="164" spans="1:5" s="1045" customFormat="1" ht="103.9" customHeight="1">
      <c r="A164" s="1060">
        <f>A162+1</f>
        <v>112</v>
      </c>
      <c r="B164" s="1061" t="s">
        <v>351</v>
      </c>
      <c r="C164" s="1072">
        <v>36958</v>
      </c>
      <c r="D164" s="1071" t="s">
        <v>352</v>
      </c>
      <c r="E164" s="1085" t="s">
        <v>353</v>
      </c>
    </row>
    <row r="165" spans="1:5" s="1045" customFormat="1" ht="96.6" customHeight="1" thickBot="1">
      <c r="A165" s="1059">
        <f>A164+1</f>
        <v>113</v>
      </c>
      <c r="B165" s="583" t="s">
        <v>1744</v>
      </c>
      <c r="C165" s="1056">
        <v>39142</v>
      </c>
      <c r="D165" s="1055" t="s">
        <v>1751</v>
      </c>
      <c r="E165" s="567" t="s">
        <v>1559</v>
      </c>
    </row>
    <row r="166" spans="1:5" s="1045" customFormat="1" ht="18.600000000000001" customHeight="1" thickBot="1">
      <c r="A166" s="1809" t="s">
        <v>2428</v>
      </c>
      <c r="B166" s="1810"/>
      <c r="C166" s="1810"/>
      <c r="D166" s="1810"/>
      <c r="E166" s="1811"/>
    </row>
    <row r="167" spans="1:5" s="1045" customFormat="1" ht="202.9" customHeight="1">
      <c r="A167" s="1046">
        <f>A165+1</f>
        <v>114</v>
      </c>
      <c r="B167" s="1086" t="s">
        <v>354</v>
      </c>
      <c r="C167" s="1087">
        <v>37467</v>
      </c>
      <c r="D167" s="1086" t="s">
        <v>1745</v>
      </c>
      <c r="E167" s="1088" t="s">
        <v>592</v>
      </c>
    </row>
    <row r="168" spans="1:5" s="1045" customFormat="1" ht="103.9" customHeight="1" thickBot="1">
      <c r="A168" s="1059">
        <f>A167+1</f>
        <v>115</v>
      </c>
      <c r="B168" s="623" t="s">
        <v>593</v>
      </c>
      <c r="C168" s="1089">
        <v>39146</v>
      </c>
      <c r="D168" s="623" t="s">
        <v>1751</v>
      </c>
      <c r="E168" s="567" t="s">
        <v>355</v>
      </c>
    </row>
    <row r="169" spans="1:5" s="1045" customFormat="1" ht="18.600000000000001" customHeight="1" thickBot="1">
      <c r="A169" s="1812" t="s">
        <v>594</v>
      </c>
      <c r="B169" s="1813"/>
      <c r="C169" s="1813"/>
      <c r="D169" s="1813"/>
      <c r="E169" s="1814"/>
    </row>
    <row r="170" spans="1:5" s="1045" customFormat="1" ht="40.9" customHeight="1">
      <c r="A170" s="1797">
        <f>A168+1</f>
        <v>116</v>
      </c>
      <c r="B170" s="1800" t="s">
        <v>2210</v>
      </c>
      <c r="C170" s="1803">
        <v>40513</v>
      </c>
      <c r="D170" s="1806" t="s">
        <v>356</v>
      </c>
      <c r="E170" s="1794" t="s">
        <v>86</v>
      </c>
    </row>
    <row r="171" spans="1:5" s="1045" customFormat="1" ht="88.9" customHeight="1">
      <c r="A171" s="1798"/>
      <c r="B171" s="1801"/>
      <c r="C171" s="1804"/>
      <c r="D171" s="1807"/>
      <c r="E171" s="1795"/>
    </row>
    <row r="172" spans="1:5" s="1045" customFormat="1" ht="409.15" customHeight="1">
      <c r="A172" s="1798"/>
      <c r="B172" s="1801"/>
      <c r="C172" s="1804"/>
      <c r="D172" s="1807"/>
      <c r="E172" s="1795"/>
    </row>
    <row r="173" spans="1:5" ht="399.6" customHeight="1" thickBot="1">
      <c r="A173" s="1799"/>
      <c r="B173" s="1802"/>
      <c r="C173" s="1805"/>
      <c r="D173" s="1808"/>
      <c r="E173" s="1796"/>
    </row>
  </sheetData>
  <mergeCells count="64">
    <mergeCell ref="A28:E28"/>
    <mergeCell ref="A1:D2"/>
    <mergeCell ref="A4:E4"/>
    <mergeCell ref="A18:E18"/>
    <mergeCell ref="A22:E22"/>
    <mergeCell ref="A26:E26"/>
    <mergeCell ref="A54:E54"/>
    <mergeCell ref="A30:E30"/>
    <mergeCell ref="A33:E33"/>
    <mergeCell ref="A35:E35"/>
    <mergeCell ref="A37:E37"/>
    <mergeCell ref="A39:E39"/>
    <mergeCell ref="A41:E41"/>
    <mergeCell ref="A44:E44"/>
    <mergeCell ref="A46:E46"/>
    <mergeCell ref="A48:E48"/>
    <mergeCell ref="A50:E50"/>
    <mergeCell ref="A52:E52"/>
    <mergeCell ref="A107:E107"/>
    <mergeCell ref="A77:E77"/>
    <mergeCell ref="A56:E56"/>
    <mergeCell ref="A59:E59"/>
    <mergeCell ref="A62:E62"/>
    <mergeCell ref="A68:A69"/>
    <mergeCell ref="B68:B69"/>
    <mergeCell ref="C68:C69"/>
    <mergeCell ref="D68:D69"/>
    <mergeCell ref="A86:E86"/>
    <mergeCell ref="E68:E69"/>
    <mergeCell ref="A73:A74"/>
    <mergeCell ref="B73:B74"/>
    <mergeCell ref="C73:C74"/>
    <mergeCell ref="D73:D74"/>
    <mergeCell ref="E73:E74"/>
    <mergeCell ref="A83:E83"/>
    <mergeCell ref="A92:E92"/>
    <mergeCell ref="A101:E101"/>
    <mergeCell ref="A103:E103"/>
    <mergeCell ref="A110:E110"/>
    <mergeCell ref="A166:E166"/>
    <mergeCell ref="A160:E160"/>
    <mergeCell ref="A127:E127"/>
    <mergeCell ref="A129:E129"/>
    <mergeCell ref="A131:E131"/>
    <mergeCell ref="A135:E135"/>
    <mergeCell ref="A112:E112"/>
    <mergeCell ref="A115:E115"/>
    <mergeCell ref="A146:E146"/>
    <mergeCell ref="A117:E117"/>
    <mergeCell ref="A121:E121"/>
    <mergeCell ref="A125:E125"/>
    <mergeCell ref="A137:E137"/>
    <mergeCell ref="A139:E139"/>
    <mergeCell ref="A143:E143"/>
    <mergeCell ref="E170:E173"/>
    <mergeCell ref="A170:A173"/>
    <mergeCell ref="B170:B173"/>
    <mergeCell ref="C170:C173"/>
    <mergeCell ref="D170:D173"/>
    <mergeCell ref="A149:E149"/>
    <mergeCell ref="A151:E151"/>
    <mergeCell ref="A157:E157"/>
    <mergeCell ref="A169:E169"/>
    <mergeCell ref="A163:E163"/>
  </mergeCells>
  <phoneticPr fontId="2"/>
  <printOptions horizontalCentered="1"/>
  <pageMargins left="0.39370078740157483" right="0.23622047244094491" top="0.5" bottom="0.31496062992125984" header="0.31496062992125984" footer="0.27559055118110237"/>
  <pageSetup paperSize="9" scale="60" fitToHeight="15" orientation="portrait" r:id="rId1"/>
  <headerFooter alignWithMargins="0"/>
  <rowBreaks count="10" manualBreakCount="10">
    <brk id="17" max="5" man="1"/>
    <brk id="34" max="5" man="1"/>
    <brk id="58" max="4" man="1"/>
    <brk id="72" max="5" man="1"/>
    <brk id="91" max="4" man="1"/>
    <brk id="102" max="5" man="1"/>
    <brk id="106" max="5" man="1"/>
    <brk id="120" max="5" man="1"/>
    <brk id="148" max="4" man="1"/>
    <brk id="168" max="5" man="1"/>
  </rowBreaks>
  <drawing r:id="rId2"/>
</worksheet>
</file>

<file path=xl/worksheets/sheet23.xml><?xml version="1.0" encoding="utf-8"?>
<worksheet xmlns="http://schemas.openxmlformats.org/spreadsheetml/2006/main" xmlns:r="http://schemas.openxmlformats.org/officeDocument/2006/relationships">
  <sheetPr>
    <tabColor rgb="FFFFFF00"/>
  </sheetPr>
  <dimension ref="A1:D27"/>
  <sheetViews>
    <sheetView showZeros="0" view="pageBreakPreview" zoomScale="115" zoomScaleNormal="100" zoomScaleSheetLayoutView="115" workbookViewId="0">
      <selection activeCell="F22" sqref="F22"/>
    </sheetView>
  </sheetViews>
  <sheetFormatPr defaultRowHeight="20.100000000000001" customHeight="1"/>
  <cols>
    <col min="1" max="1" width="7.375" style="589" customWidth="1"/>
    <col min="2" max="2" width="39.875" style="589" customWidth="1"/>
    <col min="3" max="3" width="18.125" style="589" customWidth="1"/>
    <col min="4" max="4" width="12.625" style="589" customWidth="1"/>
    <col min="5" max="16384" width="9" style="589"/>
  </cols>
  <sheetData>
    <row r="1" spans="1:4" ht="20.100000000000001" customHeight="1">
      <c r="A1" s="590" t="s">
        <v>277</v>
      </c>
    </row>
    <row r="3" spans="1:4" ht="20.100000000000001" customHeight="1">
      <c r="A3" s="226" t="s">
        <v>2683</v>
      </c>
      <c r="B3" s="1843" t="s">
        <v>1628</v>
      </c>
      <c r="C3" s="1843"/>
      <c r="D3" s="1843" t="s">
        <v>1629</v>
      </c>
    </row>
    <row r="4" spans="1:4" ht="20.100000000000001" customHeight="1">
      <c r="A4" s="227" t="s">
        <v>1630</v>
      </c>
      <c r="B4" s="1843"/>
      <c r="C4" s="1843"/>
      <c r="D4" s="1843"/>
    </row>
    <row r="5" spans="1:4" ht="58.5" customHeight="1">
      <c r="A5" s="228" t="s">
        <v>278</v>
      </c>
      <c r="B5" s="1844" t="s">
        <v>1631</v>
      </c>
      <c r="C5" s="1844"/>
      <c r="D5" s="229">
        <v>0</v>
      </c>
    </row>
    <row r="6" spans="1:4" ht="20.100000000000001" customHeight="1">
      <c r="A6" s="230" t="s">
        <v>279</v>
      </c>
      <c r="B6" s="1834" t="s">
        <v>1632</v>
      </c>
      <c r="C6" s="231" t="s">
        <v>1633</v>
      </c>
      <c r="D6" s="229">
        <v>443</v>
      </c>
    </row>
    <row r="7" spans="1:4" ht="20.100000000000001" customHeight="1">
      <c r="A7" s="232" t="s">
        <v>280</v>
      </c>
      <c r="B7" s="1834"/>
      <c r="C7" s="233" t="s">
        <v>1634</v>
      </c>
      <c r="D7" s="234">
        <v>647</v>
      </c>
    </row>
    <row r="8" spans="1:4" ht="20.100000000000001" customHeight="1">
      <c r="A8" s="235" t="s">
        <v>281</v>
      </c>
      <c r="B8" s="1834"/>
      <c r="C8" s="236" t="s">
        <v>1635</v>
      </c>
      <c r="D8" s="237">
        <v>228</v>
      </c>
    </row>
    <row r="9" spans="1:4" ht="20.100000000000001" customHeight="1">
      <c r="A9" s="230" t="s">
        <v>282</v>
      </c>
      <c r="B9" s="1840" t="s">
        <v>1636</v>
      </c>
      <c r="C9" s="231" t="s">
        <v>1633</v>
      </c>
      <c r="D9" s="229">
        <v>0</v>
      </c>
    </row>
    <row r="10" spans="1:4" ht="20.100000000000001" customHeight="1">
      <c r="A10" s="232" t="s">
        <v>283</v>
      </c>
      <c r="B10" s="1841"/>
      <c r="C10" s="233" t="s">
        <v>1634</v>
      </c>
      <c r="D10" s="234">
        <v>0</v>
      </c>
    </row>
    <row r="11" spans="1:4" ht="20.100000000000001" customHeight="1">
      <c r="A11" s="235" t="s">
        <v>284</v>
      </c>
      <c r="B11" s="1842"/>
      <c r="C11" s="236" t="s">
        <v>1635</v>
      </c>
      <c r="D11" s="237">
        <v>3</v>
      </c>
    </row>
    <row r="12" spans="1:4" ht="20.100000000000001" customHeight="1">
      <c r="A12" s="230" t="s">
        <v>285</v>
      </c>
      <c r="B12" s="1840" t="s">
        <v>1637</v>
      </c>
      <c r="C12" s="231" t="s">
        <v>1633</v>
      </c>
      <c r="D12" s="229">
        <v>0</v>
      </c>
    </row>
    <row r="13" spans="1:4" ht="20.100000000000001" customHeight="1">
      <c r="A13" s="232" t="s">
        <v>286</v>
      </c>
      <c r="B13" s="1841"/>
      <c r="C13" s="233" t="s">
        <v>1634</v>
      </c>
      <c r="D13" s="234">
        <v>17</v>
      </c>
    </row>
    <row r="14" spans="1:4" ht="20.100000000000001" customHeight="1">
      <c r="A14" s="235" t="s">
        <v>287</v>
      </c>
      <c r="B14" s="1842"/>
      <c r="C14" s="236" t="s">
        <v>1635</v>
      </c>
      <c r="D14" s="237">
        <v>2</v>
      </c>
    </row>
    <row r="15" spans="1:4" ht="20.100000000000001" customHeight="1">
      <c r="A15" s="230" t="s">
        <v>288</v>
      </c>
      <c r="B15" s="1840" t="s">
        <v>1638</v>
      </c>
      <c r="C15" s="231" t="s">
        <v>1633</v>
      </c>
      <c r="D15" s="229">
        <v>4</v>
      </c>
    </row>
    <row r="16" spans="1:4" ht="20.100000000000001" customHeight="1">
      <c r="A16" s="232" t="s">
        <v>289</v>
      </c>
      <c r="B16" s="1841"/>
      <c r="C16" s="233" t="s">
        <v>1634</v>
      </c>
      <c r="D16" s="234">
        <v>1</v>
      </c>
    </row>
    <row r="17" spans="1:4" ht="20.100000000000001" customHeight="1">
      <c r="A17" s="235" t="s">
        <v>290</v>
      </c>
      <c r="B17" s="1842"/>
      <c r="C17" s="236" t="s">
        <v>1635</v>
      </c>
      <c r="D17" s="237">
        <v>1</v>
      </c>
    </row>
    <row r="18" spans="1:4" ht="20.100000000000001" customHeight="1">
      <c r="A18" s="230" t="s">
        <v>291</v>
      </c>
      <c r="B18" s="1834" t="s">
        <v>1639</v>
      </c>
      <c r="C18" s="231" t="s">
        <v>1633</v>
      </c>
      <c r="D18" s="229">
        <v>0</v>
      </c>
    </row>
    <row r="19" spans="1:4" ht="20.100000000000001" customHeight="1">
      <c r="A19" s="232" t="s">
        <v>292</v>
      </c>
      <c r="B19" s="1834"/>
      <c r="C19" s="233" t="s">
        <v>1634</v>
      </c>
      <c r="D19" s="234">
        <v>0</v>
      </c>
    </row>
    <row r="20" spans="1:4" ht="20.100000000000001" customHeight="1">
      <c r="A20" s="235" t="s">
        <v>293</v>
      </c>
      <c r="B20" s="1834"/>
      <c r="C20" s="236" t="s">
        <v>1635</v>
      </c>
      <c r="D20" s="237">
        <v>2</v>
      </c>
    </row>
    <row r="21" spans="1:4" ht="20.100000000000001" customHeight="1">
      <c r="A21" s="230" t="s">
        <v>294</v>
      </c>
      <c r="B21" s="1834" t="s">
        <v>1640</v>
      </c>
      <c r="C21" s="231" t="s">
        <v>1633</v>
      </c>
      <c r="D21" s="229">
        <v>8</v>
      </c>
    </row>
    <row r="22" spans="1:4" ht="20.100000000000001" customHeight="1">
      <c r="A22" s="232" t="s">
        <v>295</v>
      </c>
      <c r="B22" s="1834"/>
      <c r="C22" s="233" t="s">
        <v>1634</v>
      </c>
      <c r="D22" s="234">
        <v>7</v>
      </c>
    </row>
    <row r="23" spans="1:4" ht="20.100000000000001" customHeight="1">
      <c r="A23" s="235" t="s">
        <v>296</v>
      </c>
      <c r="B23" s="1834"/>
      <c r="C23" s="236" t="s">
        <v>1635</v>
      </c>
      <c r="D23" s="237">
        <v>85</v>
      </c>
    </row>
    <row r="24" spans="1:4" ht="20.100000000000001" customHeight="1">
      <c r="A24" s="1835" t="s">
        <v>1641</v>
      </c>
      <c r="B24" s="1836"/>
      <c r="C24" s="1837"/>
      <c r="D24" s="1845">
        <f>SUM(D5:D23)</f>
        <v>1448</v>
      </c>
    </row>
    <row r="25" spans="1:4" ht="20.100000000000001" customHeight="1">
      <c r="A25" s="1838"/>
      <c r="B25" s="1334"/>
      <c r="C25" s="1839"/>
      <c r="D25" s="1845"/>
    </row>
    <row r="26" spans="1:4" ht="20.100000000000001" customHeight="1">
      <c r="A26" s="238" t="s">
        <v>297</v>
      </c>
      <c r="C26" s="239"/>
    </row>
    <row r="27" spans="1:4" ht="20.100000000000001" customHeight="1">
      <c r="C27" s="240"/>
      <c r="D27" s="241"/>
    </row>
  </sheetData>
  <mergeCells count="11">
    <mergeCell ref="B18:B20"/>
    <mergeCell ref="B21:B23"/>
    <mergeCell ref="A24:C25"/>
    <mergeCell ref="B9:B11"/>
    <mergeCell ref="B3:C4"/>
    <mergeCell ref="D3:D4"/>
    <mergeCell ref="B5:C5"/>
    <mergeCell ref="B6:B8"/>
    <mergeCell ref="D24:D25"/>
    <mergeCell ref="B12:B14"/>
    <mergeCell ref="B15:B17"/>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rgb="FFFFFF00"/>
  </sheetPr>
  <dimension ref="A1:D267"/>
  <sheetViews>
    <sheetView showZeros="0" view="pageBreakPreview" zoomScaleNormal="100" zoomScaleSheetLayoutView="100" workbookViewId="0">
      <selection activeCell="G26" sqref="G26"/>
    </sheetView>
  </sheetViews>
  <sheetFormatPr defaultRowHeight="20.100000000000001" customHeight="1"/>
  <cols>
    <col min="1" max="1" width="9" style="589"/>
    <col min="2" max="2" width="42.375" style="589" customWidth="1"/>
    <col min="3" max="3" width="19" style="589" customWidth="1"/>
    <col min="4" max="4" width="15.5" style="589" customWidth="1"/>
    <col min="5" max="16384" width="9" style="589"/>
  </cols>
  <sheetData>
    <row r="1" spans="1:4" ht="20.100000000000001" customHeight="1">
      <c r="A1" s="1852" t="s">
        <v>298</v>
      </c>
      <c r="B1" s="1852"/>
    </row>
    <row r="3" spans="1:4" ht="20.100000000000001" customHeight="1">
      <c r="A3" s="226" t="s">
        <v>2683</v>
      </c>
      <c r="B3" s="1843" t="s">
        <v>1628</v>
      </c>
      <c r="C3" s="1843"/>
      <c r="D3" s="1843" t="s">
        <v>1629</v>
      </c>
    </row>
    <row r="4" spans="1:4" ht="20.100000000000001" customHeight="1">
      <c r="A4" s="227" t="s">
        <v>1630</v>
      </c>
      <c r="B4" s="1843"/>
      <c r="C4" s="1843"/>
      <c r="D4" s="1843"/>
    </row>
    <row r="5" spans="1:4" ht="20.100000000000001" customHeight="1">
      <c r="A5" s="228" t="s">
        <v>278</v>
      </c>
      <c r="B5" s="1853" t="s">
        <v>1631</v>
      </c>
      <c r="C5" s="1854"/>
      <c r="D5" s="243">
        <v>0</v>
      </c>
    </row>
    <row r="6" spans="1:4" ht="20.100000000000001" customHeight="1">
      <c r="A6" s="230" t="s">
        <v>279</v>
      </c>
      <c r="B6" s="1834" t="s">
        <v>1632</v>
      </c>
      <c r="C6" s="244" t="s">
        <v>1633</v>
      </c>
      <c r="D6" s="245">
        <v>32</v>
      </c>
    </row>
    <row r="7" spans="1:4" ht="19.5" customHeight="1">
      <c r="A7" s="232" t="s">
        <v>280</v>
      </c>
      <c r="B7" s="1834"/>
      <c r="C7" s="246" t="s">
        <v>1634</v>
      </c>
      <c r="D7" s="247">
        <v>34</v>
      </c>
    </row>
    <row r="8" spans="1:4" ht="20.100000000000001" customHeight="1">
      <c r="A8" s="235" t="s">
        <v>281</v>
      </c>
      <c r="B8" s="1834"/>
      <c r="C8" s="248" t="s">
        <v>1635</v>
      </c>
      <c r="D8" s="249">
        <v>2</v>
      </c>
    </row>
    <row r="9" spans="1:4" ht="20.100000000000001" customHeight="1">
      <c r="A9" s="230" t="s">
        <v>282</v>
      </c>
      <c r="B9" s="1834" t="s">
        <v>1636</v>
      </c>
      <c r="C9" s="244" t="s">
        <v>1633</v>
      </c>
      <c r="D9" s="245">
        <v>34</v>
      </c>
    </row>
    <row r="10" spans="1:4" ht="20.100000000000001" customHeight="1">
      <c r="A10" s="232" t="s">
        <v>283</v>
      </c>
      <c r="B10" s="1834"/>
      <c r="C10" s="246" t="s">
        <v>1642</v>
      </c>
      <c r="D10" s="247">
        <v>856</v>
      </c>
    </row>
    <row r="11" spans="1:4" ht="20.100000000000001" customHeight="1">
      <c r="A11" s="235" t="s">
        <v>284</v>
      </c>
      <c r="B11" s="1834"/>
      <c r="C11" s="248" t="s">
        <v>1635</v>
      </c>
      <c r="D11" s="249">
        <v>13</v>
      </c>
    </row>
    <row r="12" spans="1:4" ht="20.100000000000001" customHeight="1">
      <c r="A12" s="230" t="s">
        <v>285</v>
      </c>
      <c r="B12" s="1834" t="s">
        <v>1638</v>
      </c>
      <c r="C12" s="244" t="s">
        <v>1633</v>
      </c>
      <c r="D12" s="245">
        <v>1</v>
      </c>
    </row>
    <row r="13" spans="1:4" ht="20.100000000000001" customHeight="1">
      <c r="A13" s="232" t="s">
        <v>286</v>
      </c>
      <c r="B13" s="1834"/>
      <c r="C13" s="246" t="s">
        <v>1634</v>
      </c>
      <c r="D13" s="247">
        <v>0</v>
      </c>
    </row>
    <row r="14" spans="1:4" ht="20.100000000000001" customHeight="1">
      <c r="A14" s="235" t="s">
        <v>287</v>
      </c>
      <c r="B14" s="1834"/>
      <c r="C14" s="248" t="s">
        <v>1635</v>
      </c>
      <c r="D14" s="249">
        <v>0</v>
      </c>
    </row>
    <row r="15" spans="1:4" ht="20.100000000000001" customHeight="1">
      <c r="A15" s="230" t="s">
        <v>288</v>
      </c>
      <c r="B15" s="1834" t="s">
        <v>1639</v>
      </c>
      <c r="C15" s="244" t="s">
        <v>1633</v>
      </c>
      <c r="D15" s="245">
        <v>0</v>
      </c>
    </row>
    <row r="16" spans="1:4" ht="20.100000000000001" customHeight="1">
      <c r="A16" s="232" t="s">
        <v>289</v>
      </c>
      <c r="B16" s="1834"/>
      <c r="C16" s="246" t="s">
        <v>1634</v>
      </c>
      <c r="D16" s="247">
        <v>0</v>
      </c>
    </row>
    <row r="17" spans="1:4" ht="20.100000000000001" customHeight="1">
      <c r="A17" s="235" t="s">
        <v>290</v>
      </c>
      <c r="B17" s="1834"/>
      <c r="C17" s="248" t="s">
        <v>1635</v>
      </c>
      <c r="D17" s="249">
        <v>1</v>
      </c>
    </row>
    <row r="18" spans="1:4" ht="20.100000000000001" customHeight="1">
      <c r="A18" s="230" t="s">
        <v>291</v>
      </c>
      <c r="B18" s="1834" t="s">
        <v>1640</v>
      </c>
      <c r="C18" s="244" t="s">
        <v>1633</v>
      </c>
      <c r="D18" s="245">
        <v>0</v>
      </c>
    </row>
    <row r="19" spans="1:4" ht="20.100000000000001" customHeight="1">
      <c r="A19" s="232" t="s">
        <v>292</v>
      </c>
      <c r="B19" s="1834"/>
      <c r="C19" s="246" t="s">
        <v>1642</v>
      </c>
      <c r="D19" s="247">
        <v>109</v>
      </c>
    </row>
    <row r="20" spans="1:4" ht="20.100000000000001" customHeight="1">
      <c r="A20" s="235" t="s">
        <v>293</v>
      </c>
      <c r="B20" s="1834"/>
      <c r="C20" s="248" t="s">
        <v>1635</v>
      </c>
      <c r="D20" s="249">
        <v>10</v>
      </c>
    </row>
    <row r="21" spans="1:4" ht="19.5" customHeight="1">
      <c r="A21" s="226"/>
      <c r="B21" s="1848" t="s">
        <v>1643</v>
      </c>
      <c r="C21" s="1849"/>
      <c r="D21" s="249">
        <v>401</v>
      </c>
    </row>
    <row r="22" spans="1:4" ht="20.100000000000001" customHeight="1">
      <c r="A22" s="1843" t="s">
        <v>1641</v>
      </c>
      <c r="B22" s="1850"/>
      <c r="C22" s="1850"/>
      <c r="D22" s="1851">
        <f>SUM(D6:D21)</f>
        <v>1493</v>
      </c>
    </row>
    <row r="23" spans="1:4" ht="20.100000000000001" customHeight="1">
      <c r="A23" s="1850"/>
      <c r="B23" s="1850"/>
      <c r="C23" s="1850"/>
      <c r="D23" s="1851"/>
    </row>
    <row r="24" spans="1:4" ht="20.100000000000001" customHeight="1">
      <c r="A24" s="1846" t="s">
        <v>1644</v>
      </c>
      <c r="B24" s="1847"/>
      <c r="C24" s="1847"/>
      <c r="D24" s="1847"/>
    </row>
    <row r="25" spans="1:4" ht="20.25" customHeight="1">
      <c r="A25" s="598"/>
      <c r="B25" s="250" t="s">
        <v>1645</v>
      </c>
      <c r="C25" s="250" t="s">
        <v>299</v>
      </c>
      <c r="D25" s="250"/>
    </row>
    <row r="26" spans="1:4" ht="20.25" customHeight="1">
      <c r="A26" s="598"/>
      <c r="B26" s="250" t="s">
        <v>300</v>
      </c>
      <c r="C26" s="250" t="s">
        <v>301</v>
      </c>
      <c r="D26" s="250"/>
    </row>
    <row r="27" spans="1:4" ht="20.25" customHeight="1">
      <c r="B27" s="589" t="s">
        <v>302</v>
      </c>
      <c r="C27" s="589" t="s">
        <v>303</v>
      </c>
      <c r="D27" s="251"/>
    </row>
    <row r="28" spans="1:4" ht="13.5">
      <c r="D28" s="251"/>
    </row>
    <row r="29" spans="1:4" ht="20.100000000000001" customHeight="1">
      <c r="D29" s="251"/>
    </row>
    <row r="30" spans="1:4" ht="20.100000000000001" customHeight="1">
      <c r="D30" s="251"/>
    </row>
    <row r="31" spans="1:4" ht="20.100000000000001" customHeight="1">
      <c r="D31" s="251"/>
    </row>
    <row r="32" spans="1:4" ht="20.100000000000001" customHeight="1">
      <c r="D32" s="251"/>
    </row>
    <row r="33" spans="4:4" ht="20.100000000000001" customHeight="1">
      <c r="D33" s="251"/>
    </row>
    <row r="34" spans="4:4" ht="20.100000000000001" customHeight="1">
      <c r="D34" s="251"/>
    </row>
    <row r="35" spans="4:4" ht="20.100000000000001" customHeight="1">
      <c r="D35" s="251"/>
    </row>
    <row r="36" spans="4:4" ht="20.100000000000001" customHeight="1">
      <c r="D36" s="251"/>
    </row>
    <row r="37" spans="4:4" ht="20.100000000000001" customHeight="1">
      <c r="D37" s="251"/>
    </row>
    <row r="38" spans="4:4" ht="20.100000000000001" customHeight="1">
      <c r="D38" s="251"/>
    </row>
    <row r="39" spans="4:4" ht="20.100000000000001" customHeight="1">
      <c r="D39" s="251"/>
    </row>
    <row r="40" spans="4:4" ht="20.100000000000001" customHeight="1">
      <c r="D40" s="251"/>
    </row>
    <row r="41" spans="4:4" ht="20.100000000000001" customHeight="1">
      <c r="D41" s="251"/>
    </row>
    <row r="42" spans="4:4" ht="20.100000000000001" customHeight="1">
      <c r="D42" s="251"/>
    </row>
    <row r="43" spans="4:4" ht="20.100000000000001" customHeight="1">
      <c r="D43" s="251"/>
    </row>
    <row r="44" spans="4:4" ht="20.100000000000001" customHeight="1">
      <c r="D44" s="251"/>
    </row>
    <row r="45" spans="4:4" ht="20.100000000000001" customHeight="1">
      <c r="D45" s="251"/>
    </row>
    <row r="46" spans="4:4" ht="20.100000000000001" customHeight="1">
      <c r="D46" s="251"/>
    </row>
    <row r="47" spans="4:4" ht="20.100000000000001" customHeight="1">
      <c r="D47" s="251"/>
    </row>
    <row r="48" spans="4:4" ht="20.100000000000001" customHeight="1">
      <c r="D48" s="251"/>
    </row>
    <row r="49" spans="4:4" ht="20.100000000000001" customHeight="1">
      <c r="D49" s="251"/>
    </row>
    <row r="50" spans="4:4" ht="20.100000000000001" customHeight="1">
      <c r="D50" s="251"/>
    </row>
    <row r="51" spans="4:4" ht="20.100000000000001" customHeight="1">
      <c r="D51" s="251"/>
    </row>
    <row r="52" spans="4:4" ht="20.100000000000001" customHeight="1">
      <c r="D52" s="251"/>
    </row>
    <row r="53" spans="4:4" ht="20.100000000000001" customHeight="1">
      <c r="D53" s="251"/>
    </row>
    <row r="54" spans="4:4" ht="20.100000000000001" customHeight="1">
      <c r="D54" s="251"/>
    </row>
    <row r="55" spans="4:4" ht="20.100000000000001" customHeight="1">
      <c r="D55" s="251"/>
    </row>
    <row r="56" spans="4:4" ht="20.100000000000001" customHeight="1">
      <c r="D56" s="251"/>
    </row>
    <row r="57" spans="4:4" ht="20.100000000000001" customHeight="1">
      <c r="D57" s="251"/>
    </row>
    <row r="58" spans="4:4" ht="20.100000000000001" customHeight="1">
      <c r="D58" s="251"/>
    </row>
    <row r="59" spans="4:4" ht="20.100000000000001" customHeight="1">
      <c r="D59" s="251"/>
    </row>
    <row r="60" spans="4:4" ht="20.100000000000001" customHeight="1">
      <c r="D60" s="251"/>
    </row>
    <row r="61" spans="4:4" ht="20.100000000000001" customHeight="1">
      <c r="D61" s="251"/>
    </row>
    <row r="62" spans="4:4" ht="20.100000000000001" customHeight="1">
      <c r="D62" s="251"/>
    </row>
    <row r="63" spans="4:4" ht="20.100000000000001" customHeight="1">
      <c r="D63" s="251"/>
    </row>
    <row r="64" spans="4:4" ht="20.100000000000001" customHeight="1">
      <c r="D64" s="251"/>
    </row>
    <row r="65" spans="4:4" ht="20.100000000000001" customHeight="1">
      <c r="D65" s="251"/>
    </row>
    <row r="66" spans="4:4" ht="20.100000000000001" customHeight="1">
      <c r="D66" s="251"/>
    </row>
    <row r="67" spans="4:4" ht="20.100000000000001" customHeight="1">
      <c r="D67" s="251"/>
    </row>
    <row r="68" spans="4:4" ht="20.100000000000001" customHeight="1">
      <c r="D68" s="251"/>
    </row>
    <row r="69" spans="4:4" ht="20.100000000000001" customHeight="1">
      <c r="D69" s="251"/>
    </row>
    <row r="70" spans="4:4" ht="20.100000000000001" customHeight="1">
      <c r="D70" s="251"/>
    </row>
    <row r="71" spans="4:4" ht="20.100000000000001" customHeight="1">
      <c r="D71" s="251"/>
    </row>
    <row r="72" spans="4:4" ht="20.100000000000001" customHeight="1">
      <c r="D72" s="251"/>
    </row>
    <row r="73" spans="4:4" ht="20.100000000000001" customHeight="1">
      <c r="D73" s="251"/>
    </row>
    <row r="74" spans="4:4" ht="20.100000000000001" customHeight="1">
      <c r="D74" s="251"/>
    </row>
    <row r="75" spans="4:4" ht="20.100000000000001" customHeight="1">
      <c r="D75" s="251"/>
    </row>
    <row r="76" spans="4:4" ht="20.100000000000001" customHeight="1">
      <c r="D76" s="251"/>
    </row>
    <row r="77" spans="4:4" ht="20.100000000000001" customHeight="1">
      <c r="D77" s="251"/>
    </row>
    <row r="78" spans="4:4" ht="20.100000000000001" customHeight="1">
      <c r="D78" s="251"/>
    </row>
    <row r="79" spans="4:4" ht="20.100000000000001" customHeight="1">
      <c r="D79" s="251"/>
    </row>
    <row r="80" spans="4:4" ht="20.100000000000001" customHeight="1">
      <c r="D80" s="251"/>
    </row>
    <row r="81" spans="4:4" ht="20.100000000000001" customHeight="1">
      <c r="D81" s="251"/>
    </row>
    <row r="82" spans="4:4" ht="20.100000000000001" customHeight="1">
      <c r="D82" s="251"/>
    </row>
    <row r="83" spans="4:4" ht="20.100000000000001" customHeight="1">
      <c r="D83" s="251"/>
    </row>
    <row r="84" spans="4:4" ht="20.100000000000001" customHeight="1">
      <c r="D84" s="251"/>
    </row>
    <row r="85" spans="4:4" ht="20.100000000000001" customHeight="1">
      <c r="D85" s="251"/>
    </row>
    <row r="86" spans="4:4" ht="20.100000000000001" customHeight="1">
      <c r="D86" s="251"/>
    </row>
    <row r="87" spans="4:4" ht="20.100000000000001" customHeight="1">
      <c r="D87" s="251"/>
    </row>
    <row r="88" spans="4:4" ht="20.100000000000001" customHeight="1">
      <c r="D88" s="251"/>
    </row>
    <row r="89" spans="4:4" ht="20.100000000000001" customHeight="1">
      <c r="D89" s="251"/>
    </row>
    <row r="90" spans="4:4" ht="20.100000000000001" customHeight="1">
      <c r="D90" s="251"/>
    </row>
    <row r="91" spans="4:4" ht="20.100000000000001" customHeight="1">
      <c r="D91" s="251"/>
    </row>
    <row r="92" spans="4:4" ht="20.100000000000001" customHeight="1">
      <c r="D92" s="251"/>
    </row>
    <row r="93" spans="4:4" ht="20.100000000000001" customHeight="1">
      <c r="D93" s="251"/>
    </row>
    <row r="94" spans="4:4" ht="20.100000000000001" customHeight="1">
      <c r="D94" s="251"/>
    </row>
    <row r="95" spans="4:4" ht="20.100000000000001" customHeight="1">
      <c r="D95" s="251"/>
    </row>
    <row r="96" spans="4:4" ht="20.100000000000001" customHeight="1">
      <c r="D96" s="251"/>
    </row>
    <row r="97" spans="4:4" ht="20.100000000000001" customHeight="1">
      <c r="D97" s="251"/>
    </row>
    <row r="98" spans="4:4" ht="20.100000000000001" customHeight="1">
      <c r="D98" s="251"/>
    </row>
    <row r="99" spans="4:4" ht="20.100000000000001" customHeight="1">
      <c r="D99" s="251"/>
    </row>
    <row r="100" spans="4:4" ht="20.100000000000001" customHeight="1">
      <c r="D100" s="251"/>
    </row>
    <row r="101" spans="4:4" ht="20.100000000000001" customHeight="1">
      <c r="D101" s="251"/>
    </row>
    <row r="102" spans="4:4" ht="20.100000000000001" customHeight="1">
      <c r="D102" s="251"/>
    </row>
    <row r="103" spans="4:4" ht="20.100000000000001" customHeight="1">
      <c r="D103" s="251"/>
    </row>
    <row r="104" spans="4:4" ht="20.100000000000001" customHeight="1">
      <c r="D104" s="251"/>
    </row>
    <row r="105" spans="4:4" ht="20.100000000000001" customHeight="1">
      <c r="D105" s="251"/>
    </row>
    <row r="106" spans="4:4" ht="20.100000000000001" customHeight="1">
      <c r="D106" s="251"/>
    </row>
    <row r="107" spans="4:4" ht="20.100000000000001" customHeight="1">
      <c r="D107" s="251"/>
    </row>
    <row r="108" spans="4:4" ht="20.100000000000001" customHeight="1">
      <c r="D108" s="251"/>
    </row>
    <row r="109" spans="4:4" ht="20.100000000000001" customHeight="1">
      <c r="D109" s="251"/>
    </row>
    <row r="110" spans="4:4" ht="20.100000000000001" customHeight="1">
      <c r="D110" s="251"/>
    </row>
    <row r="111" spans="4:4" ht="20.100000000000001" customHeight="1">
      <c r="D111" s="251"/>
    </row>
    <row r="112" spans="4:4" ht="20.100000000000001" customHeight="1">
      <c r="D112" s="251"/>
    </row>
    <row r="113" spans="4:4" ht="20.100000000000001" customHeight="1">
      <c r="D113" s="251"/>
    </row>
    <row r="114" spans="4:4" ht="20.100000000000001" customHeight="1">
      <c r="D114" s="251"/>
    </row>
    <row r="115" spans="4:4" ht="20.100000000000001" customHeight="1">
      <c r="D115" s="251"/>
    </row>
    <row r="116" spans="4:4" ht="20.100000000000001" customHeight="1">
      <c r="D116" s="251"/>
    </row>
    <row r="117" spans="4:4" ht="20.100000000000001" customHeight="1">
      <c r="D117" s="251"/>
    </row>
    <row r="118" spans="4:4" ht="20.100000000000001" customHeight="1">
      <c r="D118" s="251"/>
    </row>
    <row r="119" spans="4:4" ht="20.100000000000001" customHeight="1">
      <c r="D119" s="251"/>
    </row>
    <row r="120" spans="4:4" ht="20.100000000000001" customHeight="1">
      <c r="D120" s="251"/>
    </row>
    <row r="121" spans="4:4" ht="20.100000000000001" customHeight="1">
      <c r="D121" s="251"/>
    </row>
    <row r="122" spans="4:4" ht="20.100000000000001" customHeight="1">
      <c r="D122" s="251"/>
    </row>
    <row r="123" spans="4:4" ht="20.100000000000001" customHeight="1">
      <c r="D123" s="251"/>
    </row>
    <row r="124" spans="4:4" ht="20.100000000000001" customHeight="1">
      <c r="D124" s="251"/>
    </row>
    <row r="125" spans="4:4" ht="20.100000000000001" customHeight="1">
      <c r="D125" s="251"/>
    </row>
    <row r="126" spans="4:4" ht="20.100000000000001" customHeight="1">
      <c r="D126" s="251"/>
    </row>
    <row r="127" spans="4:4" ht="20.100000000000001" customHeight="1">
      <c r="D127" s="251"/>
    </row>
    <row r="128" spans="4:4" ht="20.100000000000001" customHeight="1">
      <c r="D128" s="251"/>
    </row>
    <row r="129" spans="4:4" ht="20.100000000000001" customHeight="1">
      <c r="D129" s="251"/>
    </row>
    <row r="130" spans="4:4" ht="20.100000000000001" customHeight="1">
      <c r="D130" s="251"/>
    </row>
    <row r="131" spans="4:4" ht="20.100000000000001" customHeight="1">
      <c r="D131" s="251"/>
    </row>
    <row r="132" spans="4:4" ht="20.100000000000001" customHeight="1">
      <c r="D132" s="251"/>
    </row>
    <row r="133" spans="4:4" ht="20.100000000000001" customHeight="1">
      <c r="D133" s="251"/>
    </row>
    <row r="134" spans="4:4" ht="20.100000000000001" customHeight="1">
      <c r="D134" s="251"/>
    </row>
    <row r="135" spans="4:4" ht="20.100000000000001" customHeight="1">
      <c r="D135" s="251"/>
    </row>
    <row r="136" spans="4:4" ht="20.100000000000001" customHeight="1">
      <c r="D136" s="251"/>
    </row>
    <row r="137" spans="4:4" ht="20.100000000000001" customHeight="1">
      <c r="D137" s="251"/>
    </row>
    <row r="138" spans="4:4" ht="20.100000000000001" customHeight="1">
      <c r="D138" s="251"/>
    </row>
    <row r="139" spans="4:4" ht="20.100000000000001" customHeight="1">
      <c r="D139" s="251"/>
    </row>
    <row r="140" spans="4:4" ht="20.100000000000001" customHeight="1">
      <c r="D140" s="251"/>
    </row>
    <row r="141" spans="4:4" ht="20.100000000000001" customHeight="1">
      <c r="D141" s="251"/>
    </row>
    <row r="142" spans="4:4" ht="20.100000000000001" customHeight="1">
      <c r="D142" s="251"/>
    </row>
    <row r="143" spans="4:4" ht="20.100000000000001" customHeight="1">
      <c r="D143" s="251"/>
    </row>
    <row r="144" spans="4:4" ht="20.100000000000001" customHeight="1">
      <c r="D144" s="251"/>
    </row>
    <row r="145" spans="4:4" ht="20.100000000000001" customHeight="1">
      <c r="D145" s="251"/>
    </row>
    <row r="146" spans="4:4" ht="20.100000000000001" customHeight="1">
      <c r="D146" s="251"/>
    </row>
    <row r="147" spans="4:4" ht="20.100000000000001" customHeight="1">
      <c r="D147" s="251"/>
    </row>
    <row r="148" spans="4:4" ht="20.100000000000001" customHeight="1">
      <c r="D148" s="251"/>
    </row>
    <row r="149" spans="4:4" ht="20.100000000000001" customHeight="1">
      <c r="D149" s="251"/>
    </row>
    <row r="150" spans="4:4" ht="20.100000000000001" customHeight="1">
      <c r="D150" s="251"/>
    </row>
    <row r="151" spans="4:4" ht="20.100000000000001" customHeight="1">
      <c r="D151" s="251"/>
    </row>
    <row r="152" spans="4:4" ht="20.100000000000001" customHeight="1">
      <c r="D152" s="251"/>
    </row>
    <row r="153" spans="4:4" ht="20.100000000000001" customHeight="1">
      <c r="D153" s="251"/>
    </row>
    <row r="154" spans="4:4" ht="20.100000000000001" customHeight="1">
      <c r="D154" s="251"/>
    </row>
    <row r="155" spans="4:4" ht="20.100000000000001" customHeight="1">
      <c r="D155" s="251"/>
    </row>
    <row r="156" spans="4:4" ht="20.100000000000001" customHeight="1">
      <c r="D156" s="251"/>
    </row>
    <row r="157" spans="4:4" ht="20.100000000000001" customHeight="1">
      <c r="D157" s="251"/>
    </row>
    <row r="158" spans="4:4" ht="20.100000000000001" customHeight="1">
      <c r="D158" s="251"/>
    </row>
    <row r="159" spans="4:4" ht="20.100000000000001" customHeight="1">
      <c r="D159" s="251"/>
    </row>
    <row r="160" spans="4:4" ht="20.100000000000001" customHeight="1">
      <c r="D160" s="251"/>
    </row>
    <row r="161" spans="4:4" ht="20.100000000000001" customHeight="1">
      <c r="D161" s="251"/>
    </row>
    <row r="162" spans="4:4" ht="20.100000000000001" customHeight="1">
      <c r="D162" s="251"/>
    </row>
    <row r="163" spans="4:4" ht="20.100000000000001" customHeight="1">
      <c r="D163" s="251"/>
    </row>
    <row r="164" spans="4:4" ht="20.100000000000001" customHeight="1">
      <c r="D164" s="251"/>
    </row>
    <row r="165" spans="4:4" ht="20.100000000000001" customHeight="1">
      <c r="D165" s="251"/>
    </row>
    <row r="166" spans="4:4" ht="20.100000000000001" customHeight="1">
      <c r="D166" s="251"/>
    </row>
    <row r="167" spans="4:4" ht="20.100000000000001" customHeight="1">
      <c r="D167" s="251"/>
    </row>
    <row r="168" spans="4:4" ht="20.100000000000001" customHeight="1">
      <c r="D168" s="251"/>
    </row>
    <row r="169" spans="4:4" ht="20.100000000000001" customHeight="1">
      <c r="D169" s="251"/>
    </row>
    <row r="170" spans="4:4" ht="20.100000000000001" customHeight="1">
      <c r="D170" s="251"/>
    </row>
    <row r="171" spans="4:4" ht="20.100000000000001" customHeight="1">
      <c r="D171" s="251"/>
    </row>
    <row r="172" spans="4:4" ht="20.100000000000001" customHeight="1">
      <c r="D172" s="251"/>
    </row>
    <row r="173" spans="4:4" ht="20.100000000000001" customHeight="1">
      <c r="D173" s="251"/>
    </row>
    <row r="174" spans="4:4" ht="20.100000000000001" customHeight="1">
      <c r="D174" s="251"/>
    </row>
    <row r="175" spans="4:4" ht="20.100000000000001" customHeight="1">
      <c r="D175" s="251"/>
    </row>
    <row r="176" spans="4:4" ht="20.100000000000001" customHeight="1">
      <c r="D176" s="251"/>
    </row>
    <row r="177" spans="4:4" ht="20.100000000000001" customHeight="1">
      <c r="D177" s="251"/>
    </row>
    <row r="178" spans="4:4" ht="20.100000000000001" customHeight="1">
      <c r="D178" s="251"/>
    </row>
    <row r="179" spans="4:4" ht="20.100000000000001" customHeight="1">
      <c r="D179" s="251"/>
    </row>
    <row r="180" spans="4:4" ht="20.100000000000001" customHeight="1">
      <c r="D180" s="251"/>
    </row>
    <row r="181" spans="4:4" ht="20.100000000000001" customHeight="1">
      <c r="D181" s="251"/>
    </row>
    <row r="182" spans="4:4" ht="20.100000000000001" customHeight="1">
      <c r="D182" s="251"/>
    </row>
    <row r="183" spans="4:4" ht="20.100000000000001" customHeight="1">
      <c r="D183" s="251"/>
    </row>
    <row r="184" spans="4:4" ht="20.100000000000001" customHeight="1">
      <c r="D184" s="251"/>
    </row>
    <row r="185" spans="4:4" ht="20.100000000000001" customHeight="1">
      <c r="D185" s="251"/>
    </row>
    <row r="186" spans="4:4" ht="20.100000000000001" customHeight="1">
      <c r="D186" s="251"/>
    </row>
    <row r="187" spans="4:4" ht="20.100000000000001" customHeight="1">
      <c r="D187" s="251"/>
    </row>
    <row r="188" spans="4:4" ht="20.100000000000001" customHeight="1">
      <c r="D188" s="251"/>
    </row>
    <row r="189" spans="4:4" ht="20.100000000000001" customHeight="1">
      <c r="D189" s="251"/>
    </row>
    <row r="190" spans="4:4" ht="20.100000000000001" customHeight="1">
      <c r="D190" s="251"/>
    </row>
    <row r="191" spans="4:4" ht="20.100000000000001" customHeight="1">
      <c r="D191" s="251"/>
    </row>
    <row r="192" spans="4:4" ht="20.100000000000001" customHeight="1">
      <c r="D192" s="251"/>
    </row>
    <row r="193" spans="4:4" ht="20.100000000000001" customHeight="1">
      <c r="D193" s="251"/>
    </row>
    <row r="194" spans="4:4" ht="20.100000000000001" customHeight="1">
      <c r="D194" s="251"/>
    </row>
    <row r="195" spans="4:4" ht="20.100000000000001" customHeight="1">
      <c r="D195" s="251"/>
    </row>
    <row r="196" spans="4:4" ht="20.100000000000001" customHeight="1">
      <c r="D196" s="251"/>
    </row>
    <row r="197" spans="4:4" ht="20.100000000000001" customHeight="1">
      <c r="D197" s="251"/>
    </row>
    <row r="198" spans="4:4" ht="20.100000000000001" customHeight="1">
      <c r="D198" s="251"/>
    </row>
    <row r="199" spans="4:4" ht="20.100000000000001" customHeight="1">
      <c r="D199" s="251"/>
    </row>
    <row r="200" spans="4:4" ht="20.100000000000001" customHeight="1">
      <c r="D200" s="251"/>
    </row>
    <row r="201" spans="4:4" ht="20.100000000000001" customHeight="1">
      <c r="D201" s="251"/>
    </row>
    <row r="202" spans="4:4" ht="20.100000000000001" customHeight="1">
      <c r="D202" s="251"/>
    </row>
    <row r="203" spans="4:4" ht="20.100000000000001" customHeight="1">
      <c r="D203" s="251"/>
    </row>
    <row r="204" spans="4:4" ht="20.100000000000001" customHeight="1">
      <c r="D204" s="251"/>
    </row>
    <row r="205" spans="4:4" ht="20.100000000000001" customHeight="1">
      <c r="D205" s="251"/>
    </row>
    <row r="206" spans="4:4" ht="20.100000000000001" customHeight="1">
      <c r="D206" s="251"/>
    </row>
    <row r="207" spans="4:4" ht="20.100000000000001" customHeight="1">
      <c r="D207" s="251"/>
    </row>
    <row r="208" spans="4:4" ht="20.100000000000001" customHeight="1">
      <c r="D208" s="251"/>
    </row>
    <row r="209" spans="4:4" ht="20.100000000000001" customHeight="1">
      <c r="D209" s="251"/>
    </row>
    <row r="210" spans="4:4" ht="20.100000000000001" customHeight="1">
      <c r="D210" s="251"/>
    </row>
    <row r="211" spans="4:4" ht="20.100000000000001" customHeight="1">
      <c r="D211" s="251"/>
    </row>
    <row r="212" spans="4:4" ht="20.100000000000001" customHeight="1">
      <c r="D212" s="251"/>
    </row>
    <row r="213" spans="4:4" ht="20.100000000000001" customHeight="1">
      <c r="D213" s="251"/>
    </row>
    <row r="214" spans="4:4" ht="20.100000000000001" customHeight="1">
      <c r="D214" s="251"/>
    </row>
    <row r="215" spans="4:4" ht="20.100000000000001" customHeight="1">
      <c r="D215" s="251"/>
    </row>
    <row r="216" spans="4:4" ht="20.100000000000001" customHeight="1">
      <c r="D216" s="251"/>
    </row>
    <row r="217" spans="4:4" ht="20.100000000000001" customHeight="1">
      <c r="D217" s="251"/>
    </row>
    <row r="218" spans="4:4" ht="20.100000000000001" customHeight="1">
      <c r="D218" s="251"/>
    </row>
    <row r="219" spans="4:4" ht="20.100000000000001" customHeight="1">
      <c r="D219" s="251"/>
    </row>
    <row r="220" spans="4:4" ht="20.100000000000001" customHeight="1">
      <c r="D220" s="251"/>
    </row>
    <row r="221" spans="4:4" ht="20.100000000000001" customHeight="1">
      <c r="D221" s="251"/>
    </row>
    <row r="222" spans="4:4" ht="20.100000000000001" customHeight="1">
      <c r="D222" s="251"/>
    </row>
    <row r="223" spans="4:4" ht="20.100000000000001" customHeight="1">
      <c r="D223" s="251"/>
    </row>
    <row r="224" spans="4:4" ht="20.100000000000001" customHeight="1">
      <c r="D224" s="251"/>
    </row>
    <row r="225" spans="4:4" ht="20.100000000000001" customHeight="1">
      <c r="D225" s="251"/>
    </row>
    <row r="226" spans="4:4" ht="20.100000000000001" customHeight="1">
      <c r="D226" s="251"/>
    </row>
    <row r="227" spans="4:4" ht="20.100000000000001" customHeight="1">
      <c r="D227" s="251"/>
    </row>
    <row r="228" spans="4:4" ht="20.100000000000001" customHeight="1">
      <c r="D228" s="251"/>
    </row>
    <row r="229" spans="4:4" ht="20.100000000000001" customHeight="1">
      <c r="D229" s="251"/>
    </row>
    <row r="230" spans="4:4" ht="20.100000000000001" customHeight="1">
      <c r="D230" s="251"/>
    </row>
    <row r="231" spans="4:4" ht="20.100000000000001" customHeight="1">
      <c r="D231" s="251"/>
    </row>
    <row r="232" spans="4:4" ht="20.100000000000001" customHeight="1">
      <c r="D232" s="251"/>
    </row>
    <row r="233" spans="4:4" ht="20.100000000000001" customHeight="1">
      <c r="D233" s="251"/>
    </row>
    <row r="234" spans="4:4" ht="20.100000000000001" customHeight="1">
      <c r="D234" s="251"/>
    </row>
    <row r="235" spans="4:4" ht="20.100000000000001" customHeight="1">
      <c r="D235" s="251"/>
    </row>
    <row r="236" spans="4:4" ht="20.100000000000001" customHeight="1">
      <c r="D236" s="251"/>
    </row>
    <row r="237" spans="4:4" ht="20.100000000000001" customHeight="1">
      <c r="D237" s="251"/>
    </row>
    <row r="238" spans="4:4" ht="20.100000000000001" customHeight="1">
      <c r="D238" s="251"/>
    </row>
    <row r="239" spans="4:4" ht="20.100000000000001" customHeight="1">
      <c r="D239" s="251"/>
    </row>
    <row r="240" spans="4:4" ht="20.100000000000001" customHeight="1">
      <c r="D240" s="251"/>
    </row>
    <row r="241" spans="4:4" ht="20.100000000000001" customHeight="1">
      <c r="D241" s="251"/>
    </row>
    <row r="242" spans="4:4" ht="20.100000000000001" customHeight="1">
      <c r="D242" s="251"/>
    </row>
    <row r="243" spans="4:4" ht="20.100000000000001" customHeight="1">
      <c r="D243" s="251"/>
    </row>
    <row r="244" spans="4:4" ht="20.100000000000001" customHeight="1">
      <c r="D244" s="251"/>
    </row>
    <row r="245" spans="4:4" ht="20.100000000000001" customHeight="1">
      <c r="D245" s="251"/>
    </row>
    <row r="246" spans="4:4" ht="20.100000000000001" customHeight="1">
      <c r="D246" s="251"/>
    </row>
    <row r="247" spans="4:4" ht="20.100000000000001" customHeight="1">
      <c r="D247" s="251"/>
    </row>
    <row r="248" spans="4:4" ht="20.100000000000001" customHeight="1">
      <c r="D248" s="251"/>
    </row>
    <row r="249" spans="4:4" ht="20.100000000000001" customHeight="1">
      <c r="D249" s="251"/>
    </row>
    <row r="250" spans="4:4" ht="20.100000000000001" customHeight="1">
      <c r="D250" s="251"/>
    </row>
    <row r="251" spans="4:4" ht="20.100000000000001" customHeight="1">
      <c r="D251" s="251"/>
    </row>
    <row r="252" spans="4:4" ht="20.100000000000001" customHeight="1">
      <c r="D252" s="251"/>
    </row>
    <row r="253" spans="4:4" ht="20.100000000000001" customHeight="1">
      <c r="D253" s="251"/>
    </row>
    <row r="254" spans="4:4" ht="20.100000000000001" customHeight="1">
      <c r="D254" s="251"/>
    </row>
    <row r="255" spans="4:4" ht="20.100000000000001" customHeight="1">
      <c r="D255" s="251"/>
    </row>
    <row r="256" spans="4:4" ht="20.100000000000001" customHeight="1">
      <c r="D256" s="251"/>
    </row>
    <row r="257" spans="4:4" ht="20.100000000000001" customHeight="1">
      <c r="D257" s="251"/>
    </row>
    <row r="258" spans="4:4" ht="20.100000000000001" customHeight="1">
      <c r="D258" s="251"/>
    </row>
    <row r="259" spans="4:4" ht="20.100000000000001" customHeight="1">
      <c r="D259" s="251"/>
    </row>
    <row r="260" spans="4:4" ht="20.100000000000001" customHeight="1">
      <c r="D260" s="251"/>
    </row>
    <row r="261" spans="4:4" ht="20.100000000000001" customHeight="1">
      <c r="D261" s="251"/>
    </row>
    <row r="262" spans="4:4" ht="20.100000000000001" customHeight="1">
      <c r="D262" s="251"/>
    </row>
    <row r="263" spans="4:4" ht="20.100000000000001" customHeight="1">
      <c r="D263" s="251"/>
    </row>
    <row r="264" spans="4:4" ht="20.100000000000001" customHeight="1">
      <c r="D264" s="251"/>
    </row>
    <row r="265" spans="4:4" ht="20.100000000000001" customHeight="1">
      <c r="D265" s="251"/>
    </row>
    <row r="266" spans="4:4" ht="20.100000000000001" customHeight="1">
      <c r="D266" s="251"/>
    </row>
    <row r="267" spans="4:4" ht="20.100000000000001" customHeight="1">
      <c r="D267" s="251"/>
    </row>
  </sheetData>
  <mergeCells count="13">
    <mergeCell ref="B9:B11"/>
    <mergeCell ref="A1:B1"/>
    <mergeCell ref="B3:C4"/>
    <mergeCell ref="D3:D4"/>
    <mergeCell ref="B5:C5"/>
    <mergeCell ref="B6:B8"/>
    <mergeCell ref="A24:D24"/>
    <mergeCell ref="B12:B14"/>
    <mergeCell ref="B15:B17"/>
    <mergeCell ref="B18:B20"/>
    <mergeCell ref="B21:C21"/>
    <mergeCell ref="A22:C23"/>
    <mergeCell ref="D22:D23"/>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rgb="FFFFFF00"/>
  </sheetPr>
  <dimension ref="B1:G86"/>
  <sheetViews>
    <sheetView showZeros="0" view="pageBreakPreview" topLeftCell="A64" zoomScaleNormal="85" zoomScaleSheetLayoutView="100" workbookViewId="0">
      <selection activeCell="K80" sqref="K80"/>
    </sheetView>
  </sheetViews>
  <sheetFormatPr defaultRowHeight="18" customHeight="1"/>
  <cols>
    <col min="1" max="1" width="3.5" style="589" customWidth="1"/>
    <col min="2" max="2" width="4" style="589" customWidth="1"/>
    <col min="3" max="3" width="8.75" style="589" customWidth="1"/>
    <col min="4" max="4" width="30.75" style="589" customWidth="1"/>
    <col min="5" max="5" width="18.375" style="589" customWidth="1"/>
    <col min="6" max="6" width="10" style="252" customWidth="1"/>
    <col min="7" max="7" width="10" style="253" customWidth="1"/>
    <col min="8" max="16384" width="9" style="589"/>
  </cols>
  <sheetData>
    <row r="1" spans="2:7" ht="18" customHeight="1">
      <c r="B1" s="590" t="s">
        <v>304</v>
      </c>
    </row>
    <row r="2" spans="2:7" ht="18" customHeight="1">
      <c r="C2" s="1868" t="s">
        <v>1646</v>
      </c>
      <c r="D2" s="1868"/>
      <c r="E2" s="1868"/>
      <c r="F2" s="1868"/>
      <c r="G2" s="1868"/>
    </row>
    <row r="3" spans="2:7" ht="18" customHeight="1">
      <c r="C3" s="1868"/>
      <c r="D3" s="1868"/>
      <c r="E3" s="1868"/>
      <c r="F3" s="1868"/>
      <c r="G3" s="1868"/>
    </row>
    <row r="4" spans="2:7" ht="10.5" customHeight="1">
      <c r="C4" s="595"/>
      <c r="D4" s="595"/>
      <c r="E4" s="595"/>
      <c r="F4" s="595"/>
      <c r="G4" s="595"/>
    </row>
    <row r="5" spans="2:7" ht="18" customHeight="1">
      <c r="B5" s="589" t="s">
        <v>1647</v>
      </c>
    </row>
    <row r="6" spans="2:7" ht="18" customHeight="1">
      <c r="C6" s="228" t="s">
        <v>1648</v>
      </c>
      <c r="D6" s="1855" t="s">
        <v>1649</v>
      </c>
      <c r="E6" s="1864"/>
      <c r="F6" s="1865" t="s">
        <v>1650</v>
      </c>
      <c r="G6" s="1866"/>
    </row>
    <row r="7" spans="2:7" ht="18" customHeight="1">
      <c r="C7" s="228" t="s">
        <v>305</v>
      </c>
      <c r="D7" s="1858" t="s">
        <v>1651</v>
      </c>
      <c r="E7" s="1859"/>
      <c r="F7" s="1860">
        <v>1389</v>
      </c>
      <c r="G7" s="1861"/>
    </row>
    <row r="8" spans="2:7" ht="18" customHeight="1">
      <c r="C8" s="228" t="s">
        <v>306</v>
      </c>
      <c r="D8" s="1858" t="s">
        <v>307</v>
      </c>
      <c r="E8" s="1859"/>
      <c r="F8" s="1860">
        <v>104</v>
      </c>
      <c r="G8" s="1861"/>
    </row>
    <row r="9" spans="2:7" ht="18" customHeight="1">
      <c r="C9" s="1843" t="s">
        <v>2373</v>
      </c>
      <c r="D9" s="1867"/>
      <c r="E9" s="1867"/>
      <c r="F9" s="1860">
        <f>SUM(F7:F8)</f>
        <v>1493</v>
      </c>
      <c r="G9" s="1861"/>
    </row>
    <row r="11" spans="2:7" ht="18" customHeight="1">
      <c r="B11" s="589" t="s">
        <v>1652</v>
      </c>
    </row>
    <row r="12" spans="2:7" ht="18" customHeight="1">
      <c r="C12" s="228" t="s">
        <v>1648</v>
      </c>
      <c r="D12" s="1855" t="s">
        <v>1649</v>
      </c>
      <c r="E12" s="1864"/>
      <c r="F12" s="1865" t="s">
        <v>1650</v>
      </c>
      <c r="G12" s="1866"/>
    </row>
    <row r="13" spans="2:7" ht="18" customHeight="1">
      <c r="C13" s="228" t="s">
        <v>305</v>
      </c>
      <c r="D13" s="1858" t="s">
        <v>1653</v>
      </c>
      <c r="E13" s="1859"/>
      <c r="F13" s="1860">
        <v>712</v>
      </c>
      <c r="G13" s="1861"/>
    </row>
    <row r="14" spans="2:7" ht="18" customHeight="1">
      <c r="C14" s="228" t="s">
        <v>308</v>
      </c>
      <c r="D14" s="1858" t="s">
        <v>1654</v>
      </c>
      <c r="E14" s="1859"/>
      <c r="F14" s="1860">
        <v>347</v>
      </c>
      <c r="G14" s="1861"/>
    </row>
    <row r="15" spans="2:7" ht="18" customHeight="1">
      <c r="C15" s="228" t="s">
        <v>309</v>
      </c>
      <c r="D15" s="1858" t="s">
        <v>1655</v>
      </c>
      <c r="E15" s="1859"/>
      <c r="F15" s="1860">
        <v>181</v>
      </c>
      <c r="G15" s="1861"/>
    </row>
    <row r="16" spans="2:7" ht="18" customHeight="1">
      <c r="C16" s="228" t="s">
        <v>310</v>
      </c>
      <c r="D16" s="1858" t="s">
        <v>1656</v>
      </c>
      <c r="E16" s="1859"/>
      <c r="F16" s="1860">
        <v>77</v>
      </c>
      <c r="G16" s="1861"/>
    </row>
    <row r="17" spans="2:7" ht="18" customHeight="1">
      <c r="C17" s="228" t="s">
        <v>311</v>
      </c>
      <c r="D17" s="1858" t="s">
        <v>1657</v>
      </c>
      <c r="E17" s="1859"/>
      <c r="F17" s="1860">
        <v>37</v>
      </c>
      <c r="G17" s="1861"/>
    </row>
    <row r="18" spans="2:7" ht="18" customHeight="1">
      <c r="C18" s="228" t="s">
        <v>312</v>
      </c>
      <c r="D18" s="1858" t="s">
        <v>1658</v>
      </c>
      <c r="E18" s="1859"/>
      <c r="F18" s="1860">
        <v>17</v>
      </c>
      <c r="G18" s="1861"/>
    </row>
    <row r="19" spans="2:7" ht="18" customHeight="1">
      <c r="C19" s="228" t="s">
        <v>313</v>
      </c>
      <c r="D19" s="1858" t="s">
        <v>1659</v>
      </c>
      <c r="E19" s="1859"/>
      <c r="F19" s="1860">
        <v>9</v>
      </c>
      <c r="G19" s="1861"/>
    </row>
    <row r="20" spans="2:7" ht="18" customHeight="1">
      <c r="C20" s="228" t="s">
        <v>314</v>
      </c>
      <c r="D20" s="1858" t="s">
        <v>1660</v>
      </c>
      <c r="E20" s="1859"/>
      <c r="F20" s="1860">
        <v>2</v>
      </c>
      <c r="G20" s="1861"/>
    </row>
    <row r="21" spans="2:7" ht="18" customHeight="1">
      <c r="C21" s="228" t="s">
        <v>315</v>
      </c>
      <c r="D21" s="1858" t="s">
        <v>1661</v>
      </c>
      <c r="E21" s="1859"/>
      <c r="F21" s="1860">
        <v>4</v>
      </c>
      <c r="G21" s="1861"/>
    </row>
    <row r="22" spans="2:7" ht="18" customHeight="1">
      <c r="C22" s="228" t="s">
        <v>316</v>
      </c>
      <c r="D22" s="1858" t="s">
        <v>1662</v>
      </c>
      <c r="E22" s="1859"/>
      <c r="F22" s="1860">
        <v>3</v>
      </c>
      <c r="G22" s="1861"/>
    </row>
    <row r="23" spans="2:7" ht="18" customHeight="1">
      <c r="C23" s="1855" t="s">
        <v>2373</v>
      </c>
      <c r="D23" s="1856"/>
      <c r="E23" s="1857"/>
      <c r="F23" s="1860">
        <f>SUM(F13:F22)</f>
        <v>1389</v>
      </c>
      <c r="G23" s="1861"/>
    </row>
    <row r="25" spans="2:7" ht="18" customHeight="1">
      <c r="B25" s="589" t="s">
        <v>1663</v>
      </c>
    </row>
    <row r="26" spans="2:7" ht="18" customHeight="1">
      <c r="C26" s="228" t="s">
        <v>1648</v>
      </c>
      <c r="D26" s="1855" t="s">
        <v>1649</v>
      </c>
      <c r="E26" s="1864"/>
      <c r="F26" s="1865" t="s">
        <v>1650</v>
      </c>
      <c r="G26" s="1866"/>
    </row>
    <row r="27" spans="2:7" ht="18" customHeight="1">
      <c r="C27" s="228" t="s">
        <v>317</v>
      </c>
      <c r="D27" s="1858" t="s">
        <v>1664</v>
      </c>
      <c r="E27" s="1859"/>
      <c r="F27" s="1860">
        <v>1379</v>
      </c>
      <c r="G27" s="1861" t="e">
        <f>COUNTIF([3]第11表!W$3:W$113,B27)</f>
        <v>#VALUE!</v>
      </c>
    </row>
    <row r="28" spans="2:7" ht="18" customHeight="1">
      <c r="C28" s="228" t="s">
        <v>318</v>
      </c>
      <c r="D28" s="1858" t="s">
        <v>1665</v>
      </c>
      <c r="E28" s="1859"/>
      <c r="F28" s="1860">
        <v>1</v>
      </c>
      <c r="G28" s="1861"/>
    </row>
    <row r="29" spans="2:7" ht="18" customHeight="1">
      <c r="C29" s="228" t="s">
        <v>319</v>
      </c>
      <c r="D29" s="1858" t="s">
        <v>1666</v>
      </c>
      <c r="E29" s="1859"/>
      <c r="F29" s="1860">
        <v>2</v>
      </c>
      <c r="G29" s="1861"/>
    </row>
    <row r="30" spans="2:7" ht="18" customHeight="1">
      <c r="C30" s="228" t="s">
        <v>320</v>
      </c>
      <c r="D30" s="1858" t="s">
        <v>1667</v>
      </c>
      <c r="E30" s="1859"/>
      <c r="F30" s="1860">
        <v>7</v>
      </c>
      <c r="G30" s="1861"/>
    </row>
    <row r="31" spans="2:7" ht="18" customHeight="1">
      <c r="C31" s="1855" t="s">
        <v>2373</v>
      </c>
      <c r="D31" s="1856"/>
      <c r="E31" s="1857"/>
      <c r="F31" s="1860">
        <f>SUM(F27:F30)</f>
        <v>1389</v>
      </c>
      <c r="G31" s="1861"/>
    </row>
    <row r="33" spans="2:7" ht="18" customHeight="1">
      <c r="B33" s="589" t="s">
        <v>1668</v>
      </c>
    </row>
    <row r="34" spans="2:7" ht="18" customHeight="1">
      <c r="C34" s="228" t="s">
        <v>1648</v>
      </c>
      <c r="D34" s="1855" t="s">
        <v>1649</v>
      </c>
      <c r="E34" s="1864"/>
      <c r="F34" s="1865" t="s">
        <v>1650</v>
      </c>
      <c r="G34" s="1866"/>
    </row>
    <row r="35" spans="2:7" ht="18" customHeight="1">
      <c r="C35" s="228" t="s">
        <v>317</v>
      </c>
      <c r="D35" s="1858" t="s">
        <v>1669</v>
      </c>
      <c r="E35" s="1859"/>
      <c r="F35" s="1860">
        <v>538</v>
      </c>
      <c r="G35" s="1861" t="e">
        <f>COUNTIF([3]第11表!W$3:W$113,B35)</f>
        <v>#VALUE!</v>
      </c>
    </row>
    <row r="36" spans="2:7" ht="18" customHeight="1">
      <c r="C36" s="228" t="s">
        <v>318</v>
      </c>
      <c r="D36" s="1858" t="s">
        <v>1670</v>
      </c>
      <c r="E36" s="1859"/>
      <c r="F36" s="1860">
        <v>95</v>
      </c>
      <c r="G36" s="1861"/>
    </row>
    <row r="37" spans="2:7" ht="18" customHeight="1">
      <c r="C37" s="228" t="s">
        <v>319</v>
      </c>
      <c r="D37" s="1858" t="s">
        <v>1671</v>
      </c>
      <c r="E37" s="1859"/>
      <c r="F37" s="1860">
        <v>19</v>
      </c>
      <c r="G37" s="1861"/>
    </row>
    <row r="38" spans="2:7" ht="27" customHeight="1">
      <c r="C38" s="228" t="s">
        <v>320</v>
      </c>
      <c r="D38" s="1834" t="s">
        <v>1672</v>
      </c>
      <c r="E38" s="1862"/>
      <c r="F38" s="1860">
        <v>51</v>
      </c>
      <c r="G38" s="1861"/>
    </row>
    <row r="39" spans="2:7" ht="18" customHeight="1">
      <c r="C39" s="228" t="s">
        <v>321</v>
      </c>
      <c r="D39" s="1858" t="s">
        <v>1673</v>
      </c>
      <c r="E39" s="1859"/>
      <c r="F39" s="1860">
        <v>154</v>
      </c>
      <c r="G39" s="1861"/>
    </row>
    <row r="40" spans="2:7" ht="18" customHeight="1">
      <c r="C40" s="228" t="s">
        <v>1114</v>
      </c>
      <c r="D40" s="1858" t="s">
        <v>1667</v>
      </c>
      <c r="E40" s="1859"/>
      <c r="F40" s="1860">
        <v>11</v>
      </c>
      <c r="G40" s="1861"/>
    </row>
    <row r="41" spans="2:7" ht="18" customHeight="1">
      <c r="C41" s="228"/>
      <c r="D41" s="1858" t="s">
        <v>1674</v>
      </c>
      <c r="E41" s="1859"/>
      <c r="F41" s="1860">
        <v>521</v>
      </c>
      <c r="G41" s="1861"/>
    </row>
    <row r="42" spans="2:7" ht="18" customHeight="1">
      <c r="C42" s="1855" t="s">
        <v>2373</v>
      </c>
      <c r="D42" s="1856"/>
      <c r="E42" s="1857"/>
      <c r="F42" s="1860">
        <f>SUM(F35:F41)</f>
        <v>1389</v>
      </c>
      <c r="G42" s="1861"/>
    </row>
    <row r="44" spans="2:7" ht="18" customHeight="1">
      <c r="C44" s="589" t="s">
        <v>1675</v>
      </c>
    </row>
    <row r="45" spans="2:7" ht="18" customHeight="1">
      <c r="D45" s="589" t="s">
        <v>1115</v>
      </c>
      <c r="E45" s="255" t="s">
        <v>1116</v>
      </c>
    </row>
    <row r="46" spans="2:7" ht="18" customHeight="1">
      <c r="D46" s="589" t="s">
        <v>1117</v>
      </c>
      <c r="E46" s="255" t="s">
        <v>1118</v>
      </c>
    </row>
    <row r="47" spans="2:7" ht="18" customHeight="1">
      <c r="D47" s="589" t="s">
        <v>1119</v>
      </c>
      <c r="E47" s="255" t="s">
        <v>1120</v>
      </c>
    </row>
    <row r="49" spans="2:7" ht="18" customHeight="1">
      <c r="B49" s="589" t="s">
        <v>1676</v>
      </c>
    </row>
    <row r="50" spans="2:7" ht="18" customHeight="1">
      <c r="C50" s="226" t="s">
        <v>2683</v>
      </c>
      <c r="D50" s="1835" t="s">
        <v>1677</v>
      </c>
      <c r="E50" s="1837"/>
      <c r="F50" s="1863" t="s">
        <v>1678</v>
      </c>
      <c r="G50" s="1863"/>
    </row>
    <row r="51" spans="2:7" ht="18" customHeight="1">
      <c r="C51" s="227" t="s">
        <v>1630</v>
      </c>
      <c r="D51" s="1838"/>
      <c r="E51" s="1839"/>
      <c r="F51" s="593" t="s">
        <v>1679</v>
      </c>
      <c r="G51" s="593" t="s">
        <v>1680</v>
      </c>
    </row>
    <row r="52" spans="2:7" ht="18" customHeight="1">
      <c r="C52" s="256" t="s">
        <v>1121</v>
      </c>
      <c r="D52" s="1331" t="s">
        <v>1632</v>
      </c>
      <c r="E52" s="257" t="s">
        <v>1633</v>
      </c>
      <c r="F52" s="258">
        <v>9</v>
      </c>
      <c r="G52" s="259">
        <v>379</v>
      </c>
    </row>
    <row r="53" spans="2:7" ht="18" customHeight="1">
      <c r="C53" s="232" t="s">
        <v>1122</v>
      </c>
      <c r="D53" s="1834"/>
      <c r="E53" s="233" t="s">
        <v>1634</v>
      </c>
      <c r="F53" s="260">
        <v>23</v>
      </c>
      <c r="G53" s="260">
        <v>240</v>
      </c>
    </row>
    <row r="54" spans="2:7" ht="18" customHeight="1">
      <c r="C54" s="261" t="s">
        <v>1123</v>
      </c>
      <c r="D54" s="1834"/>
      <c r="E54" s="262" t="s">
        <v>1681</v>
      </c>
      <c r="F54" s="260">
        <v>44</v>
      </c>
      <c r="G54" s="263">
        <v>4</v>
      </c>
    </row>
    <row r="55" spans="2:7" ht="18" customHeight="1">
      <c r="C55" s="235" t="s">
        <v>1124</v>
      </c>
      <c r="D55" s="1834"/>
      <c r="E55" s="236" t="s">
        <v>1635</v>
      </c>
      <c r="F55" s="264">
        <v>70</v>
      </c>
      <c r="G55" s="264">
        <v>35</v>
      </c>
    </row>
    <row r="56" spans="2:7" ht="18" customHeight="1">
      <c r="C56" s="230" t="s">
        <v>1125</v>
      </c>
      <c r="D56" s="1834" t="s">
        <v>1682</v>
      </c>
      <c r="E56" s="257" t="s">
        <v>1633</v>
      </c>
      <c r="F56" s="258">
        <v>0</v>
      </c>
      <c r="G56" s="258">
        <v>0</v>
      </c>
    </row>
    <row r="57" spans="2:7" ht="18" customHeight="1">
      <c r="C57" s="232" t="s">
        <v>1126</v>
      </c>
      <c r="D57" s="1834"/>
      <c r="E57" s="233" t="s">
        <v>1634</v>
      </c>
      <c r="F57" s="260">
        <v>0</v>
      </c>
      <c r="G57" s="260">
        <v>0</v>
      </c>
    </row>
    <row r="58" spans="2:7" ht="18" customHeight="1">
      <c r="C58" s="261" t="s">
        <v>1127</v>
      </c>
      <c r="D58" s="1834"/>
      <c r="E58" s="262" t="s">
        <v>1681</v>
      </c>
      <c r="F58" s="260">
        <v>0</v>
      </c>
      <c r="G58" s="263">
        <v>0</v>
      </c>
    </row>
    <row r="59" spans="2:7" ht="18" customHeight="1">
      <c r="C59" s="235" t="s">
        <v>1128</v>
      </c>
      <c r="D59" s="1834"/>
      <c r="E59" s="236" t="s">
        <v>1635</v>
      </c>
      <c r="F59" s="264">
        <v>0</v>
      </c>
      <c r="G59" s="264">
        <v>0</v>
      </c>
    </row>
    <row r="60" spans="2:7" ht="18" customHeight="1">
      <c r="C60" s="230" t="s">
        <v>1129</v>
      </c>
      <c r="D60" s="1834" t="s">
        <v>1636</v>
      </c>
      <c r="E60" s="257" t="s">
        <v>1633</v>
      </c>
      <c r="F60" s="258">
        <v>0</v>
      </c>
      <c r="G60" s="259">
        <v>0</v>
      </c>
    </row>
    <row r="61" spans="2:7" ht="18" customHeight="1">
      <c r="C61" s="232" t="s">
        <v>1130</v>
      </c>
      <c r="D61" s="1834"/>
      <c r="E61" s="233" t="s">
        <v>1634</v>
      </c>
      <c r="F61" s="260">
        <v>0</v>
      </c>
      <c r="G61" s="265">
        <v>0</v>
      </c>
    </row>
    <row r="62" spans="2:7" ht="18" customHeight="1">
      <c r="C62" s="261" t="s">
        <v>1131</v>
      </c>
      <c r="D62" s="1834"/>
      <c r="E62" s="262" t="s">
        <v>1681</v>
      </c>
      <c r="F62" s="260">
        <v>1</v>
      </c>
      <c r="G62" s="265">
        <v>0</v>
      </c>
    </row>
    <row r="63" spans="2:7" ht="18" customHeight="1">
      <c r="C63" s="235" t="s">
        <v>1132</v>
      </c>
      <c r="D63" s="1834"/>
      <c r="E63" s="236" t="s">
        <v>1635</v>
      </c>
      <c r="F63" s="264">
        <v>3</v>
      </c>
      <c r="G63" s="264">
        <v>1</v>
      </c>
    </row>
    <row r="64" spans="2:7" ht="18" customHeight="1">
      <c r="C64" s="230" t="s">
        <v>1133</v>
      </c>
      <c r="D64" s="1834" t="s">
        <v>1637</v>
      </c>
      <c r="E64" s="257" t="s">
        <v>1633</v>
      </c>
      <c r="F64" s="258">
        <v>0</v>
      </c>
      <c r="G64" s="258">
        <v>0</v>
      </c>
    </row>
    <row r="65" spans="3:7" ht="18" customHeight="1">
      <c r="C65" s="232" t="s">
        <v>1134</v>
      </c>
      <c r="D65" s="1834"/>
      <c r="E65" s="233" t="s">
        <v>1634</v>
      </c>
      <c r="F65" s="260">
        <v>6</v>
      </c>
      <c r="G65" s="263">
        <v>4</v>
      </c>
    </row>
    <row r="66" spans="3:7" ht="18" customHeight="1">
      <c r="C66" s="261" t="s">
        <v>1135</v>
      </c>
      <c r="D66" s="1834"/>
      <c r="E66" s="262" t="s">
        <v>1681</v>
      </c>
      <c r="F66" s="260">
        <v>3</v>
      </c>
      <c r="G66" s="265">
        <v>0</v>
      </c>
    </row>
    <row r="67" spans="3:7" ht="18" customHeight="1">
      <c r="C67" s="235" t="s">
        <v>1136</v>
      </c>
      <c r="D67" s="1834"/>
      <c r="E67" s="236" t="s">
        <v>1635</v>
      </c>
      <c r="F67" s="264">
        <v>0</v>
      </c>
      <c r="G67" s="264">
        <v>0</v>
      </c>
    </row>
    <row r="68" spans="3:7" ht="18" customHeight="1">
      <c r="C68" s="230" t="s">
        <v>1137</v>
      </c>
      <c r="D68" s="1834" t="s">
        <v>1638</v>
      </c>
      <c r="E68" s="257" t="s">
        <v>1633</v>
      </c>
      <c r="F68" s="258">
        <v>2</v>
      </c>
      <c r="G68" s="258">
        <v>113</v>
      </c>
    </row>
    <row r="69" spans="3:7" ht="18" customHeight="1">
      <c r="C69" s="232" t="s">
        <v>1138</v>
      </c>
      <c r="D69" s="1834"/>
      <c r="E69" s="233" t="s">
        <v>1634</v>
      </c>
      <c r="F69" s="260">
        <v>0</v>
      </c>
      <c r="G69" s="260">
        <v>2</v>
      </c>
    </row>
    <row r="70" spans="3:7" ht="18" customHeight="1">
      <c r="C70" s="261" t="s">
        <v>1139</v>
      </c>
      <c r="D70" s="1834"/>
      <c r="E70" s="262" t="s">
        <v>1681</v>
      </c>
      <c r="F70" s="260">
        <v>33</v>
      </c>
      <c r="G70" s="263">
        <v>7</v>
      </c>
    </row>
    <row r="71" spans="3:7" ht="18" customHeight="1">
      <c r="C71" s="235" t="s">
        <v>1140</v>
      </c>
      <c r="D71" s="1834"/>
      <c r="E71" s="236" t="s">
        <v>1635</v>
      </c>
      <c r="F71" s="264">
        <v>2</v>
      </c>
      <c r="G71" s="264">
        <v>0</v>
      </c>
    </row>
    <row r="72" spans="3:7" ht="18" customHeight="1">
      <c r="C72" s="230" t="s">
        <v>1141</v>
      </c>
      <c r="D72" s="1834" t="s">
        <v>1639</v>
      </c>
      <c r="E72" s="257" t="s">
        <v>1633</v>
      </c>
      <c r="F72" s="265">
        <v>0</v>
      </c>
      <c r="G72" s="259">
        <v>4</v>
      </c>
    </row>
    <row r="73" spans="3:7" ht="18" customHeight="1">
      <c r="C73" s="232" t="s">
        <v>1142</v>
      </c>
      <c r="D73" s="1834"/>
      <c r="E73" s="233" t="s">
        <v>1634</v>
      </c>
      <c r="F73" s="260">
        <v>0</v>
      </c>
      <c r="G73" s="260">
        <v>0</v>
      </c>
    </row>
    <row r="74" spans="3:7" ht="18" customHeight="1">
      <c r="C74" s="261" t="s">
        <v>1143</v>
      </c>
      <c r="D74" s="1834"/>
      <c r="E74" s="262" t="s">
        <v>1681</v>
      </c>
      <c r="F74" s="263">
        <v>0</v>
      </c>
      <c r="G74" s="263">
        <v>2</v>
      </c>
    </row>
    <row r="75" spans="3:7" ht="18" customHeight="1">
      <c r="C75" s="235" t="s">
        <v>1144</v>
      </c>
      <c r="D75" s="1834"/>
      <c r="E75" s="236" t="s">
        <v>1635</v>
      </c>
      <c r="F75" s="264">
        <v>0</v>
      </c>
      <c r="G75" s="264">
        <v>0</v>
      </c>
    </row>
    <row r="76" spans="3:7" ht="18" customHeight="1">
      <c r="C76" s="256" t="s">
        <v>1145</v>
      </c>
      <c r="D76" s="1331" t="s">
        <v>1640</v>
      </c>
      <c r="E76" s="257" t="s">
        <v>1633</v>
      </c>
      <c r="F76" s="273">
        <v>0</v>
      </c>
      <c r="G76" s="676">
        <v>6</v>
      </c>
    </row>
    <row r="77" spans="3:7" ht="18" customHeight="1">
      <c r="C77" s="232" t="s">
        <v>1146</v>
      </c>
      <c r="D77" s="1834"/>
      <c r="E77" s="233" t="s">
        <v>1634</v>
      </c>
      <c r="F77" s="260">
        <v>0</v>
      </c>
      <c r="G77" s="677">
        <v>3</v>
      </c>
    </row>
    <row r="78" spans="3:7" ht="18" customHeight="1">
      <c r="C78" s="261" t="s">
        <v>1147</v>
      </c>
      <c r="D78" s="1834"/>
      <c r="E78" s="262" t="s">
        <v>1681</v>
      </c>
      <c r="F78" s="263">
        <v>80</v>
      </c>
      <c r="G78" s="260">
        <v>4</v>
      </c>
    </row>
    <row r="79" spans="3:7" ht="18" customHeight="1">
      <c r="C79" s="235" t="s">
        <v>1148</v>
      </c>
      <c r="D79" s="1834"/>
      <c r="E79" s="236" t="s">
        <v>1635</v>
      </c>
      <c r="F79" s="677">
        <v>2</v>
      </c>
      <c r="G79" s="676">
        <v>1</v>
      </c>
    </row>
    <row r="80" spans="3:7" ht="18" customHeight="1">
      <c r="C80" s="228"/>
      <c r="D80" s="1858" t="s">
        <v>1683</v>
      </c>
      <c r="E80" s="1859"/>
      <c r="F80" s="592">
        <v>62</v>
      </c>
      <c r="G80" s="597">
        <v>244</v>
      </c>
    </row>
    <row r="81" spans="3:7" ht="18" customHeight="1">
      <c r="C81" s="1855" t="s">
        <v>2373</v>
      </c>
      <c r="D81" s="1856"/>
      <c r="E81" s="1857"/>
      <c r="F81" s="597">
        <f>SUM(F52:F80)</f>
        <v>340</v>
      </c>
      <c r="G81" s="597">
        <f>SUM(G52:G80)</f>
        <v>1049</v>
      </c>
    </row>
    <row r="82" spans="3:7" ht="18" customHeight="1">
      <c r="C82" s="242"/>
      <c r="D82" s="266"/>
      <c r="E82" s="266"/>
      <c r="F82" s="254"/>
      <c r="G82" s="254"/>
    </row>
    <row r="83" spans="3:7" ht="18" customHeight="1">
      <c r="C83" s="267" t="s">
        <v>1644</v>
      </c>
      <c r="D83" s="242"/>
      <c r="E83" s="242"/>
      <c r="F83" s="254"/>
      <c r="G83" s="268"/>
    </row>
    <row r="84" spans="3:7" ht="18" customHeight="1">
      <c r="C84" s="242"/>
      <c r="D84" s="205" t="s">
        <v>1684</v>
      </c>
      <c r="F84" s="267" t="s">
        <v>1149</v>
      </c>
      <c r="G84" s="268"/>
    </row>
    <row r="85" spans="3:7" ht="18" customHeight="1">
      <c r="D85" s="589" t="s">
        <v>1685</v>
      </c>
      <c r="F85" s="589" t="s">
        <v>1150</v>
      </c>
      <c r="G85" s="269"/>
    </row>
    <row r="86" spans="3:7" ht="18" customHeight="1">
      <c r="C86" s="242"/>
      <c r="D86" s="205" t="s">
        <v>1686</v>
      </c>
      <c r="F86" s="267" t="s">
        <v>1151</v>
      </c>
      <c r="G86" s="268"/>
    </row>
  </sheetData>
  <mergeCells count="74">
    <mergeCell ref="D8:E8"/>
    <mergeCell ref="F8:G8"/>
    <mergeCell ref="C2:G3"/>
    <mergeCell ref="D6:E6"/>
    <mergeCell ref="F6:G6"/>
    <mergeCell ref="D7:E7"/>
    <mergeCell ref="F7:G7"/>
    <mergeCell ref="D13:E13"/>
    <mergeCell ref="F13:G13"/>
    <mergeCell ref="D14:E14"/>
    <mergeCell ref="F14:G14"/>
    <mergeCell ref="C9:E9"/>
    <mergeCell ref="F9:G9"/>
    <mergeCell ref="D12:E12"/>
    <mergeCell ref="F12:G12"/>
    <mergeCell ref="D17:E17"/>
    <mergeCell ref="F17:G17"/>
    <mergeCell ref="D18:E18"/>
    <mergeCell ref="F18:G18"/>
    <mergeCell ref="D15:E15"/>
    <mergeCell ref="F15:G15"/>
    <mergeCell ref="D16:E16"/>
    <mergeCell ref="F16:G16"/>
    <mergeCell ref="D21:E21"/>
    <mergeCell ref="F21:G21"/>
    <mergeCell ref="D22:E22"/>
    <mergeCell ref="F22:G22"/>
    <mergeCell ref="D19:E19"/>
    <mergeCell ref="F19:G19"/>
    <mergeCell ref="D20:E20"/>
    <mergeCell ref="F20:G20"/>
    <mergeCell ref="D27:E27"/>
    <mergeCell ref="F27:G27"/>
    <mergeCell ref="D28:E28"/>
    <mergeCell ref="F28:G28"/>
    <mergeCell ref="C23:E23"/>
    <mergeCell ref="F23:G23"/>
    <mergeCell ref="D26:E26"/>
    <mergeCell ref="F26:G26"/>
    <mergeCell ref="C31:E31"/>
    <mergeCell ref="F31:G31"/>
    <mergeCell ref="D34:E34"/>
    <mergeCell ref="F34:G34"/>
    <mergeCell ref="D29:E29"/>
    <mergeCell ref="F29:G29"/>
    <mergeCell ref="D30:E30"/>
    <mergeCell ref="F30:G30"/>
    <mergeCell ref="D35:E35"/>
    <mergeCell ref="F35:G35"/>
    <mergeCell ref="F50:G50"/>
    <mergeCell ref="C42:E42"/>
    <mergeCell ref="F42:G42"/>
    <mergeCell ref="D50:E51"/>
    <mergeCell ref="D37:E37"/>
    <mergeCell ref="D40:E40"/>
    <mergeCell ref="D36:E36"/>
    <mergeCell ref="F36:G36"/>
    <mergeCell ref="F40:G40"/>
    <mergeCell ref="D41:E41"/>
    <mergeCell ref="F41:G41"/>
    <mergeCell ref="F37:G37"/>
    <mergeCell ref="D38:E38"/>
    <mergeCell ref="F38:G38"/>
    <mergeCell ref="D39:E39"/>
    <mergeCell ref="F39:G39"/>
    <mergeCell ref="D52:D55"/>
    <mergeCell ref="C81:E81"/>
    <mergeCell ref="D60:D63"/>
    <mergeCell ref="D64:D67"/>
    <mergeCell ref="D68:D71"/>
    <mergeCell ref="D72:D75"/>
    <mergeCell ref="D76:D79"/>
    <mergeCell ref="D80:E80"/>
    <mergeCell ref="D56:D59"/>
  </mergeCells>
  <phoneticPr fontId="2"/>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6.xml><?xml version="1.0" encoding="utf-8"?>
<worksheet xmlns="http://schemas.openxmlformats.org/spreadsheetml/2006/main" xmlns:r="http://schemas.openxmlformats.org/officeDocument/2006/relationships">
  <sheetPr>
    <tabColor rgb="FFFFFF00"/>
  </sheetPr>
  <dimension ref="A1:F245"/>
  <sheetViews>
    <sheetView showZeros="0" view="pageBreakPreview" zoomScaleNormal="100" zoomScaleSheetLayoutView="100" workbookViewId="0">
      <selection activeCell="H44" sqref="H44"/>
    </sheetView>
  </sheetViews>
  <sheetFormatPr defaultRowHeight="18" customHeight="1"/>
  <cols>
    <col min="1" max="1" width="4" style="589" customWidth="1"/>
    <col min="2" max="2" width="9.75" style="589" customWidth="1"/>
    <col min="3" max="3" width="30.75" style="589" customWidth="1"/>
    <col min="4" max="4" width="18.375" style="589" customWidth="1"/>
    <col min="5" max="5" width="10" style="270" customWidth="1"/>
    <col min="6" max="6" width="10" style="589" customWidth="1"/>
    <col min="7" max="16384" width="9" style="589"/>
  </cols>
  <sheetData>
    <row r="1" spans="1:6" ht="18" customHeight="1">
      <c r="A1" s="201" t="s">
        <v>1152</v>
      </c>
      <c r="B1" s="590"/>
      <c r="C1" s="590"/>
      <c r="D1" s="590"/>
    </row>
    <row r="2" spans="1:6" ht="14.25" customHeight="1"/>
    <row r="3" spans="1:6" ht="18" customHeight="1">
      <c r="A3" s="589" t="s">
        <v>1687</v>
      </c>
    </row>
    <row r="4" spans="1:6" ht="18" customHeight="1">
      <c r="B4" s="271" t="s">
        <v>1688</v>
      </c>
      <c r="C4" s="624" t="s">
        <v>1689</v>
      </c>
      <c r="E4" s="589"/>
    </row>
    <row r="5" spans="1:6" ht="18" customHeight="1">
      <c r="B5" s="271" t="s">
        <v>1690</v>
      </c>
      <c r="C5" s="597">
        <v>8</v>
      </c>
      <c r="E5" s="589"/>
    </row>
    <row r="6" spans="1:6" ht="18" customHeight="1">
      <c r="B6" s="271" t="s">
        <v>1691</v>
      </c>
      <c r="C6" s="597">
        <v>1431</v>
      </c>
      <c r="E6" s="589"/>
    </row>
    <row r="7" spans="1:6" ht="18" customHeight="1">
      <c r="B7" s="271" t="s">
        <v>1692</v>
      </c>
      <c r="C7" s="597">
        <v>51</v>
      </c>
      <c r="E7" s="589"/>
    </row>
    <row r="8" spans="1:6" ht="18" customHeight="1">
      <c r="B8" s="271" t="s">
        <v>1693</v>
      </c>
      <c r="C8" s="597">
        <v>3</v>
      </c>
      <c r="E8" s="589"/>
    </row>
    <row r="9" spans="1:6" ht="18" customHeight="1">
      <c r="B9" s="591" t="s">
        <v>2373</v>
      </c>
      <c r="C9" s="272">
        <f>SUM(C5:C8)</f>
        <v>1493</v>
      </c>
      <c r="E9" s="589"/>
    </row>
    <row r="10" spans="1:6" ht="12.75" customHeight="1">
      <c r="E10" s="252"/>
      <c r="F10" s="253"/>
    </row>
    <row r="11" spans="1:6" ht="18" customHeight="1">
      <c r="A11" s="1846" t="s">
        <v>1694</v>
      </c>
      <c r="B11" s="1846"/>
      <c r="C11" s="1846"/>
      <c r="E11" s="252"/>
      <c r="F11" s="253"/>
    </row>
    <row r="12" spans="1:6" ht="18" customHeight="1">
      <c r="B12" s="226" t="s">
        <v>2683</v>
      </c>
      <c r="C12" s="1835" t="s">
        <v>1677</v>
      </c>
      <c r="D12" s="1837"/>
      <c r="E12" s="1863" t="s">
        <v>1678</v>
      </c>
      <c r="F12" s="1863"/>
    </row>
    <row r="13" spans="1:6" ht="18" customHeight="1">
      <c r="B13" s="227" t="s">
        <v>1630</v>
      </c>
      <c r="C13" s="1838"/>
      <c r="D13" s="1839"/>
      <c r="E13" s="593" t="s">
        <v>1679</v>
      </c>
      <c r="F13" s="593" t="s">
        <v>1680</v>
      </c>
    </row>
    <row r="14" spans="1:6" ht="18" customHeight="1">
      <c r="B14" s="256" t="s">
        <v>1121</v>
      </c>
      <c r="C14" s="1840" t="s">
        <v>1632</v>
      </c>
      <c r="D14" s="257" t="s">
        <v>1633</v>
      </c>
      <c r="E14" s="258">
        <v>0</v>
      </c>
      <c r="F14" s="258">
        <v>0</v>
      </c>
    </row>
    <row r="15" spans="1:6" ht="18" customHeight="1">
      <c r="B15" s="232" t="s">
        <v>1122</v>
      </c>
      <c r="C15" s="1841"/>
      <c r="D15" s="233" t="s">
        <v>1634</v>
      </c>
      <c r="E15" s="260">
        <v>0</v>
      </c>
      <c r="F15" s="260">
        <v>0</v>
      </c>
    </row>
    <row r="16" spans="1:6" ht="18" customHeight="1">
      <c r="B16" s="261" t="s">
        <v>1123</v>
      </c>
      <c r="C16" s="1841"/>
      <c r="D16" s="262" t="s">
        <v>1681</v>
      </c>
      <c r="E16" s="260">
        <v>1</v>
      </c>
      <c r="F16" s="260">
        <v>0</v>
      </c>
    </row>
    <row r="17" spans="2:6" ht="18" customHeight="1">
      <c r="B17" s="235" t="s">
        <v>1124</v>
      </c>
      <c r="C17" s="1842"/>
      <c r="D17" s="236" t="s">
        <v>1635</v>
      </c>
      <c r="E17" s="264">
        <v>0</v>
      </c>
      <c r="F17" s="264">
        <v>0</v>
      </c>
    </row>
    <row r="18" spans="2:6" ht="18" customHeight="1">
      <c r="B18" s="230" t="s">
        <v>1125</v>
      </c>
      <c r="C18" s="1840" t="s">
        <v>1695</v>
      </c>
      <c r="D18" s="257" t="s">
        <v>1633</v>
      </c>
      <c r="E18" s="258">
        <v>0</v>
      </c>
      <c r="F18" s="258">
        <v>9</v>
      </c>
    </row>
    <row r="19" spans="2:6" ht="18" customHeight="1">
      <c r="B19" s="232" t="s">
        <v>1126</v>
      </c>
      <c r="C19" s="1841"/>
      <c r="D19" s="233" t="s">
        <v>1634</v>
      </c>
      <c r="E19" s="260">
        <v>1</v>
      </c>
      <c r="F19" s="260">
        <v>4</v>
      </c>
    </row>
    <row r="20" spans="2:6" ht="18" customHeight="1">
      <c r="B20" s="261" t="s">
        <v>1127</v>
      </c>
      <c r="C20" s="1841"/>
      <c r="D20" s="262" t="s">
        <v>1681</v>
      </c>
      <c r="E20" s="260">
        <v>26</v>
      </c>
      <c r="F20" s="260">
        <v>2</v>
      </c>
    </row>
    <row r="21" spans="2:6" ht="18" customHeight="1">
      <c r="B21" s="235" t="s">
        <v>1128</v>
      </c>
      <c r="C21" s="1842"/>
      <c r="D21" s="236" t="s">
        <v>1635</v>
      </c>
      <c r="E21" s="264">
        <v>0</v>
      </c>
      <c r="F21" s="264"/>
    </row>
    <row r="22" spans="2:6" ht="18" customHeight="1">
      <c r="B22" s="235" t="s">
        <v>1696</v>
      </c>
      <c r="C22" s="1869" t="s">
        <v>1697</v>
      </c>
      <c r="D22" s="1870"/>
      <c r="E22" s="597">
        <v>0</v>
      </c>
      <c r="F22" s="597">
        <v>0</v>
      </c>
    </row>
    <row r="23" spans="2:6" ht="18" customHeight="1">
      <c r="B23" s="230" t="s">
        <v>1129</v>
      </c>
      <c r="C23" s="1841" t="s">
        <v>1636</v>
      </c>
      <c r="D23" s="257" t="s">
        <v>1633</v>
      </c>
      <c r="E23" s="273">
        <v>1</v>
      </c>
      <c r="F23" s="273">
        <v>0</v>
      </c>
    </row>
    <row r="24" spans="2:6" ht="18" customHeight="1">
      <c r="B24" s="232" t="s">
        <v>1130</v>
      </c>
      <c r="C24" s="1841"/>
      <c r="D24" s="233" t="s">
        <v>1634</v>
      </c>
      <c r="E24" s="260">
        <v>2</v>
      </c>
      <c r="F24" s="260">
        <v>0</v>
      </c>
    </row>
    <row r="25" spans="2:6" ht="18" customHeight="1">
      <c r="B25" s="261" t="s">
        <v>1131</v>
      </c>
      <c r="C25" s="1841"/>
      <c r="D25" s="262" t="s">
        <v>1681</v>
      </c>
      <c r="E25" s="260">
        <v>4</v>
      </c>
      <c r="F25" s="260">
        <v>0</v>
      </c>
    </row>
    <row r="26" spans="2:6" ht="18" customHeight="1">
      <c r="B26" s="235" t="s">
        <v>1132</v>
      </c>
      <c r="C26" s="1842"/>
      <c r="D26" s="236" t="s">
        <v>1635</v>
      </c>
      <c r="E26" s="264">
        <v>0</v>
      </c>
      <c r="F26" s="264">
        <v>0</v>
      </c>
    </row>
    <row r="27" spans="2:6" ht="18" customHeight="1">
      <c r="B27" s="230" t="s">
        <v>1133</v>
      </c>
      <c r="C27" s="1840" t="s">
        <v>1637</v>
      </c>
      <c r="D27" s="257" t="s">
        <v>1633</v>
      </c>
      <c r="E27" s="258">
        <v>0</v>
      </c>
      <c r="F27" s="258">
        <v>0</v>
      </c>
    </row>
    <row r="28" spans="2:6" ht="18" customHeight="1">
      <c r="B28" s="232" t="s">
        <v>1134</v>
      </c>
      <c r="C28" s="1841"/>
      <c r="D28" s="233" t="s">
        <v>1634</v>
      </c>
      <c r="E28" s="260">
        <v>17</v>
      </c>
      <c r="F28" s="260">
        <v>1</v>
      </c>
    </row>
    <row r="29" spans="2:6" ht="18" customHeight="1">
      <c r="B29" s="261" t="s">
        <v>1135</v>
      </c>
      <c r="C29" s="1841"/>
      <c r="D29" s="262" t="s">
        <v>1681</v>
      </c>
      <c r="E29" s="260">
        <v>64</v>
      </c>
      <c r="F29" s="260">
        <v>0</v>
      </c>
    </row>
    <row r="30" spans="2:6" ht="18" customHeight="1">
      <c r="B30" s="235" t="s">
        <v>1153</v>
      </c>
      <c r="C30" s="1842"/>
      <c r="D30" s="236" t="s">
        <v>1635</v>
      </c>
      <c r="E30" s="264">
        <v>1</v>
      </c>
      <c r="F30" s="264">
        <v>0</v>
      </c>
    </row>
    <row r="31" spans="2:6" ht="18" customHeight="1">
      <c r="B31" s="230" t="s">
        <v>1154</v>
      </c>
      <c r="C31" s="1840" t="s">
        <v>1638</v>
      </c>
      <c r="D31" s="257" t="s">
        <v>1633</v>
      </c>
      <c r="E31" s="258">
        <v>0</v>
      </c>
      <c r="F31" s="258">
        <v>0</v>
      </c>
    </row>
    <row r="32" spans="2:6" ht="18" customHeight="1">
      <c r="B32" s="232" t="s">
        <v>1155</v>
      </c>
      <c r="C32" s="1841"/>
      <c r="D32" s="233" t="s">
        <v>1634</v>
      </c>
      <c r="E32" s="260">
        <v>0</v>
      </c>
      <c r="F32" s="260">
        <v>0</v>
      </c>
    </row>
    <row r="33" spans="2:6" ht="18" customHeight="1">
      <c r="B33" s="261" t="s">
        <v>1156</v>
      </c>
      <c r="C33" s="1841"/>
      <c r="D33" s="262" t="s">
        <v>1681</v>
      </c>
      <c r="E33" s="260">
        <v>1</v>
      </c>
      <c r="F33" s="260">
        <v>0</v>
      </c>
    </row>
    <row r="34" spans="2:6" ht="18" customHeight="1">
      <c r="B34" s="235" t="s">
        <v>1157</v>
      </c>
      <c r="C34" s="1842"/>
      <c r="D34" s="236" t="s">
        <v>1635</v>
      </c>
      <c r="E34" s="264">
        <v>0</v>
      </c>
      <c r="F34" s="264">
        <v>0</v>
      </c>
    </row>
    <row r="35" spans="2:6" ht="18" customHeight="1">
      <c r="B35" s="230" t="s">
        <v>1158</v>
      </c>
      <c r="C35" s="1840" t="s">
        <v>1639</v>
      </c>
      <c r="D35" s="257" t="s">
        <v>1633</v>
      </c>
      <c r="E35" s="258">
        <v>0</v>
      </c>
      <c r="F35" s="258">
        <v>0</v>
      </c>
    </row>
    <row r="36" spans="2:6" ht="18" customHeight="1">
      <c r="B36" s="232" t="s">
        <v>1159</v>
      </c>
      <c r="C36" s="1841"/>
      <c r="D36" s="233" t="s">
        <v>1634</v>
      </c>
      <c r="E36" s="260">
        <v>0</v>
      </c>
      <c r="F36" s="260">
        <v>0</v>
      </c>
    </row>
    <row r="37" spans="2:6" ht="18" customHeight="1">
      <c r="B37" s="261" t="s">
        <v>1160</v>
      </c>
      <c r="C37" s="1841"/>
      <c r="D37" s="262" t="s">
        <v>1681</v>
      </c>
      <c r="E37" s="260">
        <v>1</v>
      </c>
      <c r="F37" s="260">
        <v>0</v>
      </c>
    </row>
    <row r="38" spans="2:6" ht="18" customHeight="1">
      <c r="B38" s="235" t="s">
        <v>1161</v>
      </c>
      <c r="C38" s="1842"/>
      <c r="D38" s="236" t="s">
        <v>1635</v>
      </c>
      <c r="E38" s="264">
        <v>0</v>
      </c>
      <c r="F38" s="264">
        <v>0</v>
      </c>
    </row>
    <row r="39" spans="2:6" ht="18" customHeight="1">
      <c r="B39" s="230" t="s">
        <v>1162</v>
      </c>
      <c r="C39" s="1871" t="s">
        <v>1163</v>
      </c>
      <c r="D39" s="231" t="s">
        <v>1633</v>
      </c>
      <c r="E39" s="678" t="s">
        <v>1164</v>
      </c>
      <c r="F39" s="678" t="s">
        <v>1164</v>
      </c>
    </row>
    <row r="40" spans="2:6" ht="18" customHeight="1">
      <c r="B40" s="232" t="s">
        <v>1165</v>
      </c>
      <c r="C40" s="1872"/>
      <c r="D40" s="233" t="s">
        <v>1634</v>
      </c>
      <c r="E40" s="679" t="s">
        <v>1164</v>
      </c>
      <c r="F40" s="679" t="s">
        <v>1164</v>
      </c>
    </row>
    <row r="41" spans="2:6" ht="18" customHeight="1">
      <c r="B41" s="232" t="s">
        <v>1166</v>
      </c>
      <c r="C41" s="1872"/>
      <c r="D41" s="233" t="s">
        <v>1681</v>
      </c>
      <c r="E41" s="260">
        <v>2</v>
      </c>
      <c r="F41" s="679" t="s">
        <v>1164</v>
      </c>
    </row>
    <row r="42" spans="2:6" ht="18" customHeight="1">
      <c r="B42" s="227" t="s">
        <v>1167</v>
      </c>
      <c r="C42" s="1873"/>
      <c r="D42" s="680" t="s">
        <v>1635</v>
      </c>
      <c r="E42" s="681" t="s">
        <v>1168</v>
      </c>
      <c r="F42" s="681" t="s">
        <v>1168</v>
      </c>
    </row>
    <row r="43" spans="2:6" ht="18" customHeight="1">
      <c r="B43" s="256" t="s">
        <v>1169</v>
      </c>
      <c r="C43" s="1841" t="s">
        <v>1640</v>
      </c>
      <c r="D43" s="257" t="s">
        <v>1633</v>
      </c>
      <c r="E43" s="273">
        <v>0</v>
      </c>
      <c r="F43" s="273">
        <v>2</v>
      </c>
    </row>
    <row r="44" spans="2:6" ht="18" customHeight="1">
      <c r="B44" s="232" t="s">
        <v>1170</v>
      </c>
      <c r="C44" s="1841"/>
      <c r="D44" s="233" t="s">
        <v>1634</v>
      </c>
      <c r="E44" s="260">
        <v>0</v>
      </c>
      <c r="F44" s="260">
        <v>0</v>
      </c>
    </row>
    <row r="45" spans="2:6" ht="18" customHeight="1">
      <c r="B45" s="261" t="s">
        <v>1171</v>
      </c>
      <c r="C45" s="1841"/>
      <c r="D45" s="262" t="s">
        <v>1681</v>
      </c>
      <c r="E45" s="260">
        <v>47</v>
      </c>
      <c r="F45" s="260">
        <v>0</v>
      </c>
    </row>
    <row r="46" spans="2:6" ht="18" customHeight="1">
      <c r="B46" s="235" t="s">
        <v>1172</v>
      </c>
      <c r="C46" s="1842"/>
      <c r="D46" s="236" t="s">
        <v>1635</v>
      </c>
      <c r="E46" s="264">
        <v>1</v>
      </c>
      <c r="F46" s="264">
        <v>0</v>
      </c>
    </row>
    <row r="47" spans="2:6" ht="18" customHeight="1">
      <c r="B47" s="274"/>
      <c r="C47" s="1869" t="s">
        <v>1698</v>
      </c>
      <c r="D47" s="1870"/>
      <c r="E47" s="258">
        <v>1301</v>
      </c>
      <c r="F47" s="258">
        <v>5</v>
      </c>
    </row>
    <row r="48" spans="2:6" ht="18" customHeight="1">
      <c r="B48" s="591" t="s">
        <v>2373</v>
      </c>
      <c r="C48" s="1091"/>
      <c r="D48" s="1092"/>
      <c r="E48" s="597">
        <f>SUM(E14:E47)</f>
        <v>1470</v>
      </c>
      <c r="F48" s="597">
        <f>SUM(F14:F47)</f>
        <v>23</v>
      </c>
    </row>
    <row r="49" spans="2:6" ht="18" customHeight="1">
      <c r="B49" s="589" t="s">
        <v>1699</v>
      </c>
      <c r="E49" s="252"/>
      <c r="F49" s="253"/>
    </row>
    <row r="50" spans="2:6" ht="18" customHeight="1">
      <c r="C50" s="589" t="s">
        <v>1173</v>
      </c>
      <c r="E50" s="275" t="s">
        <v>1174</v>
      </c>
      <c r="F50" s="253"/>
    </row>
    <row r="51" spans="2:6" ht="18" customHeight="1">
      <c r="C51" s="589" t="s">
        <v>2165</v>
      </c>
      <c r="E51" s="589" t="s">
        <v>1175</v>
      </c>
      <c r="F51" s="253"/>
    </row>
    <row r="52" spans="2:6" ht="18" customHeight="1">
      <c r="C52" s="589" t="s">
        <v>1176</v>
      </c>
      <c r="E52" s="589" t="s">
        <v>1177</v>
      </c>
      <c r="F52" s="253"/>
    </row>
    <row r="53" spans="2:6" ht="18" customHeight="1">
      <c r="E53" s="252"/>
      <c r="F53" s="253"/>
    </row>
    <row r="54" spans="2:6" ht="18" customHeight="1">
      <c r="E54" s="252"/>
      <c r="F54" s="253"/>
    </row>
    <row r="55" spans="2:6" ht="18" customHeight="1">
      <c r="E55" s="252"/>
      <c r="F55" s="253"/>
    </row>
    <row r="56" spans="2:6" ht="18" customHeight="1">
      <c r="E56" s="252"/>
      <c r="F56" s="253"/>
    </row>
    <row r="57" spans="2:6" ht="18" customHeight="1">
      <c r="E57" s="252"/>
      <c r="F57" s="253"/>
    </row>
    <row r="58" spans="2:6" ht="18" customHeight="1">
      <c r="E58" s="252"/>
      <c r="F58" s="253"/>
    </row>
    <row r="59" spans="2:6" ht="18" customHeight="1">
      <c r="E59" s="252"/>
      <c r="F59" s="253"/>
    </row>
    <row r="60" spans="2:6" ht="18" customHeight="1">
      <c r="E60" s="252"/>
      <c r="F60" s="253"/>
    </row>
    <row r="61" spans="2:6" ht="18" customHeight="1">
      <c r="E61" s="252"/>
      <c r="F61" s="253"/>
    </row>
    <row r="62" spans="2:6" ht="18" customHeight="1">
      <c r="E62" s="252"/>
      <c r="F62" s="253"/>
    </row>
    <row r="63" spans="2:6" ht="18" customHeight="1">
      <c r="E63" s="252"/>
      <c r="F63" s="253"/>
    </row>
    <row r="64" spans="2:6" ht="18" customHeight="1">
      <c r="E64" s="252"/>
      <c r="F64" s="253"/>
    </row>
    <row r="65" spans="5:6" ht="18" customHeight="1">
      <c r="E65" s="252"/>
      <c r="F65" s="253"/>
    </row>
    <row r="66" spans="5:6" ht="18" customHeight="1">
      <c r="E66" s="252"/>
      <c r="F66" s="253"/>
    </row>
    <row r="67" spans="5:6" ht="18" customHeight="1">
      <c r="E67" s="252"/>
      <c r="F67" s="253"/>
    </row>
    <row r="68" spans="5:6" ht="18" customHeight="1">
      <c r="E68" s="252"/>
      <c r="F68" s="253"/>
    </row>
    <row r="69" spans="5:6" ht="18" customHeight="1">
      <c r="E69" s="252"/>
      <c r="F69" s="253"/>
    </row>
    <row r="70" spans="5:6" ht="18" customHeight="1">
      <c r="E70" s="252"/>
      <c r="F70" s="253"/>
    </row>
    <row r="71" spans="5:6" ht="18" customHeight="1">
      <c r="E71" s="252"/>
      <c r="F71" s="253"/>
    </row>
    <row r="72" spans="5:6" ht="18" customHeight="1">
      <c r="E72" s="252"/>
      <c r="F72" s="253"/>
    </row>
    <row r="73" spans="5:6" ht="18" customHeight="1">
      <c r="E73" s="252"/>
      <c r="F73" s="253"/>
    </row>
    <row r="74" spans="5:6" ht="18" customHeight="1">
      <c r="E74" s="252"/>
      <c r="F74" s="253"/>
    </row>
    <row r="75" spans="5:6" ht="18.75" customHeight="1">
      <c r="E75" s="252"/>
      <c r="F75" s="253"/>
    </row>
    <row r="76" spans="5:6" ht="18" customHeight="1">
      <c r="E76" s="252"/>
      <c r="F76" s="253"/>
    </row>
    <row r="77" spans="5:6" ht="18" customHeight="1">
      <c r="E77" s="252"/>
      <c r="F77" s="253"/>
    </row>
    <row r="78" spans="5:6" ht="18" customHeight="1">
      <c r="E78" s="252"/>
      <c r="F78" s="253"/>
    </row>
    <row r="79" spans="5:6" ht="18" customHeight="1">
      <c r="E79" s="252"/>
      <c r="F79" s="253"/>
    </row>
    <row r="80" spans="5:6" ht="18" customHeight="1">
      <c r="E80" s="252"/>
      <c r="F80" s="253"/>
    </row>
    <row r="81" spans="5:6" ht="18" customHeight="1">
      <c r="E81" s="252"/>
      <c r="F81" s="253"/>
    </row>
    <row r="82" spans="5:6" ht="18" customHeight="1">
      <c r="E82" s="252"/>
      <c r="F82" s="253"/>
    </row>
    <row r="83" spans="5:6" ht="18" customHeight="1">
      <c r="E83" s="252"/>
      <c r="F83" s="253"/>
    </row>
    <row r="84" spans="5:6" ht="18" customHeight="1">
      <c r="E84" s="252"/>
      <c r="F84" s="253"/>
    </row>
    <row r="85" spans="5:6" ht="18" customHeight="1">
      <c r="E85" s="252"/>
      <c r="F85" s="253"/>
    </row>
    <row r="86" spans="5:6" ht="18" customHeight="1">
      <c r="E86" s="252"/>
      <c r="F86" s="253"/>
    </row>
    <row r="87" spans="5:6" ht="18" customHeight="1">
      <c r="E87" s="252"/>
      <c r="F87" s="253"/>
    </row>
    <row r="88" spans="5:6" ht="18" customHeight="1">
      <c r="E88" s="252"/>
      <c r="F88" s="253"/>
    </row>
    <row r="89" spans="5:6" ht="18" customHeight="1">
      <c r="E89" s="252"/>
      <c r="F89" s="253"/>
    </row>
    <row r="90" spans="5:6" ht="18" customHeight="1">
      <c r="E90" s="252"/>
      <c r="F90" s="253"/>
    </row>
    <row r="91" spans="5:6" ht="18" customHeight="1">
      <c r="E91" s="252"/>
      <c r="F91" s="253"/>
    </row>
    <row r="92" spans="5:6" ht="18" customHeight="1">
      <c r="E92" s="252"/>
      <c r="F92" s="253"/>
    </row>
    <row r="93" spans="5:6" ht="18" customHeight="1">
      <c r="E93" s="252"/>
      <c r="F93" s="253"/>
    </row>
    <row r="94" spans="5:6" ht="18" customHeight="1">
      <c r="E94" s="252"/>
      <c r="F94" s="253"/>
    </row>
    <row r="95" spans="5:6" ht="18" customHeight="1">
      <c r="E95" s="252"/>
      <c r="F95" s="253"/>
    </row>
    <row r="96" spans="5:6" ht="18" customHeight="1">
      <c r="E96" s="252"/>
      <c r="F96" s="253"/>
    </row>
    <row r="97" spans="5:6" ht="18" customHeight="1">
      <c r="E97" s="252"/>
      <c r="F97" s="253"/>
    </row>
    <row r="98" spans="5:6" ht="18" customHeight="1">
      <c r="E98" s="252"/>
      <c r="F98" s="253"/>
    </row>
    <row r="99" spans="5:6" ht="18" customHeight="1">
      <c r="E99" s="252"/>
      <c r="F99" s="253"/>
    </row>
    <row r="100" spans="5:6" ht="18" customHeight="1">
      <c r="E100" s="252"/>
      <c r="F100" s="253"/>
    </row>
    <row r="101" spans="5:6" ht="18" customHeight="1">
      <c r="E101" s="252"/>
      <c r="F101" s="253"/>
    </row>
    <row r="102" spans="5:6" ht="18" customHeight="1">
      <c r="E102" s="252"/>
      <c r="F102" s="253"/>
    </row>
    <row r="103" spans="5:6" ht="18" customHeight="1">
      <c r="E103" s="252"/>
      <c r="F103" s="253"/>
    </row>
    <row r="104" spans="5:6" ht="18" customHeight="1">
      <c r="E104" s="252"/>
      <c r="F104" s="253"/>
    </row>
    <row r="105" spans="5:6" ht="18" customHeight="1">
      <c r="E105" s="252"/>
      <c r="F105" s="253"/>
    </row>
    <row r="106" spans="5:6" ht="18" customHeight="1">
      <c r="E106" s="252"/>
      <c r="F106" s="253"/>
    </row>
    <row r="107" spans="5:6" ht="18" customHeight="1">
      <c r="E107" s="252"/>
      <c r="F107" s="253"/>
    </row>
    <row r="108" spans="5:6" ht="18" customHeight="1">
      <c r="E108" s="252"/>
      <c r="F108" s="253"/>
    </row>
    <row r="109" spans="5:6" ht="18" customHeight="1">
      <c r="E109" s="252"/>
      <c r="F109" s="253"/>
    </row>
    <row r="110" spans="5:6" ht="18" customHeight="1">
      <c r="E110" s="252"/>
      <c r="F110" s="253"/>
    </row>
    <row r="111" spans="5:6" ht="18" customHeight="1">
      <c r="E111" s="252"/>
      <c r="F111" s="253"/>
    </row>
    <row r="112" spans="5:6" ht="18" customHeight="1">
      <c r="E112" s="252"/>
      <c r="F112" s="253"/>
    </row>
    <row r="113" spans="5:6" ht="18" customHeight="1">
      <c r="E113" s="252"/>
      <c r="F113" s="253"/>
    </row>
    <row r="114" spans="5:6" ht="18" customHeight="1">
      <c r="E114" s="252"/>
      <c r="F114" s="253"/>
    </row>
    <row r="115" spans="5:6" ht="18" customHeight="1">
      <c r="E115" s="252"/>
      <c r="F115" s="253"/>
    </row>
    <row r="116" spans="5:6" ht="18" customHeight="1">
      <c r="E116" s="252"/>
      <c r="F116" s="253"/>
    </row>
    <row r="117" spans="5:6" ht="18" customHeight="1">
      <c r="E117" s="252"/>
      <c r="F117" s="253"/>
    </row>
    <row r="118" spans="5:6" ht="18" customHeight="1">
      <c r="E118" s="252"/>
      <c r="F118" s="253"/>
    </row>
    <row r="119" spans="5:6" ht="18" customHeight="1">
      <c r="E119" s="252"/>
      <c r="F119" s="253"/>
    </row>
    <row r="120" spans="5:6" ht="18" customHeight="1">
      <c r="E120" s="252"/>
      <c r="F120" s="253"/>
    </row>
    <row r="121" spans="5:6" ht="18" customHeight="1">
      <c r="E121" s="252"/>
      <c r="F121" s="253"/>
    </row>
    <row r="122" spans="5:6" ht="18" customHeight="1">
      <c r="E122" s="252"/>
      <c r="F122" s="253"/>
    </row>
    <row r="123" spans="5:6" ht="18" customHeight="1">
      <c r="E123" s="252"/>
      <c r="F123" s="253"/>
    </row>
    <row r="124" spans="5:6" ht="18" customHeight="1">
      <c r="E124" s="252"/>
      <c r="F124" s="253"/>
    </row>
    <row r="125" spans="5:6" ht="18" customHeight="1">
      <c r="E125" s="252"/>
      <c r="F125" s="253"/>
    </row>
    <row r="126" spans="5:6" ht="18" customHeight="1">
      <c r="E126" s="252"/>
      <c r="F126" s="253"/>
    </row>
    <row r="127" spans="5:6" ht="18" customHeight="1">
      <c r="E127" s="252"/>
      <c r="F127" s="253"/>
    </row>
    <row r="128" spans="5:6" ht="18" customHeight="1">
      <c r="E128" s="252"/>
      <c r="F128" s="253"/>
    </row>
    <row r="129" spans="5:6" ht="18" customHeight="1">
      <c r="E129" s="252"/>
      <c r="F129" s="253"/>
    </row>
    <row r="130" spans="5:6" ht="18" customHeight="1">
      <c r="E130" s="252"/>
      <c r="F130" s="253"/>
    </row>
    <row r="131" spans="5:6" ht="18" customHeight="1">
      <c r="E131" s="252"/>
      <c r="F131" s="253"/>
    </row>
    <row r="132" spans="5:6" ht="18" customHeight="1">
      <c r="E132" s="252"/>
      <c r="F132" s="253"/>
    </row>
    <row r="133" spans="5:6" ht="18" customHeight="1">
      <c r="E133" s="252"/>
      <c r="F133" s="253"/>
    </row>
    <row r="134" spans="5:6" ht="18" customHeight="1">
      <c r="E134" s="252"/>
      <c r="F134" s="253"/>
    </row>
    <row r="135" spans="5:6" ht="18" customHeight="1">
      <c r="E135" s="252"/>
      <c r="F135" s="253"/>
    </row>
    <row r="136" spans="5:6" ht="18" customHeight="1">
      <c r="E136" s="252"/>
      <c r="F136" s="253"/>
    </row>
    <row r="137" spans="5:6" ht="18" customHeight="1">
      <c r="E137" s="252"/>
      <c r="F137" s="253"/>
    </row>
    <row r="138" spans="5:6" ht="18" customHeight="1">
      <c r="E138" s="252"/>
      <c r="F138" s="253"/>
    </row>
    <row r="139" spans="5:6" ht="18" customHeight="1">
      <c r="E139" s="252"/>
      <c r="F139" s="253"/>
    </row>
    <row r="140" spans="5:6" ht="18" customHeight="1">
      <c r="E140" s="252"/>
      <c r="F140" s="253"/>
    </row>
    <row r="141" spans="5:6" ht="18" customHeight="1">
      <c r="E141" s="252"/>
      <c r="F141" s="253"/>
    </row>
    <row r="142" spans="5:6" ht="18" customHeight="1">
      <c r="E142" s="252"/>
      <c r="F142" s="253"/>
    </row>
    <row r="143" spans="5:6" ht="18" customHeight="1">
      <c r="E143" s="252"/>
      <c r="F143" s="253"/>
    </row>
    <row r="144" spans="5:6" ht="18" customHeight="1">
      <c r="E144" s="252"/>
      <c r="F144" s="253"/>
    </row>
    <row r="145" spans="5:6" ht="18" customHeight="1">
      <c r="E145" s="252"/>
      <c r="F145" s="253"/>
    </row>
    <row r="146" spans="5:6" ht="18" customHeight="1">
      <c r="E146" s="252"/>
      <c r="F146" s="253"/>
    </row>
    <row r="147" spans="5:6" ht="18" customHeight="1">
      <c r="E147" s="252"/>
      <c r="F147" s="253"/>
    </row>
    <row r="148" spans="5:6" ht="18" customHeight="1">
      <c r="E148" s="252"/>
      <c r="F148" s="253"/>
    </row>
    <row r="149" spans="5:6" ht="18" customHeight="1">
      <c r="E149" s="252"/>
      <c r="F149" s="253"/>
    </row>
    <row r="150" spans="5:6" ht="18" customHeight="1">
      <c r="E150" s="252"/>
      <c r="F150" s="253"/>
    </row>
    <row r="151" spans="5:6" ht="18" customHeight="1">
      <c r="E151" s="252"/>
      <c r="F151" s="253"/>
    </row>
    <row r="152" spans="5:6" ht="18" customHeight="1">
      <c r="E152" s="252"/>
      <c r="F152" s="253"/>
    </row>
    <row r="153" spans="5:6" ht="18" customHeight="1">
      <c r="E153" s="252"/>
      <c r="F153" s="253"/>
    </row>
    <row r="154" spans="5:6" ht="18" customHeight="1">
      <c r="E154" s="252"/>
      <c r="F154" s="253"/>
    </row>
    <row r="155" spans="5:6" ht="18" customHeight="1">
      <c r="E155" s="252"/>
      <c r="F155" s="253"/>
    </row>
    <row r="156" spans="5:6" ht="18" customHeight="1">
      <c r="E156" s="252"/>
      <c r="F156" s="253"/>
    </row>
    <row r="157" spans="5:6" ht="18" customHeight="1">
      <c r="E157" s="252"/>
      <c r="F157" s="253"/>
    </row>
    <row r="158" spans="5:6" ht="18" customHeight="1">
      <c r="E158" s="252"/>
      <c r="F158" s="253"/>
    </row>
    <row r="159" spans="5:6" ht="18" customHeight="1">
      <c r="E159" s="252"/>
      <c r="F159" s="253"/>
    </row>
    <row r="160" spans="5:6" ht="18" customHeight="1">
      <c r="E160" s="252"/>
      <c r="F160" s="253"/>
    </row>
    <row r="161" spans="5:6" ht="18" customHeight="1">
      <c r="E161" s="252"/>
      <c r="F161" s="253"/>
    </row>
    <row r="162" spans="5:6" ht="18" customHeight="1">
      <c r="E162" s="252"/>
      <c r="F162" s="253"/>
    </row>
    <row r="163" spans="5:6" ht="18" customHeight="1">
      <c r="E163" s="252"/>
      <c r="F163" s="253"/>
    </row>
    <row r="164" spans="5:6" ht="18" customHeight="1">
      <c r="E164" s="252"/>
      <c r="F164" s="253"/>
    </row>
    <row r="165" spans="5:6" ht="18" customHeight="1">
      <c r="E165" s="252"/>
      <c r="F165" s="253"/>
    </row>
    <row r="166" spans="5:6" ht="18" customHeight="1">
      <c r="E166" s="252"/>
      <c r="F166" s="253"/>
    </row>
    <row r="167" spans="5:6" ht="18" customHeight="1">
      <c r="E167" s="252"/>
      <c r="F167" s="253"/>
    </row>
    <row r="168" spans="5:6" ht="18" customHeight="1">
      <c r="E168" s="252"/>
      <c r="F168" s="253"/>
    </row>
    <row r="169" spans="5:6" ht="18" customHeight="1">
      <c r="E169" s="252"/>
      <c r="F169" s="253"/>
    </row>
    <row r="170" spans="5:6" ht="18" customHeight="1">
      <c r="E170" s="252"/>
      <c r="F170" s="253"/>
    </row>
    <row r="171" spans="5:6" ht="18" customHeight="1">
      <c r="E171" s="252"/>
      <c r="F171" s="253"/>
    </row>
    <row r="172" spans="5:6" ht="18" customHeight="1">
      <c r="E172" s="252"/>
      <c r="F172" s="253"/>
    </row>
    <row r="173" spans="5:6" ht="18" customHeight="1">
      <c r="E173" s="252"/>
      <c r="F173" s="253"/>
    </row>
    <row r="174" spans="5:6" ht="18" customHeight="1">
      <c r="E174" s="252"/>
      <c r="F174" s="253"/>
    </row>
    <row r="175" spans="5:6" ht="18" customHeight="1">
      <c r="E175" s="252"/>
      <c r="F175" s="253"/>
    </row>
    <row r="176" spans="5:6" ht="18" customHeight="1">
      <c r="E176" s="252"/>
      <c r="F176" s="253"/>
    </row>
    <row r="177" spans="5:6" ht="18" customHeight="1">
      <c r="E177" s="252"/>
      <c r="F177" s="253"/>
    </row>
    <row r="178" spans="5:6" ht="18" customHeight="1">
      <c r="E178" s="252"/>
      <c r="F178" s="253"/>
    </row>
    <row r="179" spans="5:6" ht="18" customHeight="1">
      <c r="E179" s="252"/>
      <c r="F179" s="253"/>
    </row>
    <row r="180" spans="5:6" ht="18" customHeight="1">
      <c r="E180" s="252"/>
      <c r="F180" s="253"/>
    </row>
    <row r="181" spans="5:6" ht="18" customHeight="1">
      <c r="E181" s="252"/>
      <c r="F181" s="253"/>
    </row>
    <row r="182" spans="5:6" ht="18" customHeight="1">
      <c r="E182" s="252"/>
      <c r="F182" s="253"/>
    </row>
    <row r="183" spans="5:6" ht="18" customHeight="1">
      <c r="E183" s="252"/>
      <c r="F183" s="253"/>
    </row>
    <row r="184" spans="5:6" ht="18" customHeight="1">
      <c r="E184" s="252"/>
      <c r="F184" s="253"/>
    </row>
    <row r="185" spans="5:6" ht="18" customHeight="1">
      <c r="E185" s="252"/>
      <c r="F185" s="253"/>
    </row>
    <row r="186" spans="5:6" ht="18" customHeight="1">
      <c r="E186" s="252"/>
      <c r="F186" s="253"/>
    </row>
    <row r="187" spans="5:6" ht="18" customHeight="1">
      <c r="E187" s="252"/>
      <c r="F187" s="253"/>
    </row>
    <row r="188" spans="5:6" ht="18" customHeight="1">
      <c r="E188" s="252"/>
      <c r="F188" s="253"/>
    </row>
    <row r="189" spans="5:6" ht="18" customHeight="1">
      <c r="E189" s="252"/>
      <c r="F189" s="253"/>
    </row>
    <row r="190" spans="5:6" ht="18" customHeight="1">
      <c r="E190" s="252"/>
      <c r="F190" s="253"/>
    </row>
    <row r="191" spans="5:6" ht="18" customHeight="1">
      <c r="E191" s="252"/>
      <c r="F191" s="253"/>
    </row>
    <row r="192" spans="5:6" ht="18" customHeight="1">
      <c r="E192" s="252"/>
      <c r="F192" s="253"/>
    </row>
    <row r="193" spans="5:6" ht="18" customHeight="1">
      <c r="E193" s="252"/>
      <c r="F193" s="253"/>
    </row>
    <row r="194" spans="5:6" ht="18" customHeight="1">
      <c r="E194" s="252"/>
      <c r="F194" s="253"/>
    </row>
    <row r="195" spans="5:6" ht="18" customHeight="1">
      <c r="E195" s="252"/>
      <c r="F195" s="253"/>
    </row>
    <row r="196" spans="5:6" ht="18" customHeight="1">
      <c r="E196" s="252"/>
      <c r="F196" s="253"/>
    </row>
    <row r="197" spans="5:6" ht="18" customHeight="1">
      <c r="E197" s="252"/>
      <c r="F197" s="253"/>
    </row>
    <row r="198" spans="5:6" ht="18" customHeight="1">
      <c r="E198" s="252"/>
      <c r="F198" s="253"/>
    </row>
    <row r="199" spans="5:6" ht="18" customHeight="1">
      <c r="E199" s="252"/>
      <c r="F199" s="253"/>
    </row>
    <row r="200" spans="5:6" ht="18" customHeight="1">
      <c r="E200" s="252"/>
      <c r="F200" s="253"/>
    </row>
    <row r="201" spans="5:6" ht="18" customHeight="1">
      <c r="E201" s="252"/>
      <c r="F201" s="253"/>
    </row>
    <row r="202" spans="5:6" ht="18" customHeight="1">
      <c r="E202" s="252"/>
      <c r="F202" s="253"/>
    </row>
    <row r="203" spans="5:6" ht="18" customHeight="1">
      <c r="E203" s="252"/>
      <c r="F203" s="253"/>
    </row>
    <row r="204" spans="5:6" ht="18" customHeight="1">
      <c r="E204" s="252"/>
      <c r="F204" s="253"/>
    </row>
    <row r="205" spans="5:6" ht="18" customHeight="1">
      <c r="E205" s="252"/>
      <c r="F205" s="253"/>
    </row>
    <row r="206" spans="5:6" ht="18" customHeight="1">
      <c r="E206" s="252"/>
      <c r="F206" s="253"/>
    </row>
    <row r="207" spans="5:6" ht="18" customHeight="1">
      <c r="E207" s="252"/>
      <c r="F207" s="253"/>
    </row>
    <row r="208" spans="5:6" ht="18" customHeight="1">
      <c r="E208" s="252"/>
      <c r="F208" s="253"/>
    </row>
    <row r="209" spans="5:6" ht="18" customHeight="1">
      <c r="E209" s="252"/>
      <c r="F209" s="253"/>
    </row>
    <row r="210" spans="5:6" ht="18" customHeight="1">
      <c r="E210" s="252"/>
      <c r="F210" s="253"/>
    </row>
    <row r="211" spans="5:6" ht="18" customHeight="1">
      <c r="E211" s="252"/>
      <c r="F211" s="253"/>
    </row>
    <row r="212" spans="5:6" ht="18" customHeight="1">
      <c r="E212" s="252"/>
      <c r="F212" s="253"/>
    </row>
    <row r="213" spans="5:6" ht="18" customHeight="1">
      <c r="E213" s="252"/>
      <c r="F213" s="253"/>
    </row>
    <row r="214" spans="5:6" ht="18" customHeight="1">
      <c r="E214" s="252"/>
      <c r="F214" s="253"/>
    </row>
    <row r="215" spans="5:6" ht="18" customHeight="1">
      <c r="E215" s="252"/>
      <c r="F215" s="253"/>
    </row>
    <row r="216" spans="5:6" ht="18" customHeight="1">
      <c r="E216" s="252"/>
      <c r="F216" s="253"/>
    </row>
    <row r="217" spans="5:6" ht="18" customHeight="1">
      <c r="E217" s="252"/>
      <c r="F217" s="253"/>
    </row>
    <row r="218" spans="5:6" ht="18" customHeight="1">
      <c r="E218" s="252"/>
      <c r="F218" s="253"/>
    </row>
    <row r="219" spans="5:6" ht="18" customHeight="1">
      <c r="E219" s="252"/>
      <c r="F219" s="253"/>
    </row>
    <row r="220" spans="5:6" ht="18" customHeight="1">
      <c r="E220" s="252"/>
      <c r="F220" s="253"/>
    </row>
    <row r="221" spans="5:6" ht="18" customHeight="1">
      <c r="E221" s="252"/>
      <c r="F221" s="253"/>
    </row>
    <row r="222" spans="5:6" ht="18" customHeight="1">
      <c r="E222" s="252"/>
      <c r="F222" s="253"/>
    </row>
    <row r="223" spans="5:6" ht="18" customHeight="1">
      <c r="E223" s="252"/>
      <c r="F223" s="253"/>
    </row>
    <row r="224" spans="5:6" ht="18" customHeight="1">
      <c r="E224" s="252"/>
      <c r="F224" s="253"/>
    </row>
    <row r="225" spans="5:6" ht="18" customHeight="1">
      <c r="E225" s="252"/>
      <c r="F225" s="253"/>
    </row>
    <row r="226" spans="5:6" ht="18" customHeight="1">
      <c r="E226" s="252"/>
      <c r="F226" s="253"/>
    </row>
    <row r="227" spans="5:6" ht="18" customHeight="1">
      <c r="E227" s="252"/>
      <c r="F227" s="253"/>
    </row>
    <row r="228" spans="5:6" ht="18" customHeight="1">
      <c r="E228" s="252"/>
      <c r="F228" s="253"/>
    </row>
    <row r="229" spans="5:6" ht="18" customHeight="1">
      <c r="E229" s="252"/>
      <c r="F229" s="253"/>
    </row>
    <row r="230" spans="5:6" ht="18" customHeight="1">
      <c r="E230" s="252"/>
      <c r="F230" s="253"/>
    </row>
    <row r="231" spans="5:6" ht="18" customHeight="1">
      <c r="E231" s="252"/>
      <c r="F231" s="253"/>
    </row>
    <row r="232" spans="5:6" ht="18" customHeight="1">
      <c r="E232" s="252"/>
      <c r="F232" s="253"/>
    </row>
    <row r="233" spans="5:6" ht="18" customHeight="1">
      <c r="E233" s="252"/>
      <c r="F233" s="253"/>
    </row>
    <row r="234" spans="5:6" ht="18" customHeight="1">
      <c r="E234" s="252"/>
      <c r="F234" s="253"/>
    </row>
    <row r="235" spans="5:6" ht="18" customHeight="1">
      <c r="E235" s="252"/>
      <c r="F235" s="253"/>
    </row>
    <row r="236" spans="5:6" ht="18" customHeight="1">
      <c r="E236" s="252"/>
      <c r="F236" s="253"/>
    </row>
    <row r="237" spans="5:6" ht="18" customHeight="1">
      <c r="E237" s="252"/>
      <c r="F237" s="253"/>
    </row>
    <row r="238" spans="5:6" ht="18" customHeight="1">
      <c r="E238" s="252"/>
      <c r="F238" s="253"/>
    </row>
    <row r="239" spans="5:6" ht="18" customHeight="1">
      <c r="E239" s="252"/>
      <c r="F239" s="253"/>
    </row>
    <row r="240" spans="5:6" ht="18" customHeight="1">
      <c r="E240" s="252"/>
      <c r="F240" s="253"/>
    </row>
    <row r="241" spans="5:6" ht="18" customHeight="1">
      <c r="E241" s="252"/>
      <c r="F241" s="253"/>
    </row>
    <row r="242" spans="5:6" ht="18" customHeight="1">
      <c r="E242" s="252"/>
      <c r="F242" s="253"/>
    </row>
    <row r="243" spans="5:6" ht="18" customHeight="1">
      <c r="E243" s="252"/>
      <c r="F243" s="253"/>
    </row>
    <row r="244" spans="5:6" ht="18" customHeight="1">
      <c r="E244" s="252"/>
      <c r="F244" s="253"/>
    </row>
    <row r="245" spans="5:6" ht="18" customHeight="1">
      <c r="E245" s="252"/>
      <c r="F245" s="253"/>
    </row>
  </sheetData>
  <mergeCells count="13">
    <mergeCell ref="C22:D22"/>
    <mergeCell ref="A11:C11"/>
    <mergeCell ref="C12:D13"/>
    <mergeCell ref="E12:F12"/>
    <mergeCell ref="C14:C17"/>
    <mergeCell ref="C18:C21"/>
    <mergeCell ref="C47:D47"/>
    <mergeCell ref="C23:C26"/>
    <mergeCell ref="C27:C30"/>
    <mergeCell ref="C31:C34"/>
    <mergeCell ref="C35:C38"/>
    <mergeCell ref="C39:C42"/>
    <mergeCell ref="C43:C46"/>
  </mergeCells>
  <phoneticPr fontId="2"/>
  <printOptions horizontalCentered="1"/>
  <pageMargins left="0.78740157480314965" right="0.78740157480314965" top="0.78740157480314965" bottom="0.78740157480314965" header="0.51181102362204722" footer="0.51181102362204722"/>
  <pageSetup paperSize="9" scale="84" orientation="portrait" cellComments="asDisplayed" r:id="rId1"/>
  <headerFooter alignWithMargins="0"/>
</worksheet>
</file>

<file path=xl/worksheets/sheet27.xml><?xml version="1.0" encoding="utf-8"?>
<worksheet xmlns="http://schemas.openxmlformats.org/spreadsheetml/2006/main" xmlns:r="http://schemas.openxmlformats.org/officeDocument/2006/relationships">
  <sheetPr>
    <tabColor rgb="FFFFFF00"/>
  </sheetPr>
  <dimension ref="A1:J56"/>
  <sheetViews>
    <sheetView showZeros="0" view="pageBreakPreview" zoomScale="115" zoomScaleNormal="100" zoomScaleSheetLayoutView="115" workbookViewId="0">
      <selection activeCell="K44" sqref="K44"/>
    </sheetView>
  </sheetViews>
  <sheetFormatPr defaultRowHeight="18" customHeight="1"/>
  <cols>
    <col min="1" max="1" width="4" style="589" customWidth="1"/>
    <col min="2" max="2" width="9.625" style="589" customWidth="1"/>
    <col min="3" max="4" width="8.125" style="589" customWidth="1"/>
    <col min="5" max="7" width="8.75" style="589" customWidth="1"/>
    <col min="8" max="8" width="10.375" style="589" customWidth="1"/>
    <col min="9" max="9" width="8.75" style="252" customWidth="1"/>
    <col min="10" max="10" width="8.75" style="253" customWidth="1"/>
    <col min="11" max="16384" width="9" style="589"/>
  </cols>
  <sheetData>
    <row r="1" spans="1:10" ht="18" customHeight="1">
      <c r="A1" s="201" t="s">
        <v>1178</v>
      </c>
      <c r="B1" s="201"/>
      <c r="C1" s="201"/>
      <c r="D1" s="201"/>
      <c r="E1" s="201"/>
      <c r="F1" s="201"/>
      <c r="G1" s="201"/>
      <c r="H1" s="201"/>
    </row>
    <row r="3" spans="1:10" ht="18" customHeight="1">
      <c r="A3" s="589" t="s">
        <v>2166</v>
      </c>
    </row>
    <row r="4" spans="1:10" ht="18" customHeight="1">
      <c r="B4" s="228" t="s">
        <v>1648</v>
      </c>
      <c r="C4" s="1855" t="s">
        <v>1649</v>
      </c>
      <c r="D4" s="1890"/>
      <c r="E4" s="1890"/>
      <c r="F4" s="1890"/>
      <c r="G4" s="1890"/>
      <c r="H4" s="1864"/>
      <c r="I4" s="1865" t="s">
        <v>2167</v>
      </c>
      <c r="J4" s="1866"/>
    </row>
    <row r="5" spans="1:10" ht="18" customHeight="1">
      <c r="B5" s="228" t="s">
        <v>1179</v>
      </c>
      <c r="C5" s="1858" t="s">
        <v>2168</v>
      </c>
      <c r="D5" s="1896"/>
      <c r="E5" s="1896"/>
      <c r="F5" s="1896"/>
      <c r="G5" s="1896"/>
      <c r="H5" s="1859"/>
      <c r="I5" s="1860">
        <v>1364</v>
      </c>
      <c r="J5" s="1861"/>
    </row>
    <row r="6" spans="1:10" ht="18" customHeight="1">
      <c r="B6" s="228" t="s">
        <v>1180</v>
      </c>
      <c r="C6" s="1858" t="s">
        <v>2169</v>
      </c>
      <c r="D6" s="1896"/>
      <c r="E6" s="1896"/>
      <c r="F6" s="1896"/>
      <c r="G6" s="1896"/>
      <c r="H6" s="1859"/>
      <c r="I6" s="1860">
        <v>129</v>
      </c>
      <c r="J6" s="1861"/>
    </row>
    <row r="7" spans="1:10" ht="18" customHeight="1">
      <c r="B7" s="1855" t="s">
        <v>2373</v>
      </c>
      <c r="C7" s="1890"/>
      <c r="D7" s="1890"/>
      <c r="E7" s="1890"/>
      <c r="F7" s="1890"/>
      <c r="G7" s="1890"/>
      <c r="H7" s="1864"/>
      <c r="I7" s="1860">
        <f>SUM(I5:I6)</f>
        <v>1493</v>
      </c>
      <c r="J7" s="1861"/>
    </row>
    <row r="9" spans="1:10" ht="18" customHeight="1">
      <c r="A9" s="589" t="s">
        <v>2170</v>
      </c>
    </row>
    <row r="10" spans="1:10" ht="18" customHeight="1">
      <c r="B10" s="228" t="s">
        <v>1648</v>
      </c>
      <c r="C10" s="1855" t="s">
        <v>1649</v>
      </c>
      <c r="D10" s="1890"/>
      <c r="E10" s="1890"/>
      <c r="F10" s="1890"/>
      <c r="G10" s="1890"/>
      <c r="H10" s="1864"/>
      <c r="I10" s="1865" t="s">
        <v>2167</v>
      </c>
      <c r="J10" s="1866"/>
    </row>
    <row r="11" spans="1:10" ht="18" customHeight="1">
      <c r="B11" s="228" t="s">
        <v>1179</v>
      </c>
      <c r="C11" s="1858" t="s">
        <v>1664</v>
      </c>
      <c r="D11" s="1896"/>
      <c r="E11" s="1896"/>
      <c r="F11" s="1896"/>
      <c r="G11" s="1896"/>
      <c r="H11" s="1859"/>
      <c r="I11" s="1860">
        <v>1313</v>
      </c>
      <c r="J11" s="1861"/>
    </row>
    <row r="12" spans="1:10" ht="18" customHeight="1">
      <c r="B12" s="228" t="s">
        <v>1180</v>
      </c>
      <c r="C12" s="1858" t="s">
        <v>1665</v>
      </c>
      <c r="D12" s="1896"/>
      <c r="E12" s="1896"/>
      <c r="F12" s="1896"/>
      <c r="G12" s="1896"/>
      <c r="H12" s="1859"/>
      <c r="I12" s="1860">
        <v>7</v>
      </c>
      <c r="J12" s="1861"/>
    </row>
    <row r="13" spans="1:10" ht="18" customHeight="1">
      <c r="B13" s="228" t="s">
        <v>1181</v>
      </c>
      <c r="C13" s="1858" t="s">
        <v>1666</v>
      </c>
      <c r="D13" s="1896"/>
      <c r="E13" s="1896"/>
      <c r="F13" s="1896"/>
      <c r="G13" s="1896"/>
      <c r="H13" s="1859"/>
      <c r="I13" s="1860">
        <v>21</v>
      </c>
      <c r="J13" s="1861"/>
    </row>
    <row r="14" spans="1:10" ht="18" customHeight="1">
      <c r="B14" s="228" t="s">
        <v>1182</v>
      </c>
      <c r="C14" s="1858" t="s">
        <v>1667</v>
      </c>
      <c r="D14" s="1896"/>
      <c r="E14" s="1896"/>
      <c r="F14" s="1896"/>
      <c r="G14" s="1896"/>
      <c r="H14" s="1859"/>
      <c r="I14" s="1860">
        <v>23</v>
      </c>
      <c r="J14" s="1861"/>
    </row>
    <row r="15" spans="1:10" ht="18" customHeight="1">
      <c r="B15" s="1855" t="s">
        <v>2373</v>
      </c>
      <c r="C15" s="1890"/>
      <c r="D15" s="1890"/>
      <c r="E15" s="1890"/>
      <c r="F15" s="1890"/>
      <c r="G15" s="1890"/>
      <c r="H15" s="1864"/>
      <c r="I15" s="1860">
        <f>SUM(I11:I14)</f>
        <v>1364</v>
      </c>
      <c r="J15" s="1861"/>
    </row>
    <row r="17" spans="1:10" ht="18" customHeight="1">
      <c r="A17" s="589" t="s">
        <v>2171</v>
      </c>
    </row>
    <row r="18" spans="1:10" ht="18" customHeight="1">
      <c r="B18" s="226" t="s">
        <v>2683</v>
      </c>
      <c r="C18" s="1835" t="s">
        <v>1677</v>
      </c>
      <c r="D18" s="1836"/>
      <c r="E18" s="1836"/>
      <c r="F18" s="1836"/>
      <c r="G18" s="1836"/>
      <c r="H18" s="1837"/>
      <c r="I18" s="1863" t="s">
        <v>1678</v>
      </c>
      <c r="J18" s="1863"/>
    </row>
    <row r="19" spans="1:10" ht="18" customHeight="1">
      <c r="B19" s="227" t="s">
        <v>1630</v>
      </c>
      <c r="C19" s="1838"/>
      <c r="D19" s="1334"/>
      <c r="E19" s="1334"/>
      <c r="F19" s="1334"/>
      <c r="G19" s="1334"/>
      <c r="H19" s="1839"/>
      <c r="I19" s="593" t="s">
        <v>1679</v>
      </c>
      <c r="J19" s="593" t="s">
        <v>1680</v>
      </c>
    </row>
    <row r="20" spans="1:10" ht="18" customHeight="1">
      <c r="B20" s="230" t="s">
        <v>1121</v>
      </c>
      <c r="C20" s="1878" t="s">
        <v>1632</v>
      </c>
      <c r="D20" s="1879"/>
      <c r="E20" s="1879"/>
      <c r="F20" s="1880"/>
      <c r="G20" s="1891" t="s">
        <v>1633</v>
      </c>
      <c r="H20" s="1875"/>
      <c r="I20" s="258">
        <v>0</v>
      </c>
      <c r="J20" s="258">
        <v>1</v>
      </c>
    </row>
    <row r="21" spans="1:10" ht="18" customHeight="1">
      <c r="B21" s="261" t="s">
        <v>1122</v>
      </c>
      <c r="C21" s="1881"/>
      <c r="D21" s="1882"/>
      <c r="E21" s="1882"/>
      <c r="F21" s="1883"/>
      <c r="G21" s="1889" t="s">
        <v>1634</v>
      </c>
      <c r="H21" s="1877"/>
      <c r="I21" s="260">
        <v>0</v>
      </c>
      <c r="J21" s="260">
        <v>1</v>
      </c>
    </row>
    <row r="22" spans="1:10" ht="18" customHeight="1">
      <c r="B22" s="232" t="s">
        <v>1123</v>
      </c>
      <c r="C22" s="1881"/>
      <c r="D22" s="1882"/>
      <c r="E22" s="1882"/>
      <c r="F22" s="1883"/>
      <c r="G22" s="1889" t="s">
        <v>1681</v>
      </c>
      <c r="H22" s="1877"/>
      <c r="I22" s="260">
        <v>0</v>
      </c>
      <c r="J22" s="260">
        <v>2</v>
      </c>
    </row>
    <row r="23" spans="1:10" ht="18" customHeight="1">
      <c r="B23" s="227" t="s">
        <v>2172</v>
      </c>
      <c r="C23" s="1884"/>
      <c r="D23" s="1885"/>
      <c r="E23" s="1885"/>
      <c r="F23" s="1886"/>
      <c r="G23" s="1887" t="s">
        <v>1635</v>
      </c>
      <c r="H23" s="1888"/>
      <c r="I23" s="263">
        <v>0</v>
      </c>
      <c r="J23" s="263">
        <v>0</v>
      </c>
    </row>
    <row r="24" spans="1:10" ht="18" customHeight="1">
      <c r="B24" s="230" t="s">
        <v>1125</v>
      </c>
      <c r="C24" s="1878" t="s">
        <v>2173</v>
      </c>
      <c r="D24" s="1879"/>
      <c r="E24" s="1879"/>
      <c r="F24" s="1880"/>
      <c r="G24" s="1892" t="s">
        <v>1633</v>
      </c>
      <c r="H24" s="1893"/>
      <c r="I24" s="258">
        <v>0</v>
      </c>
      <c r="J24" s="258">
        <v>701</v>
      </c>
    </row>
    <row r="25" spans="1:10" ht="18" customHeight="1">
      <c r="B25" s="261" t="s">
        <v>1126</v>
      </c>
      <c r="C25" s="1881"/>
      <c r="D25" s="1882"/>
      <c r="E25" s="1882"/>
      <c r="F25" s="1883"/>
      <c r="G25" s="1894" t="s">
        <v>1634</v>
      </c>
      <c r="H25" s="1895"/>
      <c r="I25" s="260">
        <v>0</v>
      </c>
      <c r="J25" s="260">
        <v>1</v>
      </c>
    </row>
    <row r="26" spans="1:10" ht="18" customHeight="1">
      <c r="B26" s="232" t="s">
        <v>1127</v>
      </c>
      <c r="C26" s="1881"/>
      <c r="D26" s="1882"/>
      <c r="E26" s="1882"/>
      <c r="F26" s="1883"/>
      <c r="G26" s="1894" t="s">
        <v>1681</v>
      </c>
      <c r="H26" s="1895"/>
      <c r="I26" s="260">
        <v>5</v>
      </c>
      <c r="J26" s="260">
        <v>199</v>
      </c>
    </row>
    <row r="27" spans="1:10" ht="18" customHeight="1">
      <c r="B27" s="227" t="s">
        <v>2174</v>
      </c>
      <c r="C27" s="1884"/>
      <c r="D27" s="1885"/>
      <c r="E27" s="1885"/>
      <c r="F27" s="1886"/>
      <c r="G27" s="1887" t="s">
        <v>1635</v>
      </c>
      <c r="H27" s="1888"/>
      <c r="I27" s="263">
        <v>0</v>
      </c>
      <c r="J27" s="263">
        <v>2</v>
      </c>
    </row>
    <row r="28" spans="1:10" ht="18" customHeight="1">
      <c r="B28" s="230" t="s">
        <v>1129</v>
      </c>
      <c r="C28" s="1878" t="s">
        <v>1636</v>
      </c>
      <c r="D28" s="1879"/>
      <c r="E28" s="1879"/>
      <c r="F28" s="1880"/>
      <c r="G28" s="1891" t="s">
        <v>1633</v>
      </c>
      <c r="H28" s="1875"/>
      <c r="I28" s="258">
        <v>0</v>
      </c>
      <c r="J28" s="258">
        <v>0</v>
      </c>
    </row>
    <row r="29" spans="1:10" ht="18" customHeight="1">
      <c r="B29" s="261" t="s">
        <v>1130</v>
      </c>
      <c r="C29" s="1881"/>
      <c r="D29" s="1882"/>
      <c r="E29" s="1882"/>
      <c r="F29" s="1883"/>
      <c r="G29" s="1889" t="s">
        <v>1634</v>
      </c>
      <c r="H29" s="1877"/>
      <c r="I29" s="260">
        <v>0</v>
      </c>
      <c r="J29" s="260">
        <v>1</v>
      </c>
    </row>
    <row r="30" spans="1:10" ht="18" customHeight="1">
      <c r="B30" s="232" t="s">
        <v>1131</v>
      </c>
      <c r="C30" s="1881"/>
      <c r="D30" s="1882"/>
      <c r="E30" s="1882"/>
      <c r="F30" s="1883"/>
      <c r="G30" s="1889" t="s">
        <v>1681</v>
      </c>
      <c r="H30" s="1877"/>
      <c r="I30" s="260">
        <v>0</v>
      </c>
      <c r="J30" s="679" t="s">
        <v>1164</v>
      </c>
    </row>
    <row r="31" spans="1:10" ht="18" customHeight="1">
      <c r="B31" s="227" t="s">
        <v>2175</v>
      </c>
      <c r="C31" s="1884"/>
      <c r="D31" s="1885"/>
      <c r="E31" s="1885"/>
      <c r="F31" s="1886"/>
      <c r="G31" s="1887" t="s">
        <v>1635</v>
      </c>
      <c r="H31" s="1888"/>
      <c r="I31" s="263">
        <v>0</v>
      </c>
      <c r="J31" s="263">
        <v>0</v>
      </c>
    </row>
    <row r="32" spans="1:10" ht="18" customHeight="1">
      <c r="B32" s="230" t="s">
        <v>1133</v>
      </c>
      <c r="C32" s="1878" t="s">
        <v>1637</v>
      </c>
      <c r="D32" s="1879"/>
      <c r="E32" s="1879"/>
      <c r="F32" s="1880"/>
      <c r="G32" s="1874" t="s">
        <v>1633</v>
      </c>
      <c r="H32" s="1875"/>
      <c r="I32" s="258">
        <v>0</v>
      </c>
      <c r="J32" s="258">
        <v>0</v>
      </c>
    </row>
    <row r="33" spans="2:10" ht="18" customHeight="1">
      <c r="B33" s="261" t="s">
        <v>1134</v>
      </c>
      <c r="C33" s="1881"/>
      <c r="D33" s="1882"/>
      <c r="E33" s="1882"/>
      <c r="F33" s="1883"/>
      <c r="G33" s="1876" t="s">
        <v>1634</v>
      </c>
      <c r="H33" s="1877"/>
      <c r="I33" s="260">
        <v>0</v>
      </c>
      <c r="J33" s="260">
        <v>1</v>
      </c>
    </row>
    <row r="34" spans="2:10" ht="18" customHeight="1">
      <c r="B34" s="232" t="s">
        <v>1135</v>
      </c>
      <c r="C34" s="1881"/>
      <c r="D34" s="1882"/>
      <c r="E34" s="1882"/>
      <c r="F34" s="1883"/>
      <c r="G34" s="1876" t="s">
        <v>1681</v>
      </c>
      <c r="H34" s="1877"/>
      <c r="I34" s="260">
        <v>0</v>
      </c>
      <c r="J34" s="679" t="s">
        <v>1164</v>
      </c>
    </row>
    <row r="35" spans="2:10" ht="18" customHeight="1">
      <c r="B35" s="227" t="s">
        <v>2176</v>
      </c>
      <c r="C35" s="1884"/>
      <c r="D35" s="1885"/>
      <c r="E35" s="1885"/>
      <c r="F35" s="1886"/>
      <c r="G35" s="1887" t="s">
        <v>1635</v>
      </c>
      <c r="H35" s="1888"/>
      <c r="I35" s="263">
        <v>0</v>
      </c>
      <c r="J35" s="276">
        <v>0</v>
      </c>
    </row>
    <row r="36" spans="2:10" ht="18" customHeight="1">
      <c r="B36" s="230" t="s">
        <v>1154</v>
      </c>
      <c r="C36" s="1878" t="s">
        <v>2177</v>
      </c>
      <c r="D36" s="1879"/>
      <c r="E36" s="1879"/>
      <c r="F36" s="1880"/>
      <c r="G36" s="1874" t="s">
        <v>1633</v>
      </c>
      <c r="H36" s="1875"/>
      <c r="I36" s="258">
        <v>0</v>
      </c>
      <c r="J36" s="258">
        <v>0</v>
      </c>
    </row>
    <row r="37" spans="2:10" ht="18" customHeight="1">
      <c r="B37" s="261" t="s">
        <v>1155</v>
      </c>
      <c r="C37" s="1881"/>
      <c r="D37" s="1882"/>
      <c r="E37" s="1882"/>
      <c r="F37" s="1883"/>
      <c r="G37" s="1876" t="s">
        <v>1634</v>
      </c>
      <c r="H37" s="1877"/>
      <c r="I37" s="260">
        <v>0</v>
      </c>
      <c r="J37" s="260">
        <v>0</v>
      </c>
    </row>
    <row r="38" spans="2:10" ht="18" customHeight="1">
      <c r="B38" s="232" t="s">
        <v>1156</v>
      </c>
      <c r="C38" s="1881"/>
      <c r="D38" s="1882"/>
      <c r="E38" s="1882"/>
      <c r="F38" s="1883"/>
      <c r="G38" s="1876" t="s">
        <v>1681</v>
      </c>
      <c r="H38" s="1877"/>
      <c r="I38" s="260">
        <v>0</v>
      </c>
      <c r="J38" s="260">
        <v>1</v>
      </c>
    </row>
    <row r="39" spans="2:10" ht="18" customHeight="1">
      <c r="B39" s="227" t="s">
        <v>1157</v>
      </c>
      <c r="C39" s="1884"/>
      <c r="D39" s="1885"/>
      <c r="E39" s="1885"/>
      <c r="F39" s="1886"/>
      <c r="G39" s="1887" t="s">
        <v>1635</v>
      </c>
      <c r="H39" s="1888"/>
      <c r="I39" s="263">
        <v>0</v>
      </c>
      <c r="J39" s="276">
        <v>0</v>
      </c>
    </row>
    <row r="40" spans="2:10" ht="18" customHeight="1">
      <c r="B40" s="230" t="s">
        <v>1158</v>
      </c>
      <c r="C40" s="1878" t="s">
        <v>2178</v>
      </c>
      <c r="D40" s="1879"/>
      <c r="E40" s="1879"/>
      <c r="F40" s="1880"/>
      <c r="G40" s="1874" t="s">
        <v>1633</v>
      </c>
      <c r="H40" s="1875"/>
      <c r="I40" s="258">
        <v>0</v>
      </c>
      <c r="J40" s="258">
        <v>33</v>
      </c>
    </row>
    <row r="41" spans="2:10" ht="18" customHeight="1">
      <c r="B41" s="261" t="s">
        <v>1159</v>
      </c>
      <c r="C41" s="1881"/>
      <c r="D41" s="1882"/>
      <c r="E41" s="1882"/>
      <c r="F41" s="1883"/>
      <c r="G41" s="1876" t="s">
        <v>1634</v>
      </c>
      <c r="H41" s="1877"/>
      <c r="I41" s="260">
        <v>0</v>
      </c>
      <c r="J41" s="260">
        <v>0</v>
      </c>
    </row>
    <row r="42" spans="2:10" ht="18" customHeight="1">
      <c r="B42" s="232" t="s">
        <v>1160</v>
      </c>
      <c r="C42" s="1881"/>
      <c r="D42" s="1882"/>
      <c r="E42" s="1882"/>
      <c r="F42" s="1883"/>
      <c r="G42" s="1876" t="s">
        <v>1681</v>
      </c>
      <c r="H42" s="1877"/>
      <c r="I42" s="260">
        <v>1</v>
      </c>
      <c r="J42" s="260">
        <v>97</v>
      </c>
    </row>
    <row r="43" spans="2:10" ht="18" customHeight="1">
      <c r="B43" s="274" t="s">
        <v>1161</v>
      </c>
      <c r="C43" s="1884"/>
      <c r="D43" s="1885"/>
      <c r="E43" s="1885"/>
      <c r="F43" s="1886"/>
      <c r="G43" s="1887" t="s">
        <v>1635</v>
      </c>
      <c r="H43" s="1888"/>
      <c r="I43" s="263">
        <v>0</v>
      </c>
      <c r="J43" s="276">
        <v>4</v>
      </c>
    </row>
    <row r="44" spans="2:10" ht="18" customHeight="1">
      <c r="B44" s="682" t="s">
        <v>1162</v>
      </c>
      <c r="C44" s="1878" t="s">
        <v>1163</v>
      </c>
      <c r="D44" s="1879"/>
      <c r="E44" s="1879"/>
      <c r="F44" s="1880"/>
      <c r="G44" s="1874" t="s">
        <v>1633</v>
      </c>
      <c r="H44" s="1875"/>
      <c r="I44" s="258">
        <v>0</v>
      </c>
      <c r="J44" s="258">
        <v>3</v>
      </c>
    </row>
    <row r="45" spans="2:10" ht="18" customHeight="1">
      <c r="B45" s="261" t="s">
        <v>1165</v>
      </c>
      <c r="C45" s="1881"/>
      <c r="D45" s="1882"/>
      <c r="E45" s="1882"/>
      <c r="F45" s="1883"/>
      <c r="G45" s="1876" t="s">
        <v>1634</v>
      </c>
      <c r="H45" s="1877"/>
      <c r="I45" s="260">
        <v>0</v>
      </c>
      <c r="J45" s="260">
        <v>1</v>
      </c>
    </row>
    <row r="46" spans="2:10" ht="18" customHeight="1">
      <c r="B46" s="232" t="s">
        <v>1166</v>
      </c>
      <c r="C46" s="1881"/>
      <c r="D46" s="1882"/>
      <c r="E46" s="1882"/>
      <c r="F46" s="1883"/>
      <c r="G46" s="1876" t="s">
        <v>1681</v>
      </c>
      <c r="H46" s="1877"/>
      <c r="I46" s="260">
        <v>0</v>
      </c>
      <c r="J46" s="260">
        <v>81</v>
      </c>
    </row>
    <row r="47" spans="2:10" ht="18" customHeight="1">
      <c r="B47" s="682" t="s">
        <v>1167</v>
      </c>
      <c r="C47" s="1884"/>
      <c r="D47" s="1885"/>
      <c r="E47" s="1885"/>
      <c r="F47" s="1886"/>
      <c r="G47" s="1887" t="s">
        <v>1635</v>
      </c>
      <c r="H47" s="1888"/>
      <c r="I47" s="263">
        <v>0</v>
      </c>
      <c r="J47" s="276">
        <v>1</v>
      </c>
    </row>
    <row r="48" spans="2:10" ht="18" customHeight="1">
      <c r="B48" s="230" t="s">
        <v>1183</v>
      </c>
      <c r="C48" s="1878" t="s">
        <v>1640</v>
      </c>
      <c r="D48" s="1879"/>
      <c r="E48" s="1879"/>
      <c r="F48" s="1880"/>
      <c r="G48" s="1874" t="s">
        <v>1633</v>
      </c>
      <c r="H48" s="1875"/>
      <c r="I48" s="258">
        <v>0</v>
      </c>
      <c r="J48" s="258">
        <v>4</v>
      </c>
    </row>
    <row r="49" spans="2:10" ht="18" customHeight="1">
      <c r="B49" s="261" t="s">
        <v>1184</v>
      </c>
      <c r="C49" s="1881"/>
      <c r="D49" s="1882"/>
      <c r="E49" s="1882"/>
      <c r="F49" s="1883"/>
      <c r="G49" s="1876" t="s">
        <v>1634</v>
      </c>
      <c r="H49" s="1877"/>
      <c r="I49" s="260">
        <v>0</v>
      </c>
      <c r="J49" s="260">
        <v>0</v>
      </c>
    </row>
    <row r="50" spans="2:10" ht="18" customHeight="1">
      <c r="B50" s="232" t="s">
        <v>1185</v>
      </c>
      <c r="C50" s="1881"/>
      <c r="D50" s="1882"/>
      <c r="E50" s="1882"/>
      <c r="F50" s="1883"/>
      <c r="G50" s="1876" t="s">
        <v>1681</v>
      </c>
      <c r="H50" s="1877"/>
      <c r="I50" s="260">
        <v>8</v>
      </c>
      <c r="J50" s="260">
        <v>216</v>
      </c>
    </row>
    <row r="51" spans="2:10" ht="18" customHeight="1">
      <c r="B51" s="274" t="s">
        <v>1186</v>
      </c>
      <c r="C51" s="1884"/>
      <c r="D51" s="1885"/>
      <c r="E51" s="1885"/>
      <c r="F51" s="1886"/>
      <c r="G51" s="1887" t="s">
        <v>1635</v>
      </c>
      <c r="H51" s="1888"/>
      <c r="I51" s="263">
        <v>0</v>
      </c>
      <c r="J51" s="681" t="s">
        <v>1187</v>
      </c>
    </row>
    <row r="52" spans="2:10" ht="19.5" customHeight="1">
      <c r="B52" s="1855" t="s">
        <v>2373</v>
      </c>
      <c r="C52" s="1890"/>
      <c r="D52" s="1890"/>
      <c r="E52" s="1890"/>
      <c r="F52" s="1890"/>
      <c r="G52" s="1890"/>
      <c r="H52" s="1864"/>
      <c r="I52" s="597">
        <f>SUM(I20:I51)</f>
        <v>14</v>
      </c>
      <c r="J52" s="597">
        <f>SUM(J20:J51)</f>
        <v>1350</v>
      </c>
    </row>
    <row r="53" spans="2:10" ht="19.5" customHeight="1"/>
    <row r="54" spans="2:10" ht="18" customHeight="1">
      <c r="J54" s="277"/>
    </row>
    <row r="55" spans="2:10" ht="18" customHeight="1">
      <c r="J55" s="277"/>
    </row>
    <row r="56" spans="2:10" ht="18" customHeight="1">
      <c r="I56" s="589"/>
      <c r="J56" s="589"/>
    </row>
  </sheetData>
  <mergeCells count="63">
    <mergeCell ref="C4:H4"/>
    <mergeCell ref="I4:J4"/>
    <mergeCell ref="C5:H5"/>
    <mergeCell ref="I5:J5"/>
    <mergeCell ref="C11:H11"/>
    <mergeCell ref="I11:J11"/>
    <mergeCell ref="C6:H6"/>
    <mergeCell ref="I6:J6"/>
    <mergeCell ref="B7:H7"/>
    <mergeCell ref="I7:J7"/>
    <mergeCell ref="C10:H10"/>
    <mergeCell ref="I10:J10"/>
    <mergeCell ref="C14:H14"/>
    <mergeCell ref="I14:J14"/>
    <mergeCell ref="B15:H15"/>
    <mergeCell ref="I15:J15"/>
    <mergeCell ref="C12:H12"/>
    <mergeCell ref="I12:J12"/>
    <mergeCell ref="C13:H13"/>
    <mergeCell ref="I13:J13"/>
    <mergeCell ref="C18:H19"/>
    <mergeCell ref="I18:J18"/>
    <mergeCell ref="C24:F27"/>
    <mergeCell ref="G24:H24"/>
    <mergeCell ref="G25:H25"/>
    <mergeCell ref="G26:H26"/>
    <mergeCell ref="G27:H27"/>
    <mergeCell ref="C20:F23"/>
    <mergeCell ref="G20:H20"/>
    <mergeCell ref="G21:H21"/>
    <mergeCell ref="G22:H22"/>
    <mergeCell ref="G23:H23"/>
    <mergeCell ref="C32:F35"/>
    <mergeCell ref="G32:H32"/>
    <mergeCell ref="G33:H33"/>
    <mergeCell ref="G34:H34"/>
    <mergeCell ref="G35:H35"/>
    <mergeCell ref="C28:F31"/>
    <mergeCell ref="G28:H28"/>
    <mergeCell ref="G29:H29"/>
    <mergeCell ref="G30:H30"/>
    <mergeCell ref="G31:H31"/>
    <mergeCell ref="B52:H52"/>
    <mergeCell ref="C36:F39"/>
    <mergeCell ref="G36:H36"/>
    <mergeCell ref="G37:H37"/>
    <mergeCell ref="G38:H38"/>
    <mergeCell ref="G39:H39"/>
    <mergeCell ref="G47:H47"/>
    <mergeCell ref="C40:F43"/>
    <mergeCell ref="C48:F51"/>
    <mergeCell ref="G48:H48"/>
    <mergeCell ref="G49:H49"/>
    <mergeCell ref="G50:H50"/>
    <mergeCell ref="G51:H51"/>
    <mergeCell ref="G43:H43"/>
    <mergeCell ref="C44:F47"/>
    <mergeCell ref="G44:H44"/>
    <mergeCell ref="G45:H45"/>
    <mergeCell ref="G46:H46"/>
    <mergeCell ref="G40:H40"/>
    <mergeCell ref="G41:H41"/>
    <mergeCell ref="G42:H42"/>
  </mergeCells>
  <phoneticPr fontId="2"/>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sheetPr>
    <tabColor rgb="FFFFFF00"/>
  </sheetPr>
  <dimension ref="A1:J92"/>
  <sheetViews>
    <sheetView showZeros="0" view="pageBreakPreview" zoomScaleNormal="100" zoomScaleSheetLayoutView="100" workbookViewId="0">
      <selection activeCell="I14" sqref="I14:J14"/>
    </sheetView>
  </sheetViews>
  <sheetFormatPr defaultRowHeight="18" customHeight="1"/>
  <cols>
    <col min="1" max="1" width="4" style="589" customWidth="1"/>
    <col min="2" max="2" width="9.625" style="589" customWidth="1"/>
    <col min="3" max="4" width="8.125" style="589" customWidth="1"/>
    <col min="5" max="5" width="8.75" style="589" customWidth="1"/>
    <col min="6" max="6" width="10.75" style="589" customWidth="1"/>
    <col min="7" max="8" width="10.625" style="589" customWidth="1"/>
    <col min="9" max="9" width="8.75" style="252" customWidth="1"/>
    <col min="10" max="10" width="8.75" style="253" customWidth="1"/>
    <col min="11" max="16384" width="9" style="589"/>
  </cols>
  <sheetData>
    <row r="1" spans="1:10" ht="18" customHeight="1">
      <c r="A1" s="201" t="s">
        <v>1188</v>
      </c>
      <c r="B1" s="201"/>
      <c r="C1" s="201"/>
      <c r="D1" s="201"/>
      <c r="E1" s="201"/>
      <c r="F1" s="201"/>
      <c r="G1" s="201"/>
      <c r="H1" s="201"/>
    </row>
    <row r="3" spans="1:10" ht="18" customHeight="1">
      <c r="A3" s="589" t="s">
        <v>2179</v>
      </c>
    </row>
    <row r="4" spans="1:10" ht="18" customHeight="1">
      <c r="B4" s="228" t="s">
        <v>1648</v>
      </c>
      <c r="C4" s="1855" t="s">
        <v>1649</v>
      </c>
      <c r="D4" s="1890"/>
      <c r="E4" s="1890"/>
      <c r="F4" s="1890"/>
      <c r="G4" s="1890"/>
      <c r="H4" s="1864"/>
      <c r="I4" s="1865" t="s">
        <v>2167</v>
      </c>
      <c r="J4" s="1866"/>
    </row>
    <row r="5" spans="1:10" ht="18" customHeight="1">
      <c r="B5" s="228" t="s">
        <v>1179</v>
      </c>
      <c r="C5" s="1858" t="s">
        <v>2168</v>
      </c>
      <c r="D5" s="1896"/>
      <c r="E5" s="1896"/>
      <c r="F5" s="1896"/>
      <c r="G5" s="1896"/>
      <c r="H5" s="1859"/>
      <c r="I5" s="1860">
        <v>1059</v>
      </c>
      <c r="J5" s="1861"/>
    </row>
    <row r="6" spans="1:10" ht="18" customHeight="1">
      <c r="B6" s="228" t="s">
        <v>1180</v>
      </c>
      <c r="C6" s="1858" t="s">
        <v>2169</v>
      </c>
      <c r="D6" s="1896"/>
      <c r="E6" s="1896"/>
      <c r="F6" s="1896"/>
      <c r="G6" s="1896"/>
      <c r="H6" s="1859"/>
      <c r="I6" s="1860">
        <v>434</v>
      </c>
      <c r="J6" s="1861"/>
    </row>
    <row r="7" spans="1:10" ht="18" customHeight="1">
      <c r="B7" s="1855" t="s">
        <v>2373</v>
      </c>
      <c r="C7" s="1890"/>
      <c r="D7" s="1890"/>
      <c r="E7" s="1890"/>
      <c r="F7" s="1890"/>
      <c r="G7" s="1890"/>
      <c r="H7" s="1864"/>
      <c r="I7" s="1860">
        <f>SUM(I5:I6)</f>
        <v>1493</v>
      </c>
      <c r="J7" s="1861"/>
    </row>
    <row r="9" spans="1:10" ht="18" customHeight="1">
      <c r="A9" s="589" t="s">
        <v>2170</v>
      </c>
    </row>
    <row r="10" spans="1:10" ht="18" customHeight="1">
      <c r="B10" s="228" t="s">
        <v>1648</v>
      </c>
      <c r="C10" s="1855" t="s">
        <v>1649</v>
      </c>
      <c r="D10" s="1890"/>
      <c r="E10" s="1890"/>
      <c r="F10" s="1890"/>
      <c r="G10" s="1890"/>
      <c r="H10" s="1864"/>
      <c r="I10" s="1865" t="s">
        <v>2167</v>
      </c>
      <c r="J10" s="1866"/>
    </row>
    <row r="11" spans="1:10" ht="18" customHeight="1">
      <c r="B11" s="228" t="s">
        <v>1179</v>
      </c>
      <c r="C11" s="1858" t="s">
        <v>1664</v>
      </c>
      <c r="D11" s="1896"/>
      <c r="E11" s="1896"/>
      <c r="F11" s="1896"/>
      <c r="G11" s="1896"/>
      <c r="H11" s="1859"/>
      <c r="I11" s="1860">
        <v>147</v>
      </c>
      <c r="J11" s="1861"/>
    </row>
    <row r="12" spans="1:10" ht="18" customHeight="1">
      <c r="B12" s="228" t="s">
        <v>1180</v>
      </c>
      <c r="C12" s="1858" t="s">
        <v>1665</v>
      </c>
      <c r="D12" s="1896"/>
      <c r="E12" s="1896"/>
      <c r="F12" s="1896"/>
      <c r="G12" s="1896"/>
      <c r="H12" s="1859"/>
      <c r="I12" s="1860">
        <v>164</v>
      </c>
      <c r="J12" s="1861"/>
    </row>
    <row r="13" spans="1:10" ht="18" customHeight="1">
      <c r="B13" s="228" t="s">
        <v>1181</v>
      </c>
      <c r="C13" s="1858" t="s">
        <v>1666</v>
      </c>
      <c r="D13" s="1896"/>
      <c r="E13" s="1896"/>
      <c r="F13" s="1896"/>
      <c r="G13" s="1896"/>
      <c r="H13" s="1859"/>
      <c r="I13" s="1860">
        <v>629</v>
      </c>
      <c r="J13" s="1861"/>
    </row>
    <row r="14" spans="1:10" ht="18" customHeight="1">
      <c r="B14" s="228" t="s">
        <v>1182</v>
      </c>
      <c r="C14" s="1858" t="s">
        <v>1667</v>
      </c>
      <c r="D14" s="1896"/>
      <c r="E14" s="1896"/>
      <c r="F14" s="1896"/>
      <c r="G14" s="1896"/>
      <c r="H14" s="1859"/>
      <c r="I14" s="1860">
        <v>119</v>
      </c>
      <c r="J14" s="1861"/>
    </row>
    <row r="15" spans="1:10" ht="18" customHeight="1">
      <c r="B15" s="1855" t="s">
        <v>2373</v>
      </c>
      <c r="C15" s="1890"/>
      <c r="D15" s="1890"/>
      <c r="E15" s="1890"/>
      <c r="F15" s="1890"/>
      <c r="G15" s="1890"/>
      <c r="H15" s="1864"/>
      <c r="I15" s="1860">
        <f>SUM(I11:I14)</f>
        <v>1059</v>
      </c>
      <c r="J15" s="1861"/>
    </row>
    <row r="17" spans="1:10" ht="18" customHeight="1">
      <c r="A17" s="589" t="s">
        <v>2180</v>
      </c>
    </row>
    <row r="18" spans="1:10" ht="18" customHeight="1">
      <c r="B18" s="226" t="s">
        <v>2683</v>
      </c>
      <c r="C18" s="1835" t="s">
        <v>1677</v>
      </c>
      <c r="D18" s="1836"/>
      <c r="E18" s="1836"/>
      <c r="F18" s="1836"/>
      <c r="G18" s="1836"/>
      <c r="H18" s="1837"/>
      <c r="I18" s="1863" t="s">
        <v>1678</v>
      </c>
      <c r="J18" s="1863"/>
    </row>
    <row r="19" spans="1:10" ht="18" customHeight="1">
      <c r="B19" s="227" t="s">
        <v>1630</v>
      </c>
      <c r="C19" s="1838"/>
      <c r="D19" s="1334"/>
      <c r="E19" s="1334"/>
      <c r="F19" s="1334"/>
      <c r="G19" s="1334"/>
      <c r="H19" s="1839"/>
      <c r="I19" s="593" t="s">
        <v>1679</v>
      </c>
      <c r="J19" s="593" t="s">
        <v>1680</v>
      </c>
    </row>
    <row r="20" spans="1:10" ht="18" customHeight="1">
      <c r="B20" s="256" t="s">
        <v>1121</v>
      </c>
      <c r="C20" s="1848" t="s">
        <v>1639</v>
      </c>
      <c r="D20" s="1902"/>
      <c r="E20" s="1902"/>
      <c r="F20" s="1903"/>
      <c r="G20" s="1891" t="s">
        <v>1633</v>
      </c>
      <c r="H20" s="1875"/>
      <c r="I20" s="258">
        <v>0</v>
      </c>
      <c r="J20" s="258">
        <v>63</v>
      </c>
    </row>
    <row r="21" spans="1:10" ht="18" customHeight="1">
      <c r="B21" s="261" t="s">
        <v>1122</v>
      </c>
      <c r="C21" s="1904"/>
      <c r="D21" s="1905"/>
      <c r="E21" s="1905"/>
      <c r="F21" s="1906"/>
      <c r="G21" s="1889" t="s">
        <v>1681</v>
      </c>
      <c r="H21" s="1877"/>
      <c r="I21" s="260">
        <v>0</v>
      </c>
      <c r="J21" s="260">
        <v>462</v>
      </c>
    </row>
    <row r="22" spans="1:10" ht="18" customHeight="1">
      <c r="B22" s="235" t="s">
        <v>1123</v>
      </c>
      <c r="C22" s="1331"/>
      <c r="D22" s="1907"/>
      <c r="E22" s="1907"/>
      <c r="F22" s="1908"/>
      <c r="G22" s="1899" t="s">
        <v>1635</v>
      </c>
      <c r="H22" s="1900"/>
      <c r="I22" s="264">
        <v>0</v>
      </c>
      <c r="J22" s="264">
        <v>11</v>
      </c>
    </row>
    <row r="23" spans="1:10" ht="18" customHeight="1">
      <c r="B23" s="230" t="s">
        <v>1125</v>
      </c>
      <c r="C23" s="1848" t="s">
        <v>2181</v>
      </c>
      <c r="D23" s="1902"/>
      <c r="E23" s="1902"/>
      <c r="F23" s="1903"/>
      <c r="G23" s="1891" t="s">
        <v>1633</v>
      </c>
      <c r="H23" s="1875"/>
      <c r="I23" s="258">
        <v>0</v>
      </c>
      <c r="J23" s="258">
        <v>5</v>
      </c>
    </row>
    <row r="24" spans="1:10" ht="18" customHeight="1">
      <c r="B24" s="261" t="s">
        <v>1126</v>
      </c>
      <c r="C24" s="1904"/>
      <c r="D24" s="1905"/>
      <c r="E24" s="1905"/>
      <c r="F24" s="1906"/>
      <c r="G24" s="1889" t="s">
        <v>1681</v>
      </c>
      <c r="H24" s="1877"/>
      <c r="I24" s="260">
        <v>0</v>
      </c>
      <c r="J24" s="260">
        <v>328</v>
      </c>
    </row>
    <row r="25" spans="1:10" ht="18" customHeight="1">
      <c r="B25" s="235" t="s">
        <v>1127</v>
      </c>
      <c r="C25" s="1331"/>
      <c r="D25" s="1907"/>
      <c r="E25" s="1907"/>
      <c r="F25" s="1908"/>
      <c r="G25" s="1899" t="s">
        <v>1635</v>
      </c>
      <c r="H25" s="1900"/>
      <c r="I25" s="264">
        <v>0</v>
      </c>
      <c r="J25" s="264">
        <v>4</v>
      </c>
    </row>
    <row r="26" spans="1:10" ht="18" customHeight="1">
      <c r="B26" s="230" t="s">
        <v>1129</v>
      </c>
      <c r="C26" s="1848" t="s">
        <v>2182</v>
      </c>
      <c r="D26" s="1902"/>
      <c r="E26" s="1902"/>
      <c r="F26" s="1903"/>
      <c r="G26" s="1891" t="s">
        <v>1633</v>
      </c>
      <c r="H26" s="1875"/>
      <c r="I26" s="258">
        <v>0</v>
      </c>
      <c r="J26" s="258">
        <v>0</v>
      </c>
    </row>
    <row r="27" spans="1:10" ht="18" customHeight="1">
      <c r="B27" s="261" t="s">
        <v>1130</v>
      </c>
      <c r="C27" s="1904"/>
      <c r="D27" s="1905"/>
      <c r="E27" s="1905"/>
      <c r="F27" s="1906"/>
      <c r="G27" s="1889" t="s">
        <v>1681</v>
      </c>
      <c r="H27" s="1877"/>
      <c r="I27" s="260">
        <v>1</v>
      </c>
      <c r="J27" s="260">
        <v>72</v>
      </c>
    </row>
    <row r="28" spans="1:10" ht="18" customHeight="1">
      <c r="B28" s="235" t="s">
        <v>1131</v>
      </c>
      <c r="C28" s="1331"/>
      <c r="D28" s="1907"/>
      <c r="E28" s="1907"/>
      <c r="F28" s="1908"/>
      <c r="G28" s="1899" t="s">
        <v>1635</v>
      </c>
      <c r="H28" s="1900"/>
      <c r="I28" s="264">
        <v>0</v>
      </c>
      <c r="J28" s="264">
        <v>3</v>
      </c>
    </row>
    <row r="29" spans="1:10" ht="18" customHeight="1">
      <c r="B29" s="230" t="s">
        <v>1133</v>
      </c>
      <c r="C29" s="1848" t="s">
        <v>1640</v>
      </c>
      <c r="D29" s="1902"/>
      <c r="E29" s="1902"/>
      <c r="F29" s="1903"/>
      <c r="G29" s="1891" t="s">
        <v>1633</v>
      </c>
      <c r="H29" s="1875"/>
      <c r="I29" s="258">
        <v>0</v>
      </c>
      <c r="J29" s="258">
        <v>9</v>
      </c>
    </row>
    <row r="30" spans="1:10" ht="18" customHeight="1">
      <c r="B30" s="261" t="s">
        <v>1134</v>
      </c>
      <c r="C30" s="1904"/>
      <c r="D30" s="1905"/>
      <c r="E30" s="1905"/>
      <c r="F30" s="1906"/>
      <c r="G30" s="1889" t="s">
        <v>1681</v>
      </c>
      <c r="H30" s="1877"/>
      <c r="I30" s="260">
        <v>3</v>
      </c>
      <c r="J30" s="260">
        <v>83</v>
      </c>
    </row>
    <row r="31" spans="1:10" ht="18" customHeight="1">
      <c r="B31" s="235" t="s">
        <v>1135</v>
      </c>
      <c r="C31" s="1331"/>
      <c r="D31" s="1907"/>
      <c r="E31" s="1907"/>
      <c r="F31" s="1908"/>
      <c r="G31" s="1899" t="s">
        <v>1635</v>
      </c>
      <c r="H31" s="1900"/>
      <c r="I31" s="264">
        <v>0</v>
      </c>
      <c r="J31" s="264">
        <v>15</v>
      </c>
    </row>
    <row r="32" spans="1:10" ht="18" customHeight="1">
      <c r="B32" s="1855" t="s">
        <v>2373</v>
      </c>
      <c r="C32" s="1890"/>
      <c r="D32" s="1890"/>
      <c r="E32" s="1890"/>
      <c r="F32" s="1890"/>
      <c r="G32" s="1890"/>
      <c r="H32" s="1864"/>
      <c r="I32" s="597">
        <f>SUM(I20:I31)</f>
        <v>4</v>
      </c>
      <c r="J32" s="597">
        <f>SUM(J20:J31)</f>
        <v>1055</v>
      </c>
    </row>
    <row r="34" spans="1:10" ht="18" customHeight="1">
      <c r="A34" s="589" t="s">
        <v>2183</v>
      </c>
    </row>
    <row r="35" spans="1:10" ht="18" customHeight="1">
      <c r="B35" s="228" t="s">
        <v>1648</v>
      </c>
      <c r="C35" s="1855" t="s">
        <v>1649</v>
      </c>
      <c r="D35" s="1890"/>
      <c r="E35" s="1890"/>
      <c r="F35" s="1890"/>
      <c r="G35" s="1890"/>
      <c r="H35" s="1864"/>
      <c r="I35" s="1865" t="s">
        <v>2167</v>
      </c>
      <c r="J35" s="1866"/>
    </row>
    <row r="36" spans="1:10" ht="18" customHeight="1">
      <c r="B36" s="228" t="s">
        <v>1189</v>
      </c>
      <c r="C36" s="1858" t="s">
        <v>2184</v>
      </c>
      <c r="D36" s="1896"/>
      <c r="E36" s="1896"/>
      <c r="F36" s="1896"/>
      <c r="G36" s="1896"/>
      <c r="H36" s="1859"/>
      <c r="I36" s="1860">
        <v>12</v>
      </c>
      <c r="J36" s="1861"/>
    </row>
    <row r="37" spans="1:10" ht="18" customHeight="1">
      <c r="B37" s="228" t="s">
        <v>1190</v>
      </c>
      <c r="C37" s="1858" t="s">
        <v>1670</v>
      </c>
      <c r="D37" s="1896"/>
      <c r="E37" s="1896"/>
      <c r="F37" s="1896"/>
      <c r="G37" s="1896"/>
      <c r="H37" s="1859"/>
      <c r="I37" s="1860">
        <v>14</v>
      </c>
      <c r="J37" s="1861"/>
    </row>
    <row r="38" spans="1:10" ht="18" customHeight="1">
      <c r="B38" s="228" t="s">
        <v>1191</v>
      </c>
      <c r="C38" s="1858" t="s">
        <v>1671</v>
      </c>
      <c r="D38" s="1896"/>
      <c r="E38" s="1896"/>
      <c r="F38" s="1896"/>
      <c r="G38" s="1896"/>
      <c r="H38" s="1859"/>
      <c r="I38" s="1860">
        <v>144</v>
      </c>
      <c r="J38" s="1861"/>
    </row>
    <row r="39" spans="1:10" ht="30" customHeight="1">
      <c r="B39" s="228" t="s">
        <v>1192</v>
      </c>
      <c r="C39" s="1834" t="s">
        <v>1672</v>
      </c>
      <c r="D39" s="1901"/>
      <c r="E39" s="1901"/>
      <c r="F39" s="1901"/>
      <c r="G39" s="1901"/>
      <c r="H39" s="1862"/>
      <c r="I39" s="1860">
        <v>593</v>
      </c>
      <c r="J39" s="1861"/>
    </row>
    <row r="40" spans="1:10" ht="18" customHeight="1">
      <c r="B40" s="228" t="s">
        <v>1193</v>
      </c>
      <c r="C40" s="1858" t="s">
        <v>1673</v>
      </c>
      <c r="D40" s="1896"/>
      <c r="E40" s="1896"/>
      <c r="F40" s="1896"/>
      <c r="G40" s="1896"/>
      <c r="H40" s="1859"/>
      <c r="I40" s="1860">
        <v>35</v>
      </c>
      <c r="J40" s="1861"/>
    </row>
    <row r="41" spans="1:10" ht="18" customHeight="1">
      <c r="B41" s="228" t="s">
        <v>1194</v>
      </c>
      <c r="C41" s="1858" t="s">
        <v>1667</v>
      </c>
      <c r="D41" s="1896"/>
      <c r="E41" s="1896"/>
      <c r="F41" s="1896"/>
      <c r="G41" s="1896"/>
      <c r="H41" s="1859"/>
      <c r="I41" s="1860">
        <v>11</v>
      </c>
      <c r="J41" s="1861"/>
    </row>
    <row r="42" spans="1:10" ht="18" customHeight="1">
      <c r="B42" s="228"/>
      <c r="C42" s="1858" t="s">
        <v>1674</v>
      </c>
      <c r="D42" s="1896"/>
      <c r="E42" s="1896"/>
      <c r="F42" s="1896"/>
      <c r="G42" s="1896"/>
      <c r="H42" s="1859"/>
      <c r="I42" s="1860">
        <v>250</v>
      </c>
      <c r="J42" s="1861"/>
    </row>
    <row r="43" spans="1:10" ht="18" customHeight="1">
      <c r="B43" s="1855" t="s">
        <v>2373</v>
      </c>
      <c r="C43" s="1890"/>
      <c r="D43" s="1890"/>
      <c r="E43" s="1890"/>
      <c r="F43" s="1890"/>
      <c r="G43" s="1890"/>
      <c r="H43" s="1864"/>
      <c r="I43" s="1860">
        <f>SUM(I36:I42)</f>
        <v>1059</v>
      </c>
      <c r="J43" s="1861"/>
    </row>
    <row r="44" spans="1:10" ht="18" customHeight="1">
      <c r="B44" s="242"/>
      <c r="C44" s="242"/>
      <c r="D44" s="242"/>
      <c r="E44" s="242"/>
      <c r="F44" s="242"/>
      <c r="G44" s="242"/>
      <c r="H44" s="242"/>
      <c r="I44" s="254"/>
      <c r="J44" s="254"/>
    </row>
    <row r="45" spans="1:10" ht="18" customHeight="1">
      <c r="B45" s="267" t="s">
        <v>2185</v>
      </c>
      <c r="C45" s="242"/>
      <c r="D45" s="242"/>
      <c r="E45" s="254"/>
      <c r="F45" s="242"/>
      <c r="G45" s="242"/>
      <c r="H45" s="242"/>
      <c r="I45" s="254"/>
      <c r="J45" s="254"/>
    </row>
    <row r="46" spans="1:10" ht="18" customHeight="1">
      <c r="B46" s="242"/>
      <c r="C46" s="205" t="s">
        <v>1195</v>
      </c>
      <c r="F46" s="242"/>
      <c r="G46" s="267" t="s">
        <v>1196</v>
      </c>
      <c r="I46" s="589"/>
      <c r="J46" s="254"/>
    </row>
    <row r="47" spans="1:10" ht="18" customHeight="1">
      <c r="B47" s="242"/>
      <c r="C47" s="205" t="s">
        <v>1117</v>
      </c>
      <c r="F47" s="242"/>
      <c r="G47" s="267" t="s">
        <v>1197</v>
      </c>
      <c r="I47" s="254"/>
      <c r="J47" s="254"/>
    </row>
    <row r="48" spans="1:10" ht="18" customHeight="1">
      <c r="B48" s="278"/>
      <c r="C48" s="589" t="s">
        <v>1198</v>
      </c>
      <c r="D48" s="279"/>
      <c r="E48" s="279"/>
      <c r="F48" s="278"/>
      <c r="G48" s="242" t="s">
        <v>1199</v>
      </c>
      <c r="H48" s="267"/>
      <c r="I48" s="254"/>
      <c r="J48" s="254"/>
    </row>
    <row r="49" spans="1:10" ht="18" customHeight="1">
      <c r="B49" s="242"/>
      <c r="E49" s="267"/>
      <c r="F49" s="242"/>
      <c r="G49" s="242"/>
      <c r="H49" s="242"/>
      <c r="I49" s="254"/>
      <c r="J49" s="254"/>
    </row>
    <row r="51" spans="1:10" ht="18" customHeight="1">
      <c r="A51" s="589" t="s">
        <v>2186</v>
      </c>
    </row>
    <row r="52" spans="1:10" ht="18" customHeight="1">
      <c r="B52" s="228" t="s">
        <v>1648</v>
      </c>
      <c r="C52" s="1855" t="s">
        <v>1649</v>
      </c>
      <c r="D52" s="1890"/>
      <c r="E52" s="1890"/>
      <c r="F52" s="1890"/>
      <c r="G52" s="1890"/>
      <c r="H52" s="1864"/>
      <c r="I52" s="1865" t="str">
        <f>I35</f>
        <v>組合数</v>
      </c>
      <c r="J52" s="1866"/>
    </row>
    <row r="53" spans="1:10" ht="18" customHeight="1">
      <c r="B53" s="228" t="s">
        <v>317</v>
      </c>
      <c r="C53" s="1858" t="s">
        <v>2187</v>
      </c>
      <c r="D53" s="1896"/>
      <c r="E53" s="1896"/>
      <c r="F53" s="1896"/>
      <c r="G53" s="1896"/>
      <c r="H53" s="1859"/>
      <c r="I53" s="1897">
        <v>839</v>
      </c>
      <c r="J53" s="1897"/>
    </row>
    <row r="54" spans="1:10" ht="18" customHeight="1">
      <c r="B54" s="228" t="s">
        <v>318</v>
      </c>
      <c r="C54" s="1858" t="s">
        <v>2188</v>
      </c>
      <c r="D54" s="1896"/>
      <c r="E54" s="1896"/>
      <c r="F54" s="1896"/>
      <c r="G54" s="1896"/>
      <c r="H54" s="1859"/>
      <c r="I54" s="1897">
        <v>220</v>
      </c>
      <c r="J54" s="1897"/>
    </row>
    <row r="55" spans="1:10" ht="18" customHeight="1">
      <c r="B55" s="591" t="s">
        <v>2373</v>
      </c>
      <c r="C55" s="596"/>
      <c r="D55" s="596"/>
      <c r="E55" s="596"/>
      <c r="F55" s="596"/>
      <c r="G55" s="596"/>
      <c r="H55" s="594"/>
      <c r="I55" s="1897">
        <f>SUM(I53:I54)</f>
        <v>1059</v>
      </c>
      <c r="J55" s="1897"/>
    </row>
    <row r="57" spans="1:10" ht="18" customHeight="1">
      <c r="A57" s="589" t="s">
        <v>2189</v>
      </c>
    </row>
    <row r="58" spans="1:10" ht="18" customHeight="1">
      <c r="B58" s="228" t="s">
        <v>1648</v>
      </c>
      <c r="C58" s="1855" t="s">
        <v>1649</v>
      </c>
      <c r="D58" s="1890"/>
      <c r="E58" s="1890"/>
      <c r="F58" s="1890"/>
      <c r="G58" s="1890"/>
      <c r="H58" s="1864"/>
      <c r="I58" s="1865" t="str">
        <f>I52</f>
        <v>組合数</v>
      </c>
      <c r="J58" s="1866"/>
    </row>
    <row r="59" spans="1:10" ht="18" customHeight="1">
      <c r="B59" s="228" t="s">
        <v>317</v>
      </c>
      <c r="C59" s="1858" t="s">
        <v>2190</v>
      </c>
      <c r="D59" s="1896"/>
      <c r="E59" s="1896"/>
      <c r="F59" s="1896"/>
      <c r="G59" s="1896"/>
      <c r="H59" s="1859"/>
      <c r="I59" s="1860">
        <v>481</v>
      </c>
      <c r="J59" s="1861"/>
    </row>
    <row r="60" spans="1:10" ht="18" customHeight="1">
      <c r="B60" s="228" t="s">
        <v>318</v>
      </c>
      <c r="C60" s="1858" t="s">
        <v>2191</v>
      </c>
      <c r="D60" s="1896"/>
      <c r="E60" s="1896"/>
      <c r="F60" s="1896"/>
      <c r="G60" s="1896"/>
      <c r="H60" s="1859"/>
      <c r="I60" s="1860">
        <v>358</v>
      </c>
      <c r="J60" s="1861"/>
    </row>
    <row r="61" spans="1:10" ht="18" customHeight="1">
      <c r="B61" s="591" t="s">
        <v>2373</v>
      </c>
      <c r="C61" s="596"/>
      <c r="D61" s="596"/>
      <c r="E61" s="596"/>
      <c r="F61" s="596"/>
      <c r="G61" s="596"/>
      <c r="H61" s="594"/>
      <c r="I61" s="1897">
        <f>SUM(I59:I60)</f>
        <v>839</v>
      </c>
      <c r="J61" s="1897"/>
    </row>
    <row r="63" spans="1:10" ht="18" customHeight="1">
      <c r="A63" s="589" t="s">
        <v>2192</v>
      </c>
    </row>
    <row r="64" spans="1:10" ht="18" customHeight="1">
      <c r="B64" s="228" t="s">
        <v>1648</v>
      </c>
      <c r="C64" s="1855" t="s">
        <v>1649</v>
      </c>
      <c r="D64" s="1890"/>
      <c r="E64" s="1890"/>
      <c r="F64" s="1890"/>
      <c r="G64" s="1890"/>
      <c r="H64" s="1864"/>
      <c r="I64" s="1865" t="str">
        <f>I58</f>
        <v>組合数</v>
      </c>
      <c r="J64" s="1866"/>
    </row>
    <row r="65" spans="1:10" ht="18" customHeight="1">
      <c r="B65" s="228" t="s">
        <v>317</v>
      </c>
      <c r="C65" s="1858" t="s">
        <v>2193</v>
      </c>
      <c r="D65" s="1896"/>
      <c r="E65" s="1896"/>
      <c r="F65" s="1896"/>
      <c r="G65" s="1896"/>
      <c r="H65" s="1859"/>
      <c r="I65" s="1897">
        <v>134</v>
      </c>
      <c r="J65" s="1897"/>
    </row>
    <row r="66" spans="1:10" ht="18" customHeight="1">
      <c r="B66" s="228" t="s">
        <v>318</v>
      </c>
      <c r="C66" s="1858" t="s">
        <v>2194</v>
      </c>
      <c r="D66" s="1896"/>
      <c r="E66" s="1896"/>
      <c r="F66" s="1896"/>
      <c r="G66" s="1896"/>
      <c r="H66" s="1859"/>
      <c r="I66" s="1897">
        <v>347</v>
      </c>
      <c r="J66" s="1897"/>
    </row>
    <row r="67" spans="1:10" ht="18" customHeight="1">
      <c r="B67" s="591" t="s">
        <v>2373</v>
      </c>
      <c r="C67" s="596"/>
      <c r="D67" s="596"/>
      <c r="E67" s="596"/>
      <c r="F67" s="596"/>
      <c r="G67" s="596"/>
      <c r="H67" s="594"/>
      <c r="I67" s="1897">
        <f>SUM(I65:I66)</f>
        <v>481</v>
      </c>
      <c r="J67" s="1897"/>
    </row>
    <row r="69" spans="1:10" ht="18" customHeight="1">
      <c r="A69" s="589" t="s">
        <v>2195</v>
      </c>
    </row>
    <row r="70" spans="1:10" ht="54" customHeight="1">
      <c r="B70" s="1865" t="s">
        <v>1688</v>
      </c>
      <c r="C70" s="1898"/>
      <c r="D70" s="1866"/>
      <c r="E70" s="280" t="s">
        <v>2196</v>
      </c>
      <c r="F70" s="281" t="s">
        <v>2197</v>
      </c>
      <c r="G70" s="282" t="s">
        <v>2198</v>
      </c>
      <c r="H70" s="283" t="s">
        <v>2199</v>
      </c>
      <c r="I70" s="283" t="s">
        <v>2200</v>
      </c>
      <c r="J70" s="284" t="s">
        <v>2201</v>
      </c>
    </row>
    <row r="71" spans="1:10" ht="19.5" customHeight="1">
      <c r="B71" s="1855" t="s">
        <v>2202</v>
      </c>
      <c r="C71" s="1890"/>
      <c r="D71" s="1864"/>
      <c r="E71" s="285">
        <v>681</v>
      </c>
      <c r="F71" s="286">
        <v>3262</v>
      </c>
      <c r="G71" s="287">
        <v>2081</v>
      </c>
      <c r="H71" s="287">
        <v>772</v>
      </c>
      <c r="I71" s="288">
        <f>G71-H71</f>
        <v>1309</v>
      </c>
      <c r="J71" s="289">
        <v>323</v>
      </c>
    </row>
    <row r="72" spans="1:10" ht="19.5" customHeight="1">
      <c r="B72" s="1855" t="s">
        <v>2203</v>
      </c>
      <c r="C72" s="1890"/>
      <c r="D72" s="1864"/>
      <c r="E72" s="285">
        <v>237</v>
      </c>
      <c r="F72" s="286">
        <v>3433</v>
      </c>
      <c r="G72" s="287">
        <v>2843</v>
      </c>
      <c r="H72" s="287">
        <v>904</v>
      </c>
      <c r="I72" s="288">
        <f t="shared" ref="I72:I77" si="0">G72-H72</f>
        <v>1939</v>
      </c>
      <c r="J72" s="289">
        <v>650</v>
      </c>
    </row>
    <row r="73" spans="1:10" ht="19.5" customHeight="1">
      <c r="B73" s="1855" t="s">
        <v>2204</v>
      </c>
      <c r="C73" s="1890"/>
      <c r="D73" s="1864"/>
      <c r="E73" s="285">
        <v>188</v>
      </c>
      <c r="F73" s="286">
        <v>5982</v>
      </c>
      <c r="G73" s="287">
        <v>5560</v>
      </c>
      <c r="H73" s="287">
        <v>1054</v>
      </c>
      <c r="I73" s="288">
        <f t="shared" si="0"/>
        <v>4506</v>
      </c>
      <c r="J73" s="289">
        <v>1043</v>
      </c>
    </row>
    <row r="74" spans="1:10" ht="19.5" customHeight="1">
      <c r="B74" s="1855" t="s">
        <v>2205</v>
      </c>
      <c r="C74" s="1890"/>
      <c r="D74" s="1864"/>
      <c r="E74" s="285">
        <v>103</v>
      </c>
      <c r="F74" s="286">
        <v>7482</v>
      </c>
      <c r="G74" s="287">
        <v>7154</v>
      </c>
      <c r="H74" s="287">
        <v>1039</v>
      </c>
      <c r="I74" s="288">
        <f t="shared" si="0"/>
        <v>6115</v>
      </c>
      <c r="J74" s="289">
        <v>412</v>
      </c>
    </row>
    <row r="75" spans="1:10" ht="19.5" customHeight="1">
      <c r="B75" s="1855" t="s">
        <v>2206</v>
      </c>
      <c r="C75" s="1890"/>
      <c r="D75" s="1864"/>
      <c r="E75" s="285">
        <v>138</v>
      </c>
      <c r="F75" s="286">
        <v>19700</v>
      </c>
      <c r="G75" s="287">
        <v>19241</v>
      </c>
      <c r="H75" s="287">
        <v>1491</v>
      </c>
      <c r="I75" s="288">
        <f t="shared" si="0"/>
        <v>17750</v>
      </c>
      <c r="J75" s="289">
        <v>1073</v>
      </c>
    </row>
    <row r="76" spans="1:10" ht="19.5" customHeight="1">
      <c r="B76" s="1855" t="s">
        <v>2207</v>
      </c>
      <c r="C76" s="1890"/>
      <c r="D76" s="1864"/>
      <c r="E76" s="285">
        <v>59</v>
      </c>
      <c r="F76" s="286">
        <v>14475</v>
      </c>
      <c r="G76" s="287">
        <v>14378</v>
      </c>
      <c r="H76" s="287">
        <v>907</v>
      </c>
      <c r="I76" s="288">
        <f t="shared" si="0"/>
        <v>13471</v>
      </c>
      <c r="J76" s="289">
        <v>341</v>
      </c>
    </row>
    <row r="77" spans="1:10" ht="19.5" customHeight="1">
      <c r="B77" s="1855" t="s">
        <v>2208</v>
      </c>
      <c r="C77" s="1890"/>
      <c r="D77" s="1864"/>
      <c r="E77" s="285">
        <v>33</v>
      </c>
      <c r="F77" s="286">
        <v>11190</v>
      </c>
      <c r="G77" s="287">
        <v>11061</v>
      </c>
      <c r="H77" s="287">
        <v>221</v>
      </c>
      <c r="I77" s="288">
        <f t="shared" si="0"/>
        <v>10840</v>
      </c>
      <c r="J77" s="289">
        <v>105</v>
      </c>
    </row>
    <row r="78" spans="1:10" ht="19.5" customHeight="1">
      <c r="B78" s="1855" t="s">
        <v>1200</v>
      </c>
      <c r="C78" s="1890"/>
      <c r="D78" s="1864"/>
      <c r="E78" s="285">
        <v>54</v>
      </c>
      <c r="F78" s="286">
        <v>35202</v>
      </c>
      <c r="G78" s="287">
        <v>34919</v>
      </c>
      <c r="H78" s="287">
        <v>1667</v>
      </c>
      <c r="I78" s="288">
        <f>G78-H78</f>
        <v>33252</v>
      </c>
      <c r="J78" s="289">
        <v>3041</v>
      </c>
    </row>
    <row r="79" spans="1:10" ht="19.5" customHeight="1">
      <c r="B79" s="1855" t="s">
        <v>2550</v>
      </c>
      <c r="C79" s="1890"/>
      <c r="D79" s="1864"/>
      <c r="E79" s="285">
        <f t="shared" ref="E79:J79" si="1">SUM(E71:E78)</f>
        <v>1493</v>
      </c>
      <c r="F79" s="286">
        <f t="shared" si="1"/>
        <v>100726</v>
      </c>
      <c r="G79" s="287">
        <f t="shared" si="1"/>
        <v>97237</v>
      </c>
      <c r="H79" s="287">
        <f>SUM(H71:H78)</f>
        <v>8055</v>
      </c>
      <c r="I79" s="288">
        <f>SUM(I71:I78)</f>
        <v>89182</v>
      </c>
      <c r="J79" s="289">
        <f t="shared" si="1"/>
        <v>6988</v>
      </c>
    </row>
    <row r="89" spans="9:10" ht="18" customHeight="1">
      <c r="J89" s="277"/>
    </row>
    <row r="90" spans="9:10" ht="18" customHeight="1">
      <c r="J90" s="277"/>
    </row>
    <row r="91" spans="9:10" ht="19.5" customHeight="1">
      <c r="I91" s="589"/>
      <c r="J91" s="589"/>
    </row>
    <row r="92" spans="9:10" ht="19.5" customHeight="1"/>
  </sheetData>
  <mergeCells count="88">
    <mergeCell ref="C4:H4"/>
    <mergeCell ref="I4:J4"/>
    <mergeCell ref="C5:H5"/>
    <mergeCell ref="I5:J5"/>
    <mergeCell ref="C6:H6"/>
    <mergeCell ref="I6:J6"/>
    <mergeCell ref="B7:H7"/>
    <mergeCell ref="I7:J7"/>
    <mergeCell ref="C10:H10"/>
    <mergeCell ref="I10:J10"/>
    <mergeCell ref="C12:H12"/>
    <mergeCell ref="I12:J12"/>
    <mergeCell ref="C13:H13"/>
    <mergeCell ref="I13:J13"/>
    <mergeCell ref="C14:H14"/>
    <mergeCell ref="C11:H11"/>
    <mergeCell ref="I11:J11"/>
    <mergeCell ref="G28:H28"/>
    <mergeCell ref="G30:H30"/>
    <mergeCell ref="G31:H31"/>
    <mergeCell ref="I14:J14"/>
    <mergeCell ref="B15:H15"/>
    <mergeCell ref="I15:J15"/>
    <mergeCell ref="G22:H22"/>
    <mergeCell ref="C23:F25"/>
    <mergeCell ref="G23:H23"/>
    <mergeCell ref="I35:J35"/>
    <mergeCell ref="C36:H36"/>
    <mergeCell ref="B32:H32"/>
    <mergeCell ref="C35:H35"/>
    <mergeCell ref="C26:F28"/>
    <mergeCell ref="G26:H26"/>
    <mergeCell ref="G27:H27"/>
    <mergeCell ref="I52:J52"/>
    <mergeCell ref="C37:H37"/>
    <mergeCell ref="I37:J37"/>
    <mergeCell ref="C39:H39"/>
    <mergeCell ref="I39:J39"/>
    <mergeCell ref="C29:F31"/>
    <mergeCell ref="G29:H29"/>
    <mergeCell ref="I36:J36"/>
    <mergeCell ref="C40:H40"/>
    <mergeCell ref="I40:J40"/>
    <mergeCell ref="C41:H41"/>
    <mergeCell ref="G24:H24"/>
    <mergeCell ref="G25:H25"/>
    <mergeCell ref="C18:H19"/>
    <mergeCell ref="I18:J18"/>
    <mergeCell ref="C20:F22"/>
    <mergeCell ref="G20:H20"/>
    <mergeCell ref="G21:H21"/>
    <mergeCell ref="I66:J66"/>
    <mergeCell ref="I67:J67"/>
    <mergeCell ref="C53:H53"/>
    <mergeCell ref="C52:H52"/>
    <mergeCell ref="C38:H38"/>
    <mergeCell ref="I38:J38"/>
    <mergeCell ref="C42:H42"/>
    <mergeCell ref="I42:J42"/>
    <mergeCell ref="B43:H43"/>
    <mergeCell ref="I43:J43"/>
    <mergeCell ref="I53:J53"/>
    <mergeCell ref="C54:H54"/>
    <mergeCell ref="I54:J54"/>
    <mergeCell ref="I55:J55"/>
    <mergeCell ref="I41:J41"/>
    <mergeCell ref="B70:D70"/>
    <mergeCell ref="C59:H59"/>
    <mergeCell ref="I59:J59"/>
    <mergeCell ref="C60:H60"/>
    <mergeCell ref="I60:J60"/>
    <mergeCell ref="C65:H65"/>
    <mergeCell ref="I65:J65"/>
    <mergeCell ref="B77:D77"/>
    <mergeCell ref="B78:D78"/>
    <mergeCell ref="C58:H58"/>
    <mergeCell ref="I58:J58"/>
    <mergeCell ref="I61:J61"/>
    <mergeCell ref="C64:H64"/>
    <mergeCell ref="I64:J64"/>
    <mergeCell ref="C66:H66"/>
    <mergeCell ref="B79:D79"/>
    <mergeCell ref="B71:D71"/>
    <mergeCell ref="B72:D72"/>
    <mergeCell ref="B73:D73"/>
    <mergeCell ref="B74:D74"/>
    <mergeCell ref="B75:D75"/>
    <mergeCell ref="B76:D76"/>
  </mergeCells>
  <phoneticPr fontId="2"/>
  <printOptions horizontalCentered="1"/>
  <pageMargins left="0.63" right="0.49" top="0.98425196850393704" bottom="0.78740157480314965" header="0.51181102362204722" footer="0.51181102362204722"/>
  <pageSetup paperSize="9" scale="81" orientation="portrait" cellComments="asDisplayed" r:id="rId1"/>
  <headerFooter alignWithMargins="0"/>
  <rowBreaks count="1" manualBreakCount="1">
    <brk id="49" max="9" man="1"/>
  </rowBreaks>
</worksheet>
</file>

<file path=xl/worksheets/sheet29.xml><?xml version="1.0" encoding="utf-8"?>
<worksheet xmlns="http://schemas.openxmlformats.org/spreadsheetml/2006/main" xmlns:r="http://schemas.openxmlformats.org/officeDocument/2006/relationships">
  <sheetPr>
    <tabColor rgb="FFFFFF00"/>
  </sheetPr>
  <dimension ref="A1:D23"/>
  <sheetViews>
    <sheetView showZeros="0" view="pageBreakPreview" zoomScale="115" zoomScaleNormal="100" zoomScaleSheetLayoutView="115" workbookViewId="0">
      <selection activeCell="AD18" sqref="AD18"/>
    </sheetView>
  </sheetViews>
  <sheetFormatPr defaultRowHeight="20.100000000000001" customHeight="1"/>
  <cols>
    <col min="1" max="1" width="8.375" style="589" customWidth="1"/>
    <col min="2" max="2" width="40.125" style="589" customWidth="1"/>
    <col min="3" max="3" width="19" style="589" customWidth="1"/>
    <col min="4" max="4" width="15.5" style="253" customWidth="1"/>
    <col min="5" max="16384" width="9" style="589"/>
  </cols>
  <sheetData>
    <row r="1" spans="1:4" ht="20.100000000000001" customHeight="1">
      <c r="A1" s="590" t="s">
        <v>1340</v>
      </c>
    </row>
    <row r="3" spans="1:4" ht="20.100000000000001" customHeight="1">
      <c r="A3" s="226" t="s">
        <v>2683</v>
      </c>
      <c r="B3" s="1843" t="s">
        <v>1628</v>
      </c>
      <c r="C3" s="1843"/>
      <c r="D3" s="1863" t="s">
        <v>1922</v>
      </c>
    </row>
    <row r="4" spans="1:4" ht="20.100000000000001" customHeight="1">
      <c r="A4" s="227" t="s">
        <v>1630</v>
      </c>
      <c r="B4" s="1843"/>
      <c r="C4" s="1843"/>
      <c r="D4" s="1863"/>
    </row>
    <row r="5" spans="1:4" ht="37.5" customHeight="1">
      <c r="A5" s="226" t="s">
        <v>278</v>
      </c>
      <c r="B5" s="15" t="s">
        <v>1923</v>
      </c>
      <c r="C5" s="321"/>
      <c r="D5" s="322">
        <v>0</v>
      </c>
    </row>
    <row r="6" spans="1:4" ht="37.5" customHeight="1">
      <c r="A6" s="230" t="s">
        <v>279</v>
      </c>
      <c r="B6" s="1869" t="s">
        <v>1924</v>
      </c>
      <c r="C6" s="1870"/>
      <c r="D6" s="322">
        <v>115</v>
      </c>
    </row>
    <row r="7" spans="1:4" ht="37.5" customHeight="1">
      <c r="A7" s="228" t="s">
        <v>282</v>
      </c>
      <c r="B7" s="1869" t="s">
        <v>1925</v>
      </c>
      <c r="C7" s="1870"/>
      <c r="D7" s="322">
        <v>1</v>
      </c>
    </row>
    <row r="8" spans="1:4" ht="37.5" customHeight="1">
      <c r="A8" s="227"/>
      <c r="B8" s="1869" t="s">
        <v>1926</v>
      </c>
      <c r="C8" s="1870"/>
      <c r="D8" s="322">
        <v>0</v>
      </c>
    </row>
    <row r="9" spans="1:4" ht="20.100000000000001" customHeight="1">
      <c r="A9" s="1843" t="s">
        <v>1641</v>
      </c>
      <c r="B9" s="1909"/>
      <c r="C9" s="1909"/>
      <c r="D9" s="1910">
        <f>SUM(D5:D8)</f>
        <v>116</v>
      </c>
    </row>
    <row r="10" spans="1:4" ht="20.100000000000001" customHeight="1">
      <c r="A10" s="1909"/>
      <c r="B10" s="1909"/>
      <c r="C10" s="1909"/>
      <c r="D10" s="1910"/>
    </row>
    <row r="12" spans="1:4" ht="20.100000000000001" customHeight="1">
      <c r="A12" s="590" t="s">
        <v>1341</v>
      </c>
    </row>
    <row r="14" spans="1:4" ht="20.100000000000001" customHeight="1">
      <c r="A14" s="226" t="s">
        <v>2683</v>
      </c>
      <c r="B14" s="1843" t="s">
        <v>1628</v>
      </c>
      <c r="C14" s="1843"/>
      <c r="D14" s="1863" t="s">
        <v>1922</v>
      </c>
    </row>
    <row r="15" spans="1:4" ht="20.100000000000001" customHeight="1">
      <c r="A15" s="227" t="s">
        <v>1630</v>
      </c>
      <c r="B15" s="1843"/>
      <c r="C15" s="1843"/>
      <c r="D15" s="1863"/>
    </row>
    <row r="16" spans="1:4" ht="58.5" customHeight="1">
      <c r="A16" s="226" t="s">
        <v>278</v>
      </c>
      <c r="B16" s="1322" t="s">
        <v>1923</v>
      </c>
      <c r="C16" s="1323"/>
      <c r="D16" s="323">
        <v>0</v>
      </c>
    </row>
    <row r="17" spans="1:4" ht="37.5" customHeight="1">
      <c r="A17" s="230" t="s">
        <v>279</v>
      </c>
      <c r="B17" s="1869" t="s">
        <v>1927</v>
      </c>
      <c r="C17" s="1870"/>
      <c r="D17" s="323">
        <v>83</v>
      </c>
    </row>
    <row r="18" spans="1:4" ht="37.5" customHeight="1">
      <c r="A18" s="228" t="s">
        <v>282</v>
      </c>
      <c r="B18" s="1869" t="s">
        <v>1928</v>
      </c>
      <c r="C18" s="1870"/>
      <c r="D18" s="323">
        <v>1</v>
      </c>
    </row>
    <row r="19" spans="1:4" ht="37.5" customHeight="1">
      <c r="A19" s="227"/>
      <c r="B19" s="1911" t="s">
        <v>1683</v>
      </c>
      <c r="C19" s="1912"/>
      <c r="D19" s="323">
        <v>32</v>
      </c>
    </row>
    <row r="20" spans="1:4" ht="20.100000000000001" customHeight="1">
      <c r="A20" s="1843" t="s">
        <v>1641</v>
      </c>
      <c r="B20" s="1909"/>
      <c r="C20" s="1909"/>
      <c r="D20" s="1910">
        <f>SUM(D16:D19)</f>
        <v>116</v>
      </c>
    </row>
    <row r="21" spans="1:4" ht="20.100000000000001" customHeight="1">
      <c r="A21" s="1909"/>
      <c r="B21" s="1909"/>
      <c r="C21" s="1909"/>
      <c r="D21" s="1910"/>
    </row>
    <row r="22" spans="1:4" ht="20.100000000000001" customHeight="1">
      <c r="A22" s="589" t="s">
        <v>1929</v>
      </c>
    </row>
    <row r="23" spans="1:4" ht="20.100000000000001" customHeight="1">
      <c r="B23" s="589" t="s">
        <v>1930</v>
      </c>
      <c r="C23" s="589" t="s">
        <v>1931</v>
      </c>
    </row>
  </sheetData>
  <mergeCells count="15">
    <mergeCell ref="B3:C4"/>
    <mergeCell ref="D3:D4"/>
    <mergeCell ref="B6:C6"/>
    <mergeCell ref="B7:C7"/>
    <mergeCell ref="B8:C8"/>
    <mergeCell ref="B14:C15"/>
    <mergeCell ref="D14:D15"/>
    <mergeCell ref="A20:C21"/>
    <mergeCell ref="D20:D21"/>
    <mergeCell ref="A9:C10"/>
    <mergeCell ref="D9:D10"/>
    <mergeCell ref="B17:C17"/>
    <mergeCell ref="B18:C18"/>
    <mergeCell ref="B19:C19"/>
    <mergeCell ref="B16:C16"/>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FFFF00"/>
    <pageSetUpPr fitToPage="1"/>
  </sheetPr>
  <dimension ref="A1:L17"/>
  <sheetViews>
    <sheetView view="pageBreakPreview" zoomScaleNormal="70" zoomScaleSheetLayoutView="100" workbookViewId="0">
      <selection activeCell="O15" sqref="O15"/>
    </sheetView>
  </sheetViews>
  <sheetFormatPr defaultColWidth="10.25" defaultRowHeight="13.5"/>
  <cols>
    <col min="1" max="1" width="11.5" style="735" customWidth="1"/>
    <col min="2" max="2" width="10.25" style="735" bestFit="1" customWidth="1"/>
    <col min="3" max="12" width="13.75" style="735" customWidth="1"/>
    <col min="13" max="239" width="9" style="735" customWidth="1"/>
    <col min="240" max="240" width="11.5" style="735" customWidth="1"/>
    <col min="241" max="241" width="10.25" style="735" bestFit="1" customWidth="1"/>
    <col min="242" max="251" width="13.75" style="735" customWidth="1"/>
    <col min="252" max="254" width="9" style="735" customWidth="1"/>
    <col min="255" max="255" width="11.5" style="735" customWidth="1"/>
    <col min="256" max="16384" width="10.25" style="735"/>
  </cols>
  <sheetData>
    <row r="1" spans="1:12" s="589" customFormat="1" ht="27" customHeight="1">
      <c r="A1" s="1268" t="s">
        <v>2365</v>
      </c>
      <c r="B1" s="1268"/>
      <c r="C1" s="1268"/>
      <c r="D1" s="1268"/>
      <c r="E1" s="1268"/>
      <c r="F1" s="1268"/>
    </row>
    <row r="2" spans="1:12" ht="27" customHeight="1">
      <c r="A2" s="706" t="s">
        <v>2366</v>
      </c>
      <c r="C2" s="707"/>
    </row>
    <row r="3" spans="1:12" ht="30" customHeight="1">
      <c r="A3" s="15"/>
      <c r="B3" s="708" t="s">
        <v>2367</v>
      </c>
      <c r="C3" s="1269" t="s">
        <v>2368</v>
      </c>
      <c r="D3" s="1271" t="s">
        <v>2369</v>
      </c>
      <c r="E3" s="1272"/>
      <c r="F3" s="1273" t="s">
        <v>2370</v>
      </c>
      <c r="G3" s="1260"/>
      <c r="H3" s="709" t="s">
        <v>2371</v>
      </c>
      <c r="I3" s="1260" t="s">
        <v>2372</v>
      </c>
      <c r="J3" s="1262" t="s">
        <v>2373</v>
      </c>
      <c r="K3" s="736"/>
      <c r="L3" s="737"/>
    </row>
    <row r="4" spans="1:12" ht="30" customHeight="1">
      <c r="A4" s="16"/>
      <c r="B4" s="710"/>
      <c r="C4" s="1270"/>
      <c r="D4" s="1280" t="s">
        <v>2374</v>
      </c>
      <c r="E4" s="1278" t="s">
        <v>2372</v>
      </c>
      <c r="F4" s="1280" t="s">
        <v>2374</v>
      </c>
      <c r="G4" s="1260" t="s">
        <v>2372</v>
      </c>
      <c r="H4" s="711" t="s">
        <v>631</v>
      </c>
      <c r="I4" s="1260"/>
      <c r="J4" s="1262"/>
      <c r="K4" s="738" t="s">
        <v>632</v>
      </c>
      <c r="L4" s="739" t="s">
        <v>2375</v>
      </c>
    </row>
    <row r="5" spans="1:12" ht="30" customHeight="1">
      <c r="A5" s="1274" t="s">
        <v>2376</v>
      </c>
      <c r="B5" s="1275"/>
      <c r="C5" s="1270"/>
      <c r="D5" s="1281"/>
      <c r="E5" s="1279"/>
      <c r="F5" s="1281"/>
      <c r="G5" s="1261"/>
      <c r="H5" s="712" t="s">
        <v>2377</v>
      </c>
      <c r="I5" s="1261"/>
      <c r="J5" s="1263"/>
      <c r="K5" s="738" t="s">
        <v>2378</v>
      </c>
      <c r="L5" s="739" t="s">
        <v>633</v>
      </c>
    </row>
    <row r="6" spans="1:12" s="742" customFormat="1" ht="30" customHeight="1" thickBot="1">
      <c r="A6" s="1276"/>
      <c r="B6" s="1277"/>
      <c r="C6" s="713" t="s">
        <v>634</v>
      </c>
      <c r="D6" s="714" t="s">
        <v>635</v>
      </c>
      <c r="E6" s="715" t="s">
        <v>636</v>
      </c>
      <c r="F6" s="716" t="s">
        <v>637</v>
      </c>
      <c r="G6" s="717" t="s">
        <v>638</v>
      </c>
      <c r="H6" s="716" t="s">
        <v>639</v>
      </c>
      <c r="I6" s="717" t="s">
        <v>640</v>
      </c>
      <c r="J6" s="718" t="s">
        <v>641</v>
      </c>
      <c r="K6" s="740"/>
      <c r="L6" s="741"/>
    </row>
    <row r="7" spans="1:12" s="742" customFormat="1" ht="49.15" customHeight="1" thickTop="1">
      <c r="A7" s="1266" t="s">
        <v>642</v>
      </c>
      <c r="B7" s="1267"/>
      <c r="C7" s="719">
        <v>0</v>
      </c>
      <c r="D7" s="720">
        <v>0</v>
      </c>
      <c r="E7" s="721">
        <v>9</v>
      </c>
      <c r="F7" s="722">
        <v>28</v>
      </c>
      <c r="G7" s="723">
        <v>138</v>
      </c>
      <c r="H7" s="722">
        <f>D7+F7</f>
        <v>28</v>
      </c>
      <c r="I7" s="723">
        <f>E7+G7</f>
        <v>147</v>
      </c>
      <c r="J7" s="724">
        <f t="shared" ref="J7:J14" si="0">SUM(C7:G7)</f>
        <v>175</v>
      </c>
      <c r="K7" s="743"/>
      <c r="L7" s="632">
        <f>+J7-K7</f>
        <v>175</v>
      </c>
    </row>
    <row r="8" spans="1:12" ht="46.5" customHeight="1">
      <c r="A8" s="1264" t="s">
        <v>643</v>
      </c>
      <c r="B8" s="1265"/>
      <c r="C8" s="725">
        <v>1</v>
      </c>
      <c r="D8" s="726">
        <v>4</v>
      </c>
      <c r="E8" s="727">
        <v>2</v>
      </c>
      <c r="F8" s="728">
        <v>8</v>
      </c>
      <c r="G8" s="729">
        <v>187</v>
      </c>
      <c r="H8" s="728">
        <f t="shared" ref="H8:I14" si="1">D8+F8</f>
        <v>12</v>
      </c>
      <c r="I8" s="729">
        <f t="shared" si="1"/>
        <v>189</v>
      </c>
      <c r="J8" s="1">
        <f t="shared" si="0"/>
        <v>202</v>
      </c>
      <c r="K8" s="2">
        <v>210</v>
      </c>
      <c r="L8" s="632">
        <f>+J8-K8</f>
        <v>-8</v>
      </c>
    </row>
    <row r="9" spans="1:12" ht="46.5" customHeight="1">
      <c r="A9" s="1256" t="s">
        <v>644</v>
      </c>
      <c r="B9" s="1257"/>
      <c r="C9" s="725">
        <v>0</v>
      </c>
      <c r="D9" s="726">
        <v>0</v>
      </c>
      <c r="E9" s="727">
        <v>1</v>
      </c>
      <c r="F9" s="728">
        <v>10</v>
      </c>
      <c r="G9" s="729">
        <v>433</v>
      </c>
      <c r="H9" s="728">
        <f t="shared" si="1"/>
        <v>10</v>
      </c>
      <c r="I9" s="729">
        <f t="shared" si="1"/>
        <v>434</v>
      </c>
      <c r="J9" s="3">
        <f t="shared" si="0"/>
        <v>444</v>
      </c>
      <c r="K9" s="4">
        <v>416</v>
      </c>
      <c r="L9" s="5">
        <f t="shared" ref="L9:L15" si="2">+J9-K9</f>
        <v>28</v>
      </c>
    </row>
    <row r="10" spans="1:12" ht="46.5" customHeight="1">
      <c r="A10" s="1264" t="s">
        <v>645</v>
      </c>
      <c r="B10" s="1265"/>
      <c r="C10" s="725">
        <v>26</v>
      </c>
      <c r="D10" s="726">
        <v>57</v>
      </c>
      <c r="E10" s="727">
        <v>830</v>
      </c>
      <c r="F10" s="728">
        <v>1947</v>
      </c>
      <c r="G10" s="729">
        <v>3583</v>
      </c>
      <c r="H10" s="728">
        <f t="shared" si="1"/>
        <v>2004</v>
      </c>
      <c r="I10" s="729">
        <f t="shared" si="1"/>
        <v>4413</v>
      </c>
      <c r="J10" s="3">
        <f t="shared" si="0"/>
        <v>6443</v>
      </c>
      <c r="K10" s="4">
        <v>5979</v>
      </c>
      <c r="L10" s="5">
        <f t="shared" si="2"/>
        <v>464</v>
      </c>
    </row>
    <row r="11" spans="1:12" ht="46.5" customHeight="1">
      <c r="A11" s="1258" t="s">
        <v>646</v>
      </c>
      <c r="B11" s="1259"/>
      <c r="C11" s="725">
        <v>0</v>
      </c>
      <c r="D11" s="726">
        <v>0</v>
      </c>
      <c r="E11" s="727">
        <v>0</v>
      </c>
      <c r="F11" s="728">
        <v>1</v>
      </c>
      <c r="G11" s="729">
        <v>1</v>
      </c>
      <c r="H11" s="728">
        <f t="shared" si="1"/>
        <v>1</v>
      </c>
      <c r="I11" s="729">
        <f t="shared" si="1"/>
        <v>1</v>
      </c>
      <c r="J11" s="3">
        <f t="shared" si="0"/>
        <v>2</v>
      </c>
      <c r="K11" s="744"/>
      <c r="L11" s="632">
        <f>+J11-K11</f>
        <v>2</v>
      </c>
    </row>
    <row r="12" spans="1:12" ht="46.5" customHeight="1">
      <c r="A12" s="1256" t="s">
        <v>647</v>
      </c>
      <c r="B12" s="1257"/>
      <c r="C12" s="725">
        <v>2</v>
      </c>
      <c r="D12" s="726">
        <v>0</v>
      </c>
      <c r="E12" s="727">
        <v>17</v>
      </c>
      <c r="F12" s="728">
        <v>35</v>
      </c>
      <c r="G12" s="729">
        <v>1439</v>
      </c>
      <c r="H12" s="728">
        <f t="shared" si="1"/>
        <v>35</v>
      </c>
      <c r="I12" s="729">
        <f t="shared" si="1"/>
        <v>1456</v>
      </c>
      <c r="J12" s="633">
        <f t="shared" si="0"/>
        <v>1493</v>
      </c>
      <c r="K12" s="2">
        <v>1515</v>
      </c>
      <c r="L12" s="5">
        <f t="shared" si="2"/>
        <v>-22</v>
      </c>
    </row>
    <row r="13" spans="1:12" ht="46.5" customHeight="1">
      <c r="A13" s="1256" t="s">
        <v>648</v>
      </c>
      <c r="B13" s="1257"/>
      <c r="C13" s="730">
        <v>0</v>
      </c>
      <c r="D13" s="731">
        <v>1</v>
      </c>
      <c r="E13" s="732">
        <v>0</v>
      </c>
      <c r="F13" s="733">
        <v>5</v>
      </c>
      <c r="G13" s="734">
        <v>110</v>
      </c>
      <c r="H13" s="733">
        <f t="shared" si="1"/>
        <v>6</v>
      </c>
      <c r="I13" s="734">
        <f t="shared" si="1"/>
        <v>110</v>
      </c>
      <c r="J13" s="1">
        <f t="shared" si="0"/>
        <v>116</v>
      </c>
      <c r="K13" s="4">
        <v>115</v>
      </c>
      <c r="L13" s="5">
        <f t="shared" si="2"/>
        <v>1</v>
      </c>
    </row>
    <row r="14" spans="1:12" ht="46.5" customHeight="1" thickBot="1">
      <c r="A14" s="1250" t="s">
        <v>649</v>
      </c>
      <c r="B14" s="1251"/>
      <c r="C14" s="745">
        <v>0</v>
      </c>
      <c r="D14" s="746">
        <v>0</v>
      </c>
      <c r="E14" s="747">
        <v>0</v>
      </c>
      <c r="F14" s="634">
        <v>1</v>
      </c>
      <c r="G14" s="635">
        <v>0</v>
      </c>
      <c r="H14" s="634">
        <f t="shared" si="1"/>
        <v>1</v>
      </c>
      <c r="I14" s="635">
        <f t="shared" si="1"/>
        <v>0</v>
      </c>
      <c r="J14" s="6">
        <f t="shared" si="0"/>
        <v>1</v>
      </c>
      <c r="K14" s="7">
        <v>1</v>
      </c>
      <c r="L14" s="636">
        <f t="shared" si="2"/>
        <v>0</v>
      </c>
    </row>
    <row r="15" spans="1:12" ht="46.5" customHeight="1" thickBot="1">
      <c r="A15" s="1252" t="s">
        <v>2373</v>
      </c>
      <c r="B15" s="1253"/>
      <c r="C15" s="637">
        <f>SUM(C7:C14)</f>
        <v>29</v>
      </c>
      <c r="D15" s="638">
        <f t="shared" ref="D15:I15" si="3">SUM(D7:D14)</f>
        <v>62</v>
      </c>
      <c r="E15" s="639">
        <f t="shared" si="3"/>
        <v>859</v>
      </c>
      <c r="F15" s="640">
        <f t="shared" si="3"/>
        <v>2035</v>
      </c>
      <c r="G15" s="641">
        <f t="shared" si="3"/>
        <v>5891</v>
      </c>
      <c r="H15" s="640">
        <f t="shared" si="3"/>
        <v>2097</v>
      </c>
      <c r="I15" s="641">
        <f t="shared" si="3"/>
        <v>6750</v>
      </c>
      <c r="J15" s="642">
        <f>SUM(J7:J14)</f>
        <v>8876</v>
      </c>
      <c r="K15" s="643">
        <v>8236</v>
      </c>
      <c r="L15" s="632">
        <f t="shared" si="2"/>
        <v>640</v>
      </c>
    </row>
    <row r="16" spans="1:12" ht="46.5" customHeight="1">
      <c r="A16" s="1254" t="s">
        <v>2379</v>
      </c>
      <c r="B16" s="1255"/>
      <c r="C16" s="8">
        <f>+C15/J15</f>
        <v>3.2672374943668319E-3</v>
      </c>
      <c r="D16" s="9">
        <f>+D15/J15</f>
        <v>6.9851284362325372E-3</v>
      </c>
      <c r="E16" s="10">
        <f>+E15/J15</f>
        <v>9.6777827850383052E-2</v>
      </c>
      <c r="F16" s="11">
        <f>+F15/J15</f>
        <v>0.22926994141505183</v>
      </c>
      <c r="G16" s="12">
        <f>+G15/J15</f>
        <v>0.6636998648039657</v>
      </c>
      <c r="H16" s="11">
        <f>+H15/J15</f>
        <v>0.23625506985128436</v>
      </c>
      <c r="I16" s="12">
        <f>+I15/J15</f>
        <v>0.76047769265434884</v>
      </c>
      <c r="J16" s="748">
        <v>1</v>
      </c>
      <c r="K16" s="13" t="s">
        <v>650</v>
      </c>
      <c r="L16" s="14" t="s">
        <v>651</v>
      </c>
    </row>
    <row r="17" spans="3:9" ht="27" customHeight="1">
      <c r="C17" s="1249"/>
      <c r="D17" s="1249"/>
      <c r="E17" s="1249"/>
      <c r="F17" s="1249"/>
      <c r="G17" s="1249"/>
      <c r="H17" s="1249"/>
      <c r="I17" s="1249"/>
    </row>
  </sheetData>
  <mergeCells count="23">
    <mergeCell ref="A1:F1"/>
    <mergeCell ref="C3:C5"/>
    <mergeCell ref="D3:E3"/>
    <mergeCell ref="F3:G3"/>
    <mergeCell ref="A5:B6"/>
    <mergeCell ref="E4:E5"/>
    <mergeCell ref="D4:D5"/>
    <mergeCell ref="F4:F5"/>
    <mergeCell ref="I3:I5"/>
    <mergeCell ref="J3:J5"/>
    <mergeCell ref="G4:G5"/>
    <mergeCell ref="A8:B8"/>
    <mergeCell ref="A10:B10"/>
    <mergeCell ref="A7:B7"/>
    <mergeCell ref="H17:I17"/>
    <mergeCell ref="A14:B14"/>
    <mergeCell ref="A15:B15"/>
    <mergeCell ref="A16:B16"/>
    <mergeCell ref="C17:G17"/>
    <mergeCell ref="A9:B9"/>
    <mergeCell ref="A11:B11"/>
    <mergeCell ref="A12:B12"/>
    <mergeCell ref="A13:B13"/>
  </mergeCells>
  <phoneticPr fontId="2"/>
  <pageMargins left="0.70866141732283472" right="0.70866141732283472" top="0.74803149606299213" bottom="0.74803149606299213" header="0.31496062992125984" footer="0.31496062992125984"/>
  <pageSetup paperSize="9" scale="80" orientation="landscape" r:id="rId1"/>
  <drawing r:id="rId2"/>
</worksheet>
</file>

<file path=xl/worksheets/sheet30.xml><?xml version="1.0" encoding="utf-8"?>
<worksheet xmlns="http://schemas.openxmlformats.org/spreadsheetml/2006/main" xmlns:r="http://schemas.openxmlformats.org/officeDocument/2006/relationships">
  <sheetPr>
    <tabColor rgb="FFFFFF00"/>
  </sheetPr>
  <dimension ref="A1:F83"/>
  <sheetViews>
    <sheetView showZeros="0" view="pageBreakPreview" zoomScale="115" zoomScaleNormal="100" zoomScaleSheetLayoutView="115" workbookViewId="0">
      <selection activeCell="I9" sqref="I9"/>
    </sheetView>
  </sheetViews>
  <sheetFormatPr defaultRowHeight="18" customHeight="1"/>
  <cols>
    <col min="1" max="1" width="4" style="589" customWidth="1"/>
    <col min="2" max="2" width="8.75" style="589" customWidth="1"/>
    <col min="3" max="3" width="30.75" style="589" customWidth="1"/>
    <col min="4" max="4" width="18.875" style="589" customWidth="1"/>
    <col min="5" max="5" width="10" style="252" customWidth="1"/>
    <col min="6" max="6" width="10" style="253" customWidth="1"/>
    <col min="7" max="16384" width="9" style="589"/>
  </cols>
  <sheetData>
    <row r="1" spans="1:6" ht="18" customHeight="1">
      <c r="A1" s="590" t="s">
        <v>1342</v>
      </c>
    </row>
    <row r="2" spans="1:6" ht="18" customHeight="1">
      <c r="A2" s="1914" t="s">
        <v>1932</v>
      </c>
      <c r="B2" s="1915"/>
      <c r="C2" s="1915"/>
      <c r="D2" s="1915"/>
      <c r="E2" s="1915"/>
      <c r="F2" s="1915"/>
    </row>
    <row r="3" spans="1:6" ht="18" customHeight="1">
      <c r="A3" s="1915"/>
      <c r="B3" s="1915"/>
      <c r="C3" s="1915"/>
      <c r="D3" s="1915"/>
      <c r="E3" s="1915"/>
      <c r="F3" s="1915"/>
    </row>
    <row r="4" spans="1:6" ht="18" customHeight="1">
      <c r="A4" s="589" t="s">
        <v>1933</v>
      </c>
    </row>
    <row r="5" spans="1:6" ht="18" customHeight="1">
      <c r="B5" s="228" t="s">
        <v>1648</v>
      </c>
      <c r="C5" s="1855" t="s">
        <v>1649</v>
      </c>
      <c r="D5" s="1864"/>
      <c r="E5" s="1865" t="s">
        <v>1922</v>
      </c>
      <c r="F5" s="1866"/>
    </row>
    <row r="6" spans="1:6" ht="18" customHeight="1">
      <c r="B6" s="228" t="s">
        <v>1179</v>
      </c>
      <c r="C6" s="1858" t="s">
        <v>1934</v>
      </c>
      <c r="D6" s="1859"/>
      <c r="E6" s="1860">
        <v>116</v>
      </c>
      <c r="F6" s="1861"/>
    </row>
    <row r="7" spans="1:6" ht="18" customHeight="1">
      <c r="B7" s="228" t="s">
        <v>1180</v>
      </c>
      <c r="C7" s="1858" t="s">
        <v>1935</v>
      </c>
      <c r="D7" s="1859"/>
      <c r="E7" s="1860">
        <v>0</v>
      </c>
      <c r="F7" s="1861"/>
    </row>
    <row r="8" spans="1:6" ht="18" customHeight="1">
      <c r="B8" s="1843" t="s">
        <v>2373</v>
      </c>
      <c r="C8" s="1913"/>
      <c r="D8" s="1913"/>
      <c r="E8" s="1860">
        <f>SUM(E6:F7)</f>
        <v>116</v>
      </c>
      <c r="F8" s="1861"/>
    </row>
    <row r="10" spans="1:6" ht="18" customHeight="1">
      <c r="A10" s="589" t="s">
        <v>1936</v>
      </c>
    </row>
    <row r="11" spans="1:6" ht="18" customHeight="1">
      <c r="B11" s="228" t="s">
        <v>1648</v>
      </c>
      <c r="C11" s="1855" t="s">
        <v>1649</v>
      </c>
      <c r="D11" s="1864"/>
      <c r="E11" s="1865" t="s">
        <v>1922</v>
      </c>
      <c r="F11" s="1866"/>
    </row>
    <row r="12" spans="1:6" ht="18" customHeight="1">
      <c r="B12" s="228" t="s">
        <v>1179</v>
      </c>
      <c r="C12" s="1858" t="s">
        <v>1653</v>
      </c>
      <c r="D12" s="1859"/>
      <c r="E12" s="1860">
        <v>37</v>
      </c>
      <c r="F12" s="1861"/>
    </row>
    <row r="13" spans="1:6" ht="18" customHeight="1">
      <c r="B13" s="228" t="s">
        <v>1180</v>
      </c>
      <c r="C13" s="1858" t="s">
        <v>1654</v>
      </c>
      <c r="D13" s="1859"/>
      <c r="E13" s="1860">
        <v>35</v>
      </c>
      <c r="F13" s="1861"/>
    </row>
    <row r="14" spans="1:6" ht="18" customHeight="1">
      <c r="B14" s="228" t="s">
        <v>1181</v>
      </c>
      <c r="C14" s="1858" t="s">
        <v>1655</v>
      </c>
      <c r="D14" s="1859"/>
      <c r="E14" s="1860">
        <v>10</v>
      </c>
      <c r="F14" s="1861"/>
    </row>
    <row r="15" spans="1:6" ht="18" customHeight="1">
      <c r="B15" s="228" t="s">
        <v>1182</v>
      </c>
      <c r="C15" s="1858" t="s">
        <v>1656</v>
      </c>
      <c r="D15" s="1859"/>
      <c r="E15" s="1860">
        <v>13</v>
      </c>
      <c r="F15" s="1861"/>
    </row>
    <row r="16" spans="1:6" ht="18" customHeight="1">
      <c r="B16" s="228" t="s">
        <v>1343</v>
      </c>
      <c r="C16" s="1858" t="s">
        <v>1657</v>
      </c>
      <c r="D16" s="1859"/>
      <c r="E16" s="1860">
        <v>13</v>
      </c>
      <c r="F16" s="1861"/>
    </row>
    <row r="17" spans="1:6" ht="18" customHeight="1">
      <c r="B17" s="228" t="s">
        <v>1344</v>
      </c>
      <c r="C17" s="1858" t="s">
        <v>1658</v>
      </c>
      <c r="D17" s="1859"/>
      <c r="E17" s="1860">
        <v>2</v>
      </c>
      <c r="F17" s="1861"/>
    </row>
    <row r="18" spans="1:6" ht="18" customHeight="1">
      <c r="B18" s="228" t="s">
        <v>1345</v>
      </c>
      <c r="C18" s="1858" t="s">
        <v>1659</v>
      </c>
      <c r="D18" s="1859"/>
      <c r="E18" s="1860">
        <v>4</v>
      </c>
      <c r="F18" s="1861"/>
    </row>
    <row r="19" spans="1:6" ht="18" customHeight="1">
      <c r="B19" s="228" t="s">
        <v>1346</v>
      </c>
      <c r="C19" s="1858" t="s">
        <v>1660</v>
      </c>
      <c r="D19" s="1859"/>
      <c r="E19" s="1860">
        <v>0</v>
      </c>
      <c r="F19" s="1861"/>
    </row>
    <row r="20" spans="1:6" ht="18" customHeight="1">
      <c r="B20" s="228" t="s">
        <v>1347</v>
      </c>
      <c r="C20" s="1858" t="s">
        <v>1661</v>
      </c>
      <c r="D20" s="1859"/>
      <c r="E20" s="1860">
        <v>0</v>
      </c>
      <c r="F20" s="1861"/>
    </row>
    <row r="21" spans="1:6" ht="18" customHeight="1">
      <c r="B21" s="228" t="s">
        <v>1348</v>
      </c>
      <c r="C21" s="1858" t="s">
        <v>1662</v>
      </c>
      <c r="D21" s="1859"/>
      <c r="E21" s="1860">
        <v>2</v>
      </c>
      <c r="F21" s="1861"/>
    </row>
    <row r="22" spans="1:6" ht="18" customHeight="1">
      <c r="B22" s="1855" t="s">
        <v>2373</v>
      </c>
      <c r="C22" s="1671"/>
      <c r="D22" s="1672"/>
      <c r="E22" s="1860">
        <f>SUM(E12:F21)</f>
        <v>116</v>
      </c>
      <c r="F22" s="1861"/>
    </row>
    <row r="23" spans="1:6" ht="14.25" customHeight="1"/>
    <row r="24" spans="1:6" ht="18" customHeight="1">
      <c r="A24" s="589" t="s">
        <v>1937</v>
      </c>
    </row>
    <row r="25" spans="1:6" ht="18" customHeight="1">
      <c r="B25" s="228" t="s">
        <v>1648</v>
      </c>
      <c r="C25" s="1855" t="s">
        <v>1649</v>
      </c>
      <c r="D25" s="1864"/>
      <c r="E25" s="1865" t="s">
        <v>1922</v>
      </c>
      <c r="F25" s="1866"/>
    </row>
    <row r="26" spans="1:6" ht="18" customHeight="1">
      <c r="B26" s="228" t="s">
        <v>317</v>
      </c>
      <c r="C26" s="1858" t="s">
        <v>1664</v>
      </c>
      <c r="D26" s="1859"/>
      <c r="E26" s="1860">
        <v>116</v>
      </c>
      <c r="F26" s="1861"/>
    </row>
    <row r="27" spans="1:6" ht="18" customHeight="1">
      <c r="B27" s="228" t="s">
        <v>318</v>
      </c>
      <c r="C27" s="1858" t="s">
        <v>1665</v>
      </c>
      <c r="D27" s="1859"/>
      <c r="E27" s="1860">
        <v>0</v>
      </c>
      <c r="F27" s="1861"/>
    </row>
    <row r="28" spans="1:6" ht="18" customHeight="1">
      <c r="B28" s="228" t="s">
        <v>319</v>
      </c>
      <c r="C28" s="1858" t="s">
        <v>1666</v>
      </c>
      <c r="D28" s="1859"/>
      <c r="E28" s="1860">
        <v>0</v>
      </c>
      <c r="F28" s="1861"/>
    </row>
    <row r="29" spans="1:6" ht="18" customHeight="1">
      <c r="B29" s="228" t="s">
        <v>320</v>
      </c>
      <c r="C29" s="1858" t="s">
        <v>1667</v>
      </c>
      <c r="D29" s="1859"/>
      <c r="E29" s="1860">
        <v>0</v>
      </c>
      <c r="F29" s="1861"/>
    </row>
    <row r="30" spans="1:6" ht="18" customHeight="1">
      <c r="B30" s="1855" t="s">
        <v>2373</v>
      </c>
      <c r="C30" s="1671"/>
      <c r="D30" s="1672"/>
      <c r="E30" s="1860">
        <f>SUM(E26:F29)</f>
        <v>116</v>
      </c>
      <c r="F30" s="1861"/>
    </row>
    <row r="31" spans="1:6" ht="13.5" customHeight="1"/>
    <row r="32" spans="1:6" ht="18" customHeight="1">
      <c r="A32" s="589" t="s">
        <v>1938</v>
      </c>
    </row>
    <row r="33" spans="1:6" ht="18" customHeight="1">
      <c r="B33" s="228" t="s">
        <v>1648</v>
      </c>
      <c r="C33" s="1855" t="s">
        <v>1649</v>
      </c>
      <c r="D33" s="1864"/>
      <c r="E33" s="1865" t="s">
        <v>1922</v>
      </c>
      <c r="F33" s="1866"/>
    </row>
    <row r="34" spans="1:6" ht="18" customHeight="1">
      <c r="B34" s="228" t="s">
        <v>317</v>
      </c>
      <c r="C34" s="1858" t="s">
        <v>1939</v>
      </c>
      <c r="D34" s="1859"/>
      <c r="E34" s="1860">
        <v>51</v>
      </c>
      <c r="F34" s="1861"/>
    </row>
    <row r="35" spans="1:6" ht="18" customHeight="1">
      <c r="B35" s="228" t="s">
        <v>318</v>
      </c>
      <c r="C35" s="1858" t="s">
        <v>1940</v>
      </c>
      <c r="D35" s="1859"/>
      <c r="E35" s="1860">
        <v>4</v>
      </c>
      <c r="F35" s="1861"/>
    </row>
    <row r="36" spans="1:6" ht="18" customHeight="1">
      <c r="B36" s="228" t="s">
        <v>319</v>
      </c>
      <c r="C36" s="1858" t="s">
        <v>1941</v>
      </c>
      <c r="D36" s="1859"/>
      <c r="E36" s="1860">
        <v>3</v>
      </c>
      <c r="F36" s="1861"/>
    </row>
    <row r="37" spans="1:6" ht="27" customHeight="1">
      <c r="B37" s="228" t="s">
        <v>320</v>
      </c>
      <c r="C37" s="1834" t="s">
        <v>1942</v>
      </c>
      <c r="D37" s="1862"/>
      <c r="E37" s="1860">
        <v>2</v>
      </c>
      <c r="F37" s="1861"/>
    </row>
    <row r="38" spans="1:6" ht="18" customHeight="1">
      <c r="B38" s="228" t="s">
        <v>321</v>
      </c>
      <c r="C38" s="1858" t="s">
        <v>1673</v>
      </c>
      <c r="D38" s="1859"/>
      <c r="E38" s="1860">
        <v>11</v>
      </c>
      <c r="F38" s="1861"/>
    </row>
    <row r="39" spans="1:6" ht="18" customHeight="1">
      <c r="B39" s="228" t="s">
        <v>1114</v>
      </c>
      <c r="C39" s="1858" t="s">
        <v>1667</v>
      </c>
      <c r="D39" s="1859"/>
      <c r="E39" s="1860">
        <v>0</v>
      </c>
      <c r="F39" s="1861"/>
    </row>
    <row r="40" spans="1:6" ht="18" customHeight="1">
      <c r="B40" s="228"/>
      <c r="C40" s="1858" t="s">
        <v>1674</v>
      </c>
      <c r="D40" s="1859"/>
      <c r="E40" s="1860">
        <v>45</v>
      </c>
      <c r="F40" s="1861"/>
    </row>
    <row r="41" spans="1:6" ht="18" customHeight="1">
      <c r="B41" s="591" t="s">
        <v>2373</v>
      </c>
      <c r="C41" s="596"/>
      <c r="D41" s="594"/>
      <c r="E41" s="1860">
        <f>SUM(E34:F40)</f>
        <v>116</v>
      </c>
      <c r="F41" s="1861"/>
    </row>
    <row r="42" spans="1:6" ht="18" customHeight="1">
      <c r="B42" s="589" t="s">
        <v>1675</v>
      </c>
      <c r="E42" s="254"/>
      <c r="F42" s="254"/>
    </row>
    <row r="43" spans="1:6" ht="18" customHeight="1">
      <c r="C43" s="589" t="s">
        <v>1115</v>
      </c>
      <c r="E43" s="275" t="s">
        <v>1349</v>
      </c>
    </row>
    <row r="44" spans="1:6" ht="18" customHeight="1">
      <c r="C44" s="589" t="s">
        <v>1350</v>
      </c>
      <c r="E44" s="589" t="s">
        <v>1351</v>
      </c>
    </row>
    <row r="47" spans="1:6" ht="18" customHeight="1">
      <c r="A47" s="589" t="s">
        <v>1943</v>
      </c>
    </row>
    <row r="48" spans="1:6" ht="18" customHeight="1">
      <c r="B48" s="226" t="s">
        <v>2683</v>
      </c>
      <c r="C48" s="1835" t="s">
        <v>1677</v>
      </c>
      <c r="D48" s="1837"/>
      <c r="E48" s="1863" t="s">
        <v>1678</v>
      </c>
      <c r="F48" s="1863"/>
    </row>
    <row r="49" spans="2:6" ht="18" customHeight="1">
      <c r="B49" s="227" t="s">
        <v>1630</v>
      </c>
      <c r="C49" s="1838"/>
      <c r="D49" s="1839"/>
      <c r="E49" s="593" t="s">
        <v>1679</v>
      </c>
      <c r="F49" s="593" t="s">
        <v>1680</v>
      </c>
    </row>
    <row r="50" spans="2:6" ht="18" customHeight="1">
      <c r="B50" s="256" t="s">
        <v>1121</v>
      </c>
      <c r="C50" s="1331" t="s">
        <v>1632</v>
      </c>
      <c r="D50" s="257" t="s">
        <v>1633</v>
      </c>
      <c r="E50" s="258">
        <v>3</v>
      </c>
      <c r="F50" s="258">
        <v>29</v>
      </c>
    </row>
    <row r="51" spans="2:6" ht="18" customHeight="1">
      <c r="B51" s="232" t="s">
        <v>1122</v>
      </c>
      <c r="C51" s="1834"/>
      <c r="D51" s="233" t="s">
        <v>1634</v>
      </c>
      <c r="E51" s="260">
        <v>0</v>
      </c>
      <c r="F51" s="260">
        <v>1</v>
      </c>
    </row>
    <row r="52" spans="2:6" ht="18" customHeight="1">
      <c r="B52" s="261" t="s">
        <v>1123</v>
      </c>
      <c r="C52" s="1834"/>
      <c r="D52" s="262" t="s">
        <v>1944</v>
      </c>
      <c r="E52" s="260">
        <v>52</v>
      </c>
      <c r="F52" s="260">
        <v>3</v>
      </c>
    </row>
    <row r="53" spans="2:6" ht="18" customHeight="1">
      <c r="B53" s="235" t="s">
        <v>1124</v>
      </c>
      <c r="C53" s="1834"/>
      <c r="D53" s="236" t="s">
        <v>1635</v>
      </c>
      <c r="E53" s="264">
        <v>0</v>
      </c>
      <c r="F53" s="264">
        <v>0</v>
      </c>
    </row>
    <row r="54" spans="2:6" ht="18" customHeight="1">
      <c r="B54" s="230" t="s">
        <v>1125</v>
      </c>
      <c r="C54" s="1834" t="s">
        <v>1682</v>
      </c>
      <c r="D54" s="257" t="s">
        <v>1633</v>
      </c>
      <c r="E54" s="258">
        <v>0</v>
      </c>
      <c r="F54" s="258">
        <v>0</v>
      </c>
    </row>
    <row r="55" spans="2:6" ht="18" customHeight="1">
      <c r="B55" s="232" t="s">
        <v>1126</v>
      </c>
      <c r="C55" s="1834"/>
      <c r="D55" s="233" t="s">
        <v>1634</v>
      </c>
      <c r="E55" s="260">
        <v>0</v>
      </c>
      <c r="F55" s="260">
        <v>0</v>
      </c>
    </row>
    <row r="56" spans="2:6" ht="18" customHeight="1">
      <c r="B56" s="261" t="s">
        <v>1127</v>
      </c>
      <c r="C56" s="1834"/>
      <c r="D56" s="262" t="s">
        <v>1944</v>
      </c>
      <c r="E56" s="260">
        <v>0</v>
      </c>
      <c r="F56" s="260">
        <v>0</v>
      </c>
    </row>
    <row r="57" spans="2:6" ht="18" customHeight="1">
      <c r="B57" s="235" t="s">
        <v>1128</v>
      </c>
      <c r="C57" s="1834"/>
      <c r="D57" s="236" t="s">
        <v>1635</v>
      </c>
      <c r="E57" s="264">
        <v>0</v>
      </c>
      <c r="F57" s="264">
        <v>0</v>
      </c>
    </row>
    <row r="58" spans="2:6" ht="18" customHeight="1">
      <c r="B58" s="230" t="s">
        <v>1129</v>
      </c>
      <c r="C58" s="1834" t="s">
        <v>1636</v>
      </c>
      <c r="D58" s="257" t="s">
        <v>1633</v>
      </c>
      <c r="E58" s="258">
        <v>0</v>
      </c>
      <c r="F58" s="258">
        <v>0</v>
      </c>
    </row>
    <row r="59" spans="2:6" ht="18" customHeight="1">
      <c r="B59" s="232" t="s">
        <v>1130</v>
      </c>
      <c r="C59" s="1834"/>
      <c r="D59" s="233" t="s">
        <v>1634</v>
      </c>
      <c r="E59" s="260">
        <v>0</v>
      </c>
      <c r="F59" s="260">
        <v>0</v>
      </c>
    </row>
    <row r="60" spans="2:6" ht="18" customHeight="1">
      <c r="B60" s="261" t="s">
        <v>1131</v>
      </c>
      <c r="C60" s="1834"/>
      <c r="D60" s="262" t="s">
        <v>1944</v>
      </c>
      <c r="E60" s="260">
        <v>0</v>
      </c>
      <c r="F60" s="260">
        <v>0</v>
      </c>
    </row>
    <row r="61" spans="2:6" ht="18" customHeight="1">
      <c r="B61" s="235" t="s">
        <v>1132</v>
      </c>
      <c r="C61" s="1834"/>
      <c r="D61" s="236" t="s">
        <v>1635</v>
      </c>
      <c r="E61" s="264">
        <v>0</v>
      </c>
      <c r="F61" s="264">
        <v>0</v>
      </c>
    </row>
    <row r="62" spans="2:6" ht="18" customHeight="1">
      <c r="B62" s="230" t="s">
        <v>1133</v>
      </c>
      <c r="C62" s="1834" t="s">
        <v>1945</v>
      </c>
      <c r="D62" s="257" t="s">
        <v>1633</v>
      </c>
      <c r="E62" s="258">
        <v>0</v>
      </c>
      <c r="F62" s="258">
        <v>0</v>
      </c>
    </row>
    <row r="63" spans="2:6" ht="18" customHeight="1">
      <c r="B63" s="232" t="s">
        <v>1134</v>
      </c>
      <c r="C63" s="1834"/>
      <c r="D63" s="233" t="s">
        <v>1634</v>
      </c>
      <c r="E63" s="260">
        <v>0</v>
      </c>
      <c r="F63" s="260">
        <v>0</v>
      </c>
    </row>
    <row r="64" spans="2:6" ht="18" customHeight="1">
      <c r="B64" s="261" t="s">
        <v>1135</v>
      </c>
      <c r="C64" s="1834"/>
      <c r="D64" s="262" t="s">
        <v>1944</v>
      </c>
      <c r="E64" s="260">
        <v>0</v>
      </c>
      <c r="F64" s="260">
        <v>0</v>
      </c>
    </row>
    <row r="65" spans="2:6" ht="18" customHeight="1">
      <c r="B65" s="235" t="s">
        <v>1153</v>
      </c>
      <c r="C65" s="1834"/>
      <c r="D65" s="236" t="s">
        <v>1635</v>
      </c>
      <c r="E65" s="264">
        <v>0</v>
      </c>
      <c r="F65" s="264">
        <v>0</v>
      </c>
    </row>
    <row r="66" spans="2:6" ht="18" customHeight="1">
      <c r="B66" s="230" t="s">
        <v>1154</v>
      </c>
      <c r="C66" s="1834" t="s">
        <v>1638</v>
      </c>
      <c r="D66" s="257" t="s">
        <v>1633</v>
      </c>
      <c r="E66" s="258">
        <v>0</v>
      </c>
      <c r="F66" s="258">
        <v>0</v>
      </c>
    </row>
    <row r="67" spans="2:6" ht="18" customHeight="1">
      <c r="B67" s="232" t="s">
        <v>1155</v>
      </c>
      <c r="C67" s="1834"/>
      <c r="D67" s="233" t="s">
        <v>1634</v>
      </c>
      <c r="E67" s="260">
        <v>0</v>
      </c>
      <c r="F67" s="260">
        <v>0</v>
      </c>
    </row>
    <row r="68" spans="2:6" ht="18" customHeight="1">
      <c r="B68" s="261" t="s">
        <v>1156</v>
      </c>
      <c r="C68" s="1834"/>
      <c r="D68" s="262" t="s">
        <v>1944</v>
      </c>
      <c r="E68" s="260">
        <v>1</v>
      </c>
      <c r="F68" s="260">
        <v>0</v>
      </c>
    </row>
    <row r="69" spans="2:6" ht="18" customHeight="1">
      <c r="B69" s="235" t="s">
        <v>1157</v>
      </c>
      <c r="C69" s="1834"/>
      <c r="D69" s="236" t="s">
        <v>1635</v>
      </c>
      <c r="E69" s="264">
        <v>0</v>
      </c>
      <c r="F69" s="264">
        <v>0</v>
      </c>
    </row>
    <row r="70" spans="2:6" ht="18" customHeight="1">
      <c r="B70" s="230" t="s">
        <v>1158</v>
      </c>
      <c r="C70" s="1834" t="s">
        <v>1639</v>
      </c>
      <c r="D70" s="257" t="s">
        <v>1633</v>
      </c>
      <c r="E70" s="258">
        <v>0</v>
      </c>
      <c r="F70" s="258">
        <v>0</v>
      </c>
    </row>
    <row r="71" spans="2:6" ht="18" customHeight="1">
      <c r="B71" s="232" t="s">
        <v>1159</v>
      </c>
      <c r="C71" s="1834"/>
      <c r="D71" s="233" t="s">
        <v>1634</v>
      </c>
      <c r="E71" s="260">
        <v>0</v>
      </c>
      <c r="F71" s="260">
        <v>0</v>
      </c>
    </row>
    <row r="72" spans="2:6" ht="18" customHeight="1">
      <c r="B72" s="261" t="s">
        <v>1160</v>
      </c>
      <c r="C72" s="1834"/>
      <c r="D72" s="262" t="s">
        <v>1944</v>
      </c>
      <c r="E72" s="260">
        <v>0</v>
      </c>
      <c r="F72" s="260">
        <v>0</v>
      </c>
    </row>
    <row r="73" spans="2:6" ht="18" customHeight="1">
      <c r="B73" s="235" t="s">
        <v>1161</v>
      </c>
      <c r="C73" s="1834"/>
      <c r="D73" s="236" t="s">
        <v>1635</v>
      </c>
      <c r="E73" s="264">
        <v>0</v>
      </c>
      <c r="F73" s="264">
        <v>0</v>
      </c>
    </row>
    <row r="74" spans="2:6" ht="18" customHeight="1">
      <c r="B74" s="230" t="s">
        <v>1162</v>
      </c>
      <c r="C74" s="1834" t="s">
        <v>1640</v>
      </c>
      <c r="D74" s="257" t="s">
        <v>1633</v>
      </c>
      <c r="E74" s="258">
        <v>0</v>
      </c>
      <c r="F74" s="258">
        <v>0</v>
      </c>
    </row>
    <row r="75" spans="2:6" ht="18" customHeight="1">
      <c r="B75" s="232" t="s">
        <v>1165</v>
      </c>
      <c r="C75" s="1834"/>
      <c r="D75" s="233" t="s">
        <v>1634</v>
      </c>
      <c r="E75" s="260">
        <v>0</v>
      </c>
      <c r="F75" s="260">
        <v>0</v>
      </c>
    </row>
    <row r="76" spans="2:6" ht="18" customHeight="1">
      <c r="B76" s="261" t="s">
        <v>1166</v>
      </c>
      <c r="C76" s="1834"/>
      <c r="D76" s="262" t="s">
        <v>1944</v>
      </c>
      <c r="E76" s="260">
        <v>11</v>
      </c>
      <c r="F76" s="260">
        <v>0</v>
      </c>
    </row>
    <row r="77" spans="2:6" ht="18" customHeight="1">
      <c r="B77" s="235" t="s">
        <v>1167</v>
      </c>
      <c r="C77" s="1834"/>
      <c r="D77" s="236" t="s">
        <v>1635</v>
      </c>
      <c r="E77" s="264">
        <v>0</v>
      </c>
      <c r="F77" s="264">
        <v>0</v>
      </c>
    </row>
    <row r="78" spans="2:6" ht="18" customHeight="1">
      <c r="B78" s="228"/>
      <c r="C78" s="1844" t="s">
        <v>1683</v>
      </c>
      <c r="D78" s="1844"/>
      <c r="E78" s="258">
        <v>15</v>
      </c>
      <c r="F78" s="258">
        <v>1</v>
      </c>
    </row>
    <row r="79" spans="2:6" ht="18" customHeight="1">
      <c r="B79" s="591" t="s">
        <v>2373</v>
      </c>
      <c r="C79" s="596"/>
      <c r="D79" s="594"/>
      <c r="E79" s="597">
        <f>SUM(E50:E78)</f>
        <v>82</v>
      </c>
      <c r="F79" s="597">
        <f>SUM(F50:F78)</f>
        <v>34</v>
      </c>
    </row>
    <row r="80" spans="2:6" ht="18" customHeight="1">
      <c r="B80" s="589" t="s">
        <v>1644</v>
      </c>
    </row>
    <row r="81" spans="3:5" ht="18" customHeight="1">
      <c r="C81" s="589" t="s">
        <v>1352</v>
      </c>
      <c r="E81" s="589" t="s">
        <v>1351</v>
      </c>
    </row>
    <row r="82" spans="3:5" ht="18" customHeight="1">
      <c r="C82" s="589" t="s">
        <v>1946</v>
      </c>
      <c r="E82" s="589" t="s">
        <v>1351</v>
      </c>
    </row>
    <row r="83" spans="3:5" ht="18" customHeight="1">
      <c r="C83" s="589" t="s">
        <v>1948</v>
      </c>
      <c r="E83" s="589" t="s">
        <v>1947</v>
      </c>
    </row>
  </sheetData>
  <mergeCells count="72">
    <mergeCell ref="A2:F3"/>
    <mergeCell ref="C5:D5"/>
    <mergeCell ref="E5:F5"/>
    <mergeCell ref="C6:D6"/>
    <mergeCell ref="E6:F6"/>
    <mergeCell ref="B8:D8"/>
    <mergeCell ref="E8:F8"/>
    <mergeCell ref="C11:D11"/>
    <mergeCell ref="E11:F11"/>
    <mergeCell ref="C7:D7"/>
    <mergeCell ref="E7:F7"/>
    <mergeCell ref="C14:D14"/>
    <mergeCell ref="E14:F14"/>
    <mergeCell ref="C15:D15"/>
    <mergeCell ref="E15:F15"/>
    <mergeCell ref="C12:D12"/>
    <mergeCell ref="E12:F12"/>
    <mergeCell ref="C13:D13"/>
    <mergeCell ref="E13:F13"/>
    <mergeCell ref="C18:D18"/>
    <mergeCell ref="E18:F18"/>
    <mergeCell ref="C19:D19"/>
    <mergeCell ref="E19:F19"/>
    <mergeCell ref="C16:D16"/>
    <mergeCell ref="E16:F16"/>
    <mergeCell ref="C17:D17"/>
    <mergeCell ref="E17:F17"/>
    <mergeCell ref="B22:D22"/>
    <mergeCell ref="E22:F22"/>
    <mergeCell ref="C25:D25"/>
    <mergeCell ref="E25:F25"/>
    <mergeCell ref="C20:D20"/>
    <mergeCell ref="E20:F20"/>
    <mergeCell ref="C21:D21"/>
    <mergeCell ref="E21:F21"/>
    <mergeCell ref="C28:D28"/>
    <mergeCell ref="E28:F28"/>
    <mergeCell ref="C29:D29"/>
    <mergeCell ref="E29:F29"/>
    <mergeCell ref="C26:D26"/>
    <mergeCell ref="E26:F26"/>
    <mergeCell ref="C27:D27"/>
    <mergeCell ref="E27:F27"/>
    <mergeCell ref="C34:D34"/>
    <mergeCell ref="E34:F34"/>
    <mergeCell ref="C35:D35"/>
    <mergeCell ref="E35:F35"/>
    <mergeCell ref="B30:D30"/>
    <mergeCell ref="E30:F30"/>
    <mergeCell ref="C33:D33"/>
    <mergeCell ref="E33:F33"/>
    <mergeCell ref="C36:D36"/>
    <mergeCell ref="E36:F36"/>
    <mergeCell ref="C37:D37"/>
    <mergeCell ref="E37:F37"/>
    <mergeCell ref="C38:D38"/>
    <mergeCell ref="E38:F38"/>
    <mergeCell ref="E40:F40"/>
    <mergeCell ref="C39:D39"/>
    <mergeCell ref="C70:C73"/>
    <mergeCell ref="C74:C77"/>
    <mergeCell ref="E41:F41"/>
    <mergeCell ref="C48:D49"/>
    <mergeCell ref="E48:F48"/>
    <mergeCell ref="C40:D40"/>
    <mergeCell ref="E39:F39"/>
    <mergeCell ref="C78:D78"/>
    <mergeCell ref="C50:C53"/>
    <mergeCell ref="C54:C57"/>
    <mergeCell ref="C62:C65"/>
    <mergeCell ref="C66:C69"/>
    <mergeCell ref="C58:C61"/>
  </mergeCells>
  <phoneticPr fontId="2"/>
  <printOptions horizontalCentered="1"/>
  <pageMargins left="0.78740157480314965" right="0.78740157480314965" top="0.98425196850393704" bottom="0.98425196850393704" header="0.51181102362204722" footer="0.51181102362204722"/>
  <pageSetup paperSize="9" scale="95" orientation="portrait" r:id="rId1"/>
  <headerFooter alignWithMargins="0"/>
  <rowBreaks count="1" manualBreakCount="1">
    <brk id="44" max="5" man="1"/>
  </rowBreaks>
</worksheet>
</file>

<file path=xl/worksheets/sheet31.xml><?xml version="1.0" encoding="utf-8"?>
<worksheet xmlns="http://schemas.openxmlformats.org/spreadsheetml/2006/main" xmlns:r="http://schemas.openxmlformats.org/officeDocument/2006/relationships">
  <sheetPr>
    <tabColor rgb="FFFFFF00"/>
  </sheetPr>
  <dimension ref="A1:F201"/>
  <sheetViews>
    <sheetView showZeros="0" view="pageBreakPreview" zoomScale="115" zoomScaleNormal="100" zoomScaleSheetLayoutView="115" workbookViewId="0">
      <selection activeCell="C22" sqref="C22:C25"/>
    </sheetView>
  </sheetViews>
  <sheetFormatPr defaultRowHeight="18" customHeight="1"/>
  <cols>
    <col min="1" max="1" width="4" style="589" customWidth="1"/>
    <col min="2" max="2" width="9.75" style="589" customWidth="1"/>
    <col min="3" max="3" width="30.75" style="589" customWidth="1"/>
    <col min="4" max="4" width="18.375" style="589" customWidth="1"/>
    <col min="5" max="5" width="10" style="270" customWidth="1"/>
    <col min="6" max="6" width="10" style="589" customWidth="1"/>
    <col min="7" max="16384" width="9" style="589"/>
  </cols>
  <sheetData>
    <row r="1" spans="1:6" ht="18" customHeight="1">
      <c r="A1" s="201" t="s">
        <v>1353</v>
      </c>
      <c r="B1" s="201"/>
      <c r="C1" s="201"/>
      <c r="D1" s="201"/>
    </row>
    <row r="2" spans="1:6" ht="14.25" customHeight="1"/>
    <row r="3" spans="1:6" ht="18" customHeight="1">
      <c r="A3" s="1846" t="s">
        <v>1949</v>
      </c>
      <c r="B3" s="1846"/>
      <c r="C3" s="1846"/>
      <c r="E3" s="252"/>
      <c r="F3" s="253"/>
    </row>
    <row r="4" spans="1:6" ht="18" customHeight="1">
      <c r="B4" s="226" t="s">
        <v>2683</v>
      </c>
      <c r="C4" s="1835" t="s">
        <v>1677</v>
      </c>
      <c r="D4" s="1837"/>
      <c r="E4" s="1863" t="s">
        <v>1678</v>
      </c>
      <c r="F4" s="1863"/>
    </row>
    <row r="5" spans="1:6" ht="18" customHeight="1">
      <c r="B5" s="227" t="s">
        <v>1630</v>
      </c>
      <c r="C5" s="1838"/>
      <c r="D5" s="1839"/>
      <c r="E5" s="593" t="s">
        <v>1679</v>
      </c>
      <c r="F5" s="593" t="s">
        <v>1680</v>
      </c>
    </row>
    <row r="6" spans="1:6" ht="18" customHeight="1">
      <c r="B6" s="256" t="s">
        <v>1121</v>
      </c>
      <c r="C6" s="1331" t="s">
        <v>1632</v>
      </c>
      <c r="D6" s="257" t="s">
        <v>1633</v>
      </c>
      <c r="E6" s="258">
        <v>0</v>
      </c>
      <c r="F6" s="258">
        <v>0</v>
      </c>
    </row>
    <row r="7" spans="1:6" ht="18" customHeight="1">
      <c r="B7" s="232" t="s">
        <v>1122</v>
      </c>
      <c r="C7" s="1834"/>
      <c r="D7" s="233" t="s">
        <v>1634</v>
      </c>
      <c r="E7" s="260">
        <v>0</v>
      </c>
      <c r="F7" s="260">
        <v>0</v>
      </c>
    </row>
    <row r="8" spans="1:6" ht="18" customHeight="1">
      <c r="B8" s="261" t="s">
        <v>1123</v>
      </c>
      <c r="C8" s="1834"/>
      <c r="D8" s="262" t="s">
        <v>1944</v>
      </c>
      <c r="E8" s="260">
        <v>0</v>
      </c>
      <c r="F8" s="260">
        <v>0</v>
      </c>
    </row>
    <row r="9" spans="1:6" ht="18" customHeight="1">
      <c r="B9" s="235" t="s">
        <v>1124</v>
      </c>
      <c r="C9" s="1834"/>
      <c r="D9" s="236" t="s">
        <v>1635</v>
      </c>
      <c r="E9" s="264">
        <v>0</v>
      </c>
      <c r="F9" s="264">
        <v>0</v>
      </c>
    </row>
    <row r="10" spans="1:6" ht="18" customHeight="1">
      <c r="B10" s="230" t="s">
        <v>1125</v>
      </c>
      <c r="C10" s="1840" t="s">
        <v>1695</v>
      </c>
      <c r="D10" s="257" t="s">
        <v>1633</v>
      </c>
      <c r="E10" s="258">
        <v>0</v>
      </c>
      <c r="F10" s="258">
        <v>0</v>
      </c>
    </row>
    <row r="11" spans="1:6" ht="18" customHeight="1">
      <c r="B11" s="232" t="s">
        <v>1126</v>
      </c>
      <c r="C11" s="1841"/>
      <c r="D11" s="233" t="s">
        <v>1634</v>
      </c>
      <c r="E11" s="260">
        <v>0</v>
      </c>
      <c r="F11" s="260">
        <v>0</v>
      </c>
    </row>
    <row r="12" spans="1:6" ht="18" customHeight="1">
      <c r="B12" s="261" t="s">
        <v>1127</v>
      </c>
      <c r="C12" s="1841"/>
      <c r="D12" s="262" t="s">
        <v>1944</v>
      </c>
      <c r="E12" s="260">
        <v>0</v>
      </c>
      <c r="F12" s="260">
        <v>0</v>
      </c>
    </row>
    <row r="13" spans="1:6" ht="18" customHeight="1">
      <c r="B13" s="235" t="s">
        <v>1128</v>
      </c>
      <c r="C13" s="1842"/>
      <c r="D13" s="236" t="s">
        <v>1635</v>
      </c>
      <c r="E13" s="264">
        <v>0</v>
      </c>
      <c r="F13" s="264">
        <v>0</v>
      </c>
    </row>
    <row r="14" spans="1:6" ht="18" customHeight="1">
      <c r="B14" s="230" t="s">
        <v>1129</v>
      </c>
      <c r="C14" s="1834" t="s">
        <v>1636</v>
      </c>
      <c r="D14" s="257" t="s">
        <v>1633</v>
      </c>
      <c r="E14" s="258">
        <v>0</v>
      </c>
      <c r="F14" s="258">
        <v>0</v>
      </c>
    </row>
    <row r="15" spans="1:6" ht="18" customHeight="1">
      <c r="B15" s="232" t="s">
        <v>1130</v>
      </c>
      <c r="C15" s="1834"/>
      <c r="D15" s="233" t="s">
        <v>1634</v>
      </c>
      <c r="E15" s="260">
        <v>0</v>
      </c>
      <c r="F15" s="260">
        <v>0</v>
      </c>
    </row>
    <row r="16" spans="1:6" ht="18" customHeight="1">
      <c r="B16" s="261" t="s">
        <v>1131</v>
      </c>
      <c r="C16" s="1834"/>
      <c r="D16" s="262" t="s">
        <v>1944</v>
      </c>
      <c r="E16" s="260">
        <v>0</v>
      </c>
      <c r="F16" s="260">
        <v>0</v>
      </c>
    </row>
    <row r="17" spans="2:6" ht="18" customHeight="1">
      <c r="B17" s="235" t="s">
        <v>1132</v>
      </c>
      <c r="C17" s="1834"/>
      <c r="D17" s="236" t="s">
        <v>1635</v>
      </c>
      <c r="E17" s="264">
        <v>0</v>
      </c>
      <c r="F17" s="264">
        <v>0</v>
      </c>
    </row>
    <row r="18" spans="2:6" ht="18" customHeight="1">
      <c r="B18" s="230" t="s">
        <v>1133</v>
      </c>
      <c r="C18" s="1834" t="s">
        <v>1945</v>
      </c>
      <c r="D18" s="257" t="s">
        <v>1633</v>
      </c>
      <c r="E18" s="258">
        <v>0</v>
      </c>
      <c r="F18" s="258">
        <v>0</v>
      </c>
    </row>
    <row r="19" spans="2:6" ht="18" customHeight="1">
      <c r="B19" s="232" t="s">
        <v>1134</v>
      </c>
      <c r="C19" s="1834"/>
      <c r="D19" s="233" t="s">
        <v>1634</v>
      </c>
      <c r="E19" s="260">
        <v>0</v>
      </c>
      <c r="F19" s="260">
        <v>0</v>
      </c>
    </row>
    <row r="20" spans="2:6" ht="18" customHeight="1">
      <c r="B20" s="261" t="s">
        <v>1135</v>
      </c>
      <c r="C20" s="1834"/>
      <c r="D20" s="262" t="s">
        <v>1944</v>
      </c>
      <c r="E20" s="260">
        <v>0</v>
      </c>
      <c r="F20" s="260">
        <v>0</v>
      </c>
    </row>
    <row r="21" spans="2:6" ht="18" customHeight="1">
      <c r="B21" s="235" t="s">
        <v>1153</v>
      </c>
      <c r="C21" s="1834"/>
      <c r="D21" s="236" t="s">
        <v>1635</v>
      </c>
      <c r="E21" s="264">
        <v>0</v>
      </c>
      <c r="F21" s="264">
        <v>0</v>
      </c>
    </row>
    <row r="22" spans="2:6" ht="18" customHeight="1">
      <c r="B22" s="230" t="s">
        <v>1154</v>
      </c>
      <c r="C22" s="1834" t="s">
        <v>1638</v>
      </c>
      <c r="D22" s="257" t="s">
        <v>1633</v>
      </c>
      <c r="E22" s="258">
        <v>0</v>
      </c>
      <c r="F22" s="258">
        <v>0</v>
      </c>
    </row>
    <row r="23" spans="2:6" ht="18" customHeight="1">
      <c r="B23" s="232" t="s">
        <v>1155</v>
      </c>
      <c r="C23" s="1834"/>
      <c r="D23" s="233" t="s">
        <v>1634</v>
      </c>
      <c r="E23" s="260">
        <v>0</v>
      </c>
      <c r="F23" s="260">
        <v>0</v>
      </c>
    </row>
    <row r="24" spans="2:6" ht="18" customHeight="1">
      <c r="B24" s="261" t="s">
        <v>1156</v>
      </c>
      <c r="C24" s="1834"/>
      <c r="D24" s="262" t="s">
        <v>1944</v>
      </c>
      <c r="E24" s="260">
        <v>0</v>
      </c>
      <c r="F24" s="260">
        <v>0</v>
      </c>
    </row>
    <row r="25" spans="2:6" ht="18" customHeight="1">
      <c r="B25" s="235" t="s">
        <v>1157</v>
      </c>
      <c r="C25" s="1834"/>
      <c r="D25" s="236" t="s">
        <v>1635</v>
      </c>
      <c r="E25" s="264">
        <v>0</v>
      </c>
      <c r="F25" s="264">
        <v>0</v>
      </c>
    </row>
    <row r="26" spans="2:6" ht="18" customHeight="1">
      <c r="B26" s="230" t="s">
        <v>1158</v>
      </c>
      <c r="C26" s="1834" t="s">
        <v>1639</v>
      </c>
      <c r="D26" s="257" t="s">
        <v>1633</v>
      </c>
      <c r="E26" s="258">
        <v>0</v>
      </c>
      <c r="F26" s="258">
        <v>0</v>
      </c>
    </row>
    <row r="27" spans="2:6" ht="18" customHeight="1">
      <c r="B27" s="232" t="s">
        <v>1159</v>
      </c>
      <c r="C27" s="1834"/>
      <c r="D27" s="233" t="s">
        <v>1634</v>
      </c>
      <c r="E27" s="260">
        <v>0</v>
      </c>
      <c r="F27" s="260">
        <v>0</v>
      </c>
    </row>
    <row r="28" spans="2:6" ht="18" customHeight="1">
      <c r="B28" s="261" t="s">
        <v>1160</v>
      </c>
      <c r="C28" s="1834"/>
      <c r="D28" s="262" t="s">
        <v>1944</v>
      </c>
      <c r="E28" s="260">
        <v>1</v>
      </c>
      <c r="F28" s="260">
        <v>0</v>
      </c>
    </row>
    <row r="29" spans="2:6" ht="18" customHeight="1">
      <c r="B29" s="235" t="s">
        <v>1161</v>
      </c>
      <c r="C29" s="1834"/>
      <c r="D29" s="236" t="s">
        <v>1635</v>
      </c>
      <c r="E29" s="264">
        <v>0</v>
      </c>
      <c r="F29" s="264">
        <v>0</v>
      </c>
    </row>
    <row r="30" spans="2:6" ht="18" customHeight="1">
      <c r="B30" s="226" t="s">
        <v>1162</v>
      </c>
      <c r="C30" s="1871" t="s">
        <v>1354</v>
      </c>
      <c r="D30" s="257" t="s">
        <v>1633</v>
      </c>
      <c r="E30" s="258">
        <v>0</v>
      </c>
      <c r="F30" s="258">
        <v>0</v>
      </c>
    </row>
    <row r="31" spans="2:6" ht="18" customHeight="1">
      <c r="B31" s="261" t="s">
        <v>1165</v>
      </c>
      <c r="C31" s="1872"/>
      <c r="D31" s="233" t="s">
        <v>1634</v>
      </c>
      <c r="E31" s="260">
        <v>0</v>
      </c>
      <c r="F31" s="260">
        <v>0</v>
      </c>
    </row>
    <row r="32" spans="2:6" ht="18" customHeight="1">
      <c r="B32" s="232" t="s">
        <v>1166</v>
      </c>
      <c r="C32" s="1872"/>
      <c r="D32" s="262" t="s">
        <v>1944</v>
      </c>
      <c r="E32" s="260">
        <v>0</v>
      </c>
      <c r="F32" s="260">
        <v>0</v>
      </c>
    </row>
    <row r="33" spans="2:6" ht="18" customHeight="1">
      <c r="B33" s="227" t="s">
        <v>1167</v>
      </c>
      <c r="C33" s="1873"/>
      <c r="D33" s="236" t="s">
        <v>1635</v>
      </c>
      <c r="E33" s="264">
        <v>0</v>
      </c>
      <c r="F33" s="264">
        <v>0</v>
      </c>
    </row>
    <row r="34" spans="2:6" ht="18" customHeight="1">
      <c r="B34" s="256" t="s">
        <v>1183</v>
      </c>
      <c r="C34" s="1331" t="s">
        <v>1640</v>
      </c>
      <c r="D34" s="257" t="s">
        <v>1633</v>
      </c>
      <c r="E34" s="273">
        <v>0</v>
      </c>
      <c r="F34" s="273">
        <v>0</v>
      </c>
    </row>
    <row r="35" spans="2:6" ht="18" customHeight="1">
      <c r="B35" s="232" t="s">
        <v>1355</v>
      </c>
      <c r="C35" s="1834"/>
      <c r="D35" s="233" t="s">
        <v>1634</v>
      </c>
      <c r="E35" s="260">
        <v>0</v>
      </c>
      <c r="F35" s="260">
        <v>0</v>
      </c>
    </row>
    <row r="36" spans="2:6" ht="18" customHeight="1">
      <c r="B36" s="261" t="s">
        <v>1171</v>
      </c>
      <c r="C36" s="1834"/>
      <c r="D36" s="262" t="s">
        <v>1944</v>
      </c>
      <c r="E36" s="260">
        <v>0</v>
      </c>
      <c r="F36" s="260">
        <v>0</v>
      </c>
    </row>
    <row r="37" spans="2:6" ht="18" customHeight="1">
      <c r="B37" s="235" t="s">
        <v>1356</v>
      </c>
      <c r="C37" s="1834"/>
      <c r="D37" s="236" t="s">
        <v>1635</v>
      </c>
      <c r="E37" s="264">
        <v>0</v>
      </c>
      <c r="F37" s="264">
        <v>0</v>
      </c>
    </row>
    <row r="38" spans="2:6" ht="18" customHeight="1">
      <c r="B38" s="228"/>
      <c r="C38" s="1844" t="s">
        <v>1683</v>
      </c>
      <c r="D38" s="1844"/>
      <c r="E38" s="264">
        <v>115</v>
      </c>
      <c r="F38" s="264">
        <v>0</v>
      </c>
    </row>
    <row r="39" spans="2:6" ht="18" customHeight="1">
      <c r="B39" s="591" t="s">
        <v>2373</v>
      </c>
      <c r="C39" s="1091"/>
      <c r="D39" s="1092"/>
      <c r="E39" s="597">
        <f>SUM(E6:E38)</f>
        <v>116</v>
      </c>
      <c r="F39" s="597">
        <f>SUM(F6:F38)</f>
        <v>0</v>
      </c>
    </row>
    <row r="40" spans="2:6" ht="18" customHeight="1">
      <c r="B40" s="589" t="s">
        <v>1644</v>
      </c>
      <c r="E40" s="254"/>
      <c r="F40" s="254"/>
    </row>
    <row r="41" spans="2:6" ht="18" customHeight="1">
      <c r="B41" s="589" t="s">
        <v>1357</v>
      </c>
      <c r="D41" s="275"/>
      <c r="E41" s="277"/>
      <c r="F41" s="254"/>
    </row>
    <row r="42" spans="2:6" ht="18" customHeight="1">
      <c r="B42" s="589" t="s">
        <v>1358</v>
      </c>
      <c r="D42" s="275"/>
      <c r="E42" s="277"/>
      <c r="F42" s="254"/>
    </row>
    <row r="43" spans="2:6" ht="18" customHeight="1">
      <c r="E43" s="252"/>
      <c r="F43" s="253"/>
    </row>
    <row r="44" spans="2:6" ht="18" customHeight="1">
      <c r="E44" s="252"/>
      <c r="F44" s="253"/>
    </row>
    <row r="45" spans="2:6" ht="18" customHeight="1">
      <c r="E45" s="252"/>
      <c r="F45" s="253"/>
    </row>
    <row r="46" spans="2:6" ht="18" customHeight="1">
      <c r="E46" s="252"/>
      <c r="F46" s="253"/>
    </row>
    <row r="47" spans="2:6" ht="18" customHeight="1">
      <c r="E47" s="252"/>
      <c r="F47" s="253"/>
    </row>
    <row r="48" spans="2:6" ht="18" customHeight="1">
      <c r="E48" s="252"/>
      <c r="F48" s="253"/>
    </row>
    <row r="49" spans="5:6" ht="18" customHeight="1">
      <c r="E49" s="252"/>
      <c r="F49" s="253"/>
    </row>
    <row r="50" spans="5:6" ht="18" customHeight="1">
      <c r="E50" s="252"/>
      <c r="F50" s="253"/>
    </row>
    <row r="51" spans="5:6" ht="18" customHeight="1">
      <c r="E51" s="252"/>
      <c r="F51" s="253"/>
    </row>
    <row r="52" spans="5:6" ht="18" customHeight="1">
      <c r="E52" s="252"/>
      <c r="F52" s="253"/>
    </row>
    <row r="53" spans="5:6" ht="18" customHeight="1">
      <c r="E53" s="252"/>
      <c r="F53" s="253"/>
    </row>
    <row r="54" spans="5:6" ht="18" customHeight="1">
      <c r="E54" s="252"/>
      <c r="F54" s="253"/>
    </row>
    <row r="55" spans="5:6" ht="18" customHeight="1">
      <c r="E55" s="252"/>
      <c r="F55" s="253"/>
    </row>
    <row r="56" spans="5:6" ht="18" customHeight="1">
      <c r="E56" s="252"/>
      <c r="F56" s="253"/>
    </row>
    <row r="57" spans="5:6" ht="18" customHeight="1">
      <c r="E57" s="252"/>
      <c r="F57" s="253"/>
    </row>
    <row r="58" spans="5:6" ht="18" customHeight="1">
      <c r="E58" s="252"/>
      <c r="F58" s="253"/>
    </row>
    <row r="59" spans="5:6" ht="18" customHeight="1">
      <c r="E59" s="252"/>
      <c r="F59" s="253"/>
    </row>
    <row r="60" spans="5:6" ht="18" customHeight="1">
      <c r="E60" s="252"/>
      <c r="F60" s="253"/>
    </row>
    <row r="61" spans="5:6" ht="18" customHeight="1">
      <c r="E61" s="252"/>
      <c r="F61" s="253"/>
    </row>
    <row r="62" spans="5:6" ht="18" customHeight="1">
      <c r="E62" s="252"/>
      <c r="F62" s="253"/>
    </row>
    <row r="63" spans="5:6" ht="18" customHeight="1">
      <c r="E63" s="252"/>
      <c r="F63" s="253"/>
    </row>
    <row r="64" spans="5:6" ht="18" customHeight="1">
      <c r="E64" s="252"/>
      <c r="F64" s="253"/>
    </row>
    <row r="65" spans="5:6" ht="18" customHeight="1">
      <c r="E65" s="252"/>
      <c r="F65" s="253"/>
    </row>
    <row r="66" spans="5:6" ht="18" customHeight="1">
      <c r="E66" s="252"/>
      <c r="F66" s="253"/>
    </row>
    <row r="67" spans="5:6" ht="18" customHeight="1">
      <c r="E67" s="252"/>
      <c r="F67" s="253"/>
    </row>
    <row r="68" spans="5:6" ht="18" customHeight="1">
      <c r="E68" s="252"/>
      <c r="F68" s="253"/>
    </row>
    <row r="69" spans="5:6" ht="18" customHeight="1">
      <c r="E69" s="252"/>
      <c r="F69" s="253"/>
    </row>
    <row r="70" spans="5:6" ht="18" customHeight="1">
      <c r="E70" s="252"/>
      <c r="F70" s="253"/>
    </row>
    <row r="71" spans="5:6" ht="18" customHeight="1">
      <c r="E71" s="252"/>
      <c r="F71" s="253"/>
    </row>
    <row r="72" spans="5:6" ht="18" customHeight="1">
      <c r="E72" s="252"/>
      <c r="F72" s="253"/>
    </row>
    <row r="73" spans="5:6" ht="18" customHeight="1">
      <c r="E73" s="252"/>
      <c r="F73" s="253"/>
    </row>
    <row r="74" spans="5:6" ht="18" customHeight="1">
      <c r="E74" s="252"/>
      <c r="F74" s="253"/>
    </row>
    <row r="75" spans="5:6" ht="18" customHeight="1">
      <c r="E75" s="252"/>
      <c r="F75" s="253"/>
    </row>
    <row r="76" spans="5:6" ht="18" customHeight="1">
      <c r="E76" s="252"/>
      <c r="F76" s="253"/>
    </row>
    <row r="77" spans="5:6" ht="18" customHeight="1">
      <c r="E77" s="252"/>
      <c r="F77" s="253"/>
    </row>
    <row r="78" spans="5:6" ht="18" customHeight="1">
      <c r="E78" s="252"/>
      <c r="F78" s="253"/>
    </row>
    <row r="79" spans="5:6" ht="18" customHeight="1">
      <c r="E79" s="252"/>
      <c r="F79" s="253"/>
    </row>
    <row r="80" spans="5:6" ht="18" customHeight="1">
      <c r="E80" s="252"/>
      <c r="F80" s="253"/>
    </row>
    <row r="81" spans="5:6" ht="18" customHeight="1">
      <c r="E81" s="252"/>
      <c r="F81" s="253"/>
    </row>
    <row r="82" spans="5:6" ht="18" customHeight="1">
      <c r="E82" s="252"/>
      <c r="F82" s="253"/>
    </row>
    <row r="83" spans="5:6" ht="18" customHeight="1">
      <c r="E83" s="252"/>
      <c r="F83" s="253"/>
    </row>
    <row r="84" spans="5:6" ht="18" customHeight="1">
      <c r="E84" s="252"/>
      <c r="F84" s="253"/>
    </row>
    <row r="85" spans="5:6" ht="18" customHeight="1">
      <c r="E85" s="252"/>
      <c r="F85" s="253"/>
    </row>
    <row r="86" spans="5:6" ht="18" customHeight="1">
      <c r="E86" s="252"/>
      <c r="F86" s="253"/>
    </row>
    <row r="87" spans="5:6" ht="18" customHeight="1">
      <c r="E87" s="252"/>
      <c r="F87" s="253"/>
    </row>
    <row r="88" spans="5:6" ht="18" customHeight="1">
      <c r="E88" s="252"/>
      <c r="F88" s="253"/>
    </row>
    <row r="89" spans="5:6" ht="18" customHeight="1">
      <c r="E89" s="252"/>
      <c r="F89" s="253"/>
    </row>
    <row r="90" spans="5:6" ht="18" customHeight="1">
      <c r="E90" s="252"/>
      <c r="F90" s="253"/>
    </row>
    <row r="91" spans="5:6" ht="18" customHeight="1">
      <c r="E91" s="252"/>
      <c r="F91" s="253"/>
    </row>
    <row r="92" spans="5:6" ht="18" customHeight="1">
      <c r="E92" s="252"/>
      <c r="F92" s="253"/>
    </row>
    <row r="93" spans="5:6" ht="18" customHeight="1">
      <c r="E93" s="252"/>
      <c r="F93" s="253"/>
    </row>
    <row r="94" spans="5:6" ht="18" customHeight="1">
      <c r="E94" s="252"/>
      <c r="F94" s="253"/>
    </row>
    <row r="95" spans="5:6" ht="18" customHeight="1">
      <c r="E95" s="252"/>
      <c r="F95" s="253"/>
    </row>
    <row r="96" spans="5:6" ht="18" customHeight="1">
      <c r="E96" s="252"/>
      <c r="F96" s="253"/>
    </row>
    <row r="97" spans="5:6" ht="18" customHeight="1">
      <c r="E97" s="252"/>
      <c r="F97" s="253"/>
    </row>
    <row r="98" spans="5:6" ht="18" customHeight="1">
      <c r="E98" s="252"/>
      <c r="F98" s="253"/>
    </row>
    <row r="99" spans="5:6" ht="18" customHeight="1">
      <c r="E99" s="252"/>
      <c r="F99" s="253"/>
    </row>
    <row r="100" spans="5:6" ht="18" customHeight="1">
      <c r="E100" s="252"/>
      <c r="F100" s="253"/>
    </row>
    <row r="101" spans="5:6" ht="18" customHeight="1">
      <c r="E101" s="252"/>
      <c r="F101" s="253"/>
    </row>
    <row r="102" spans="5:6" ht="18" customHeight="1">
      <c r="E102" s="252"/>
      <c r="F102" s="253"/>
    </row>
    <row r="103" spans="5:6" ht="18" customHeight="1">
      <c r="E103" s="252"/>
      <c r="F103" s="253"/>
    </row>
    <row r="104" spans="5:6" ht="18" customHeight="1">
      <c r="E104" s="252"/>
      <c r="F104" s="253"/>
    </row>
    <row r="105" spans="5:6" ht="18" customHeight="1">
      <c r="E105" s="252"/>
      <c r="F105" s="253"/>
    </row>
    <row r="106" spans="5:6" ht="18" customHeight="1">
      <c r="E106" s="252"/>
      <c r="F106" s="253"/>
    </row>
    <row r="107" spans="5:6" ht="18" customHeight="1">
      <c r="E107" s="252"/>
      <c r="F107" s="253"/>
    </row>
    <row r="108" spans="5:6" ht="18" customHeight="1">
      <c r="E108" s="252"/>
      <c r="F108" s="253"/>
    </row>
    <row r="109" spans="5:6" ht="18" customHeight="1">
      <c r="E109" s="252"/>
      <c r="F109" s="253"/>
    </row>
    <row r="110" spans="5:6" ht="18" customHeight="1">
      <c r="E110" s="252"/>
      <c r="F110" s="253"/>
    </row>
    <row r="111" spans="5:6" ht="18" customHeight="1">
      <c r="E111" s="252"/>
      <c r="F111" s="253"/>
    </row>
    <row r="112" spans="5:6" ht="18" customHeight="1">
      <c r="E112" s="252"/>
      <c r="F112" s="253"/>
    </row>
    <row r="113" spans="5:6" ht="18" customHeight="1">
      <c r="E113" s="252"/>
      <c r="F113" s="253"/>
    </row>
    <row r="114" spans="5:6" ht="18" customHeight="1">
      <c r="E114" s="252"/>
      <c r="F114" s="253"/>
    </row>
    <row r="115" spans="5:6" ht="18" customHeight="1">
      <c r="E115" s="252"/>
      <c r="F115" s="253"/>
    </row>
    <row r="116" spans="5:6" ht="18" customHeight="1">
      <c r="E116" s="252"/>
      <c r="F116" s="253"/>
    </row>
    <row r="117" spans="5:6" ht="18" customHeight="1">
      <c r="E117" s="252"/>
      <c r="F117" s="253"/>
    </row>
    <row r="118" spans="5:6" ht="18" customHeight="1">
      <c r="E118" s="252"/>
      <c r="F118" s="253"/>
    </row>
    <row r="119" spans="5:6" ht="18" customHeight="1">
      <c r="E119" s="252"/>
      <c r="F119" s="253"/>
    </row>
    <row r="120" spans="5:6" ht="18" customHeight="1">
      <c r="E120" s="252"/>
      <c r="F120" s="253"/>
    </row>
    <row r="121" spans="5:6" ht="18" customHeight="1">
      <c r="E121" s="252"/>
      <c r="F121" s="253"/>
    </row>
    <row r="122" spans="5:6" ht="18" customHeight="1">
      <c r="E122" s="252"/>
      <c r="F122" s="253"/>
    </row>
    <row r="123" spans="5:6" ht="18" customHeight="1">
      <c r="E123" s="252"/>
      <c r="F123" s="253"/>
    </row>
    <row r="124" spans="5:6" ht="18" customHeight="1">
      <c r="E124" s="252"/>
      <c r="F124" s="253"/>
    </row>
    <row r="125" spans="5:6" ht="18" customHeight="1">
      <c r="E125" s="252"/>
      <c r="F125" s="253"/>
    </row>
    <row r="126" spans="5:6" ht="18" customHeight="1">
      <c r="E126" s="252"/>
      <c r="F126" s="253"/>
    </row>
    <row r="127" spans="5:6" ht="18" customHeight="1">
      <c r="E127" s="252"/>
      <c r="F127" s="253"/>
    </row>
    <row r="128" spans="5:6" ht="18" customHeight="1">
      <c r="E128" s="252"/>
      <c r="F128" s="253"/>
    </row>
    <row r="129" spans="5:6" ht="18" customHeight="1">
      <c r="E129" s="252"/>
      <c r="F129" s="253"/>
    </row>
    <row r="130" spans="5:6" ht="18" customHeight="1">
      <c r="E130" s="252"/>
      <c r="F130" s="253"/>
    </row>
    <row r="131" spans="5:6" ht="18" customHeight="1">
      <c r="E131" s="252"/>
      <c r="F131" s="253"/>
    </row>
    <row r="132" spans="5:6" ht="18" customHeight="1">
      <c r="E132" s="252"/>
      <c r="F132" s="253"/>
    </row>
    <row r="133" spans="5:6" ht="18" customHeight="1">
      <c r="E133" s="252"/>
      <c r="F133" s="253"/>
    </row>
    <row r="134" spans="5:6" ht="18" customHeight="1">
      <c r="E134" s="252"/>
      <c r="F134" s="253"/>
    </row>
    <row r="135" spans="5:6" ht="18" customHeight="1">
      <c r="E135" s="252"/>
      <c r="F135" s="253"/>
    </row>
    <row r="136" spans="5:6" ht="18" customHeight="1">
      <c r="E136" s="252"/>
      <c r="F136" s="253"/>
    </row>
    <row r="137" spans="5:6" ht="18" customHeight="1">
      <c r="E137" s="252"/>
      <c r="F137" s="253"/>
    </row>
    <row r="138" spans="5:6" ht="18" customHeight="1">
      <c r="E138" s="252"/>
      <c r="F138" s="253"/>
    </row>
    <row r="139" spans="5:6" ht="18" customHeight="1">
      <c r="E139" s="252"/>
      <c r="F139" s="253"/>
    </row>
    <row r="140" spans="5:6" ht="18" customHeight="1">
      <c r="E140" s="252"/>
      <c r="F140" s="253"/>
    </row>
    <row r="141" spans="5:6" ht="18" customHeight="1">
      <c r="E141" s="252"/>
      <c r="F141" s="253"/>
    </row>
    <row r="142" spans="5:6" ht="18" customHeight="1">
      <c r="E142" s="252"/>
      <c r="F142" s="253"/>
    </row>
    <row r="143" spans="5:6" ht="18" customHeight="1">
      <c r="E143" s="252"/>
      <c r="F143" s="253"/>
    </row>
    <row r="144" spans="5:6" ht="18" customHeight="1">
      <c r="E144" s="252"/>
      <c r="F144" s="253"/>
    </row>
    <row r="145" spans="5:6" ht="18" customHeight="1">
      <c r="E145" s="252"/>
      <c r="F145" s="253"/>
    </row>
    <row r="146" spans="5:6" ht="18" customHeight="1">
      <c r="E146" s="252"/>
      <c r="F146" s="253"/>
    </row>
    <row r="147" spans="5:6" ht="18" customHeight="1">
      <c r="E147" s="252"/>
      <c r="F147" s="253"/>
    </row>
    <row r="148" spans="5:6" ht="18" customHeight="1">
      <c r="E148" s="252"/>
      <c r="F148" s="253"/>
    </row>
    <row r="149" spans="5:6" ht="18" customHeight="1">
      <c r="E149" s="252"/>
      <c r="F149" s="253"/>
    </row>
    <row r="150" spans="5:6" ht="18" customHeight="1">
      <c r="E150" s="252"/>
      <c r="F150" s="253"/>
    </row>
    <row r="151" spans="5:6" ht="18" customHeight="1">
      <c r="E151" s="252"/>
      <c r="F151" s="253"/>
    </row>
    <row r="152" spans="5:6" ht="18" customHeight="1">
      <c r="E152" s="252"/>
      <c r="F152" s="253"/>
    </row>
    <row r="153" spans="5:6" ht="18" customHeight="1">
      <c r="E153" s="252"/>
      <c r="F153" s="253"/>
    </row>
    <row r="154" spans="5:6" ht="18" customHeight="1">
      <c r="E154" s="252"/>
      <c r="F154" s="253"/>
    </row>
    <row r="155" spans="5:6" ht="18" customHeight="1">
      <c r="E155" s="252"/>
      <c r="F155" s="253"/>
    </row>
    <row r="156" spans="5:6" ht="18" customHeight="1">
      <c r="E156" s="252"/>
      <c r="F156" s="253"/>
    </row>
    <row r="157" spans="5:6" ht="18" customHeight="1">
      <c r="E157" s="252"/>
      <c r="F157" s="253"/>
    </row>
    <row r="158" spans="5:6" ht="18" customHeight="1">
      <c r="E158" s="252"/>
      <c r="F158" s="253"/>
    </row>
    <row r="159" spans="5:6" ht="18" customHeight="1">
      <c r="E159" s="252"/>
      <c r="F159" s="253"/>
    </row>
    <row r="160" spans="5:6" ht="18" customHeight="1">
      <c r="E160" s="252"/>
      <c r="F160" s="253"/>
    </row>
    <row r="161" spans="5:6" ht="18" customHeight="1">
      <c r="E161" s="252"/>
      <c r="F161" s="253"/>
    </row>
    <row r="162" spans="5:6" ht="18" customHeight="1">
      <c r="E162" s="252"/>
      <c r="F162" s="253"/>
    </row>
    <row r="163" spans="5:6" ht="18" customHeight="1">
      <c r="E163" s="252"/>
      <c r="F163" s="253"/>
    </row>
    <row r="164" spans="5:6" ht="18" customHeight="1">
      <c r="E164" s="252"/>
      <c r="F164" s="253"/>
    </row>
    <row r="165" spans="5:6" ht="18" customHeight="1">
      <c r="E165" s="252"/>
      <c r="F165" s="253"/>
    </row>
    <row r="166" spans="5:6" ht="18" customHeight="1">
      <c r="E166" s="252"/>
      <c r="F166" s="253"/>
    </row>
    <row r="167" spans="5:6" ht="18" customHeight="1">
      <c r="E167" s="252"/>
      <c r="F167" s="253"/>
    </row>
    <row r="168" spans="5:6" ht="18" customHeight="1">
      <c r="E168" s="252"/>
      <c r="F168" s="253"/>
    </row>
    <row r="169" spans="5:6" ht="18" customHeight="1">
      <c r="E169" s="252"/>
      <c r="F169" s="253"/>
    </row>
    <row r="170" spans="5:6" ht="18" customHeight="1">
      <c r="E170" s="252"/>
      <c r="F170" s="253"/>
    </row>
    <row r="171" spans="5:6" ht="18" customHeight="1">
      <c r="E171" s="252"/>
      <c r="F171" s="253"/>
    </row>
    <row r="172" spans="5:6" ht="18" customHeight="1">
      <c r="E172" s="252"/>
      <c r="F172" s="253"/>
    </row>
    <row r="173" spans="5:6" ht="18" customHeight="1">
      <c r="E173" s="252"/>
      <c r="F173" s="253"/>
    </row>
    <row r="174" spans="5:6" ht="18" customHeight="1">
      <c r="E174" s="252"/>
      <c r="F174" s="253"/>
    </row>
    <row r="175" spans="5:6" ht="18" customHeight="1">
      <c r="E175" s="252"/>
      <c r="F175" s="253"/>
    </row>
    <row r="176" spans="5:6" ht="18" customHeight="1">
      <c r="E176" s="252"/>
      <c r="F176" s="253"/>
    </row>
    <row r="177" spans="5:6" ht="18" customHeight="1">
      <c r="E177" s="252"/>
      <c r="F177" s="253"/>
    </row>
    <row r="178" spans="5:6" ht="18" customHeight="1">
      <c r="E178" s="252"/>
      <c r="F178" s="253"/>
    </row>
    <row r="179" spans="5:6" ht="18" customHeight="1">
      <c r="E179" s="252"/>
      <c r="F179" s="253"/>
    </row>
    <row r="180" spans="5:6" ht="18" customHeight="1">
      <c r="E180" s="252"/>
      <c r="F180" s="253"/>
    </row>
    <row r="181" spans="5:6" ht="18" customHeight="1">
      <c r="E181" s="252"/>
      <c r="F181" s="253"/>
    </row>
    <row r="182" spans="5:6" ht="18" customHeight="1">
      <c r="E182" s="252"/>
      <c r="F182" s="253"/>
    </row>
    <row r="183" spans="5:6" ht="18" customHeight="1">
      <c r="E183" s="252"/>
      <c r="F183" s="253"/>
    </row>
    <row r="184" spans="5:6" ht="18" customHeight="1">
      <c r="E184" s="252"/>
      <c r="F184" s="253"/>
    </row>
    <row r="185" spans="5:6" ht="18" customHeight="1">
      <c r="E185" s="252"/>
      <c r="F185" s="253"/>
    </row>
    <row r="186" spans="5:6" ht="18" customHeight="1">
      <c r="E186" s="252"/>
      <c r="F186" s="253"/>
    </row>
    <row r="187" spans="5:6" ht="18" customHeight="1">
      <c r="E187" s="252"/>
      <c r="F187" s="253"/>
    </row>
    <row r="188" spans="5:6" ht="18" customHeight="1">
      <c r="E188" s="252"/>
      <c r="F188" s="253"/>
    </row>
    <row r="189" spans="5:6" ht="18" customHeight="1">
      <c r="E189" s="252"/>
      <c r="F189" s="253"/>
    </row>
    <row r="190" spans="5:6" ht="18" customHeight="1">
      <c r="E190" s="252"/>
      <c r="F190" s="253"/>
    </row>
    <row r="191" spans="5:6" ht="18" customHeight="1">
      <c r="E191" s="252"/>
      <c r="F191" s="253"/>
    </row>
    <row r="192" spans="5:6" ht="18" customHeight="1">
      <c r="E192" s="252"/>
      <c r="F192" s="253"/>
    </row>
    <row r="193" spans="5:6" ht="18" customHeight="1">
      <c r="E193" s="252"/>
      <c r="F193" s="253"/>
    </row>
    <row r="194" spans="5:6" ht="18" customHeight="1">
      <c r="E194" s="252"/>
      <c r="F194" s="253"/>
    </row>
    <row r="195" spans="5:6" ht="18" customHeight="1">
      <c r="E195" s="252"/>
      <c r="F195" s="253"/>
    </row>
    <row r="196" spans="5:6" ht="18" customHeight="1">
      <c r="E196" s="252"/>
      <c r="F196" s="253"/>
    </row>
    <row r="197" spans="5:6" ht="18" customHeight="1">
      <c r="E197" s="252"/>
      <c r="F197" s="253"/>
    </row>
    <row r="198" spans="5:6" ht="18" customHeight="1">
      <c r="E198" s="252"/>
      <c r="F198" s="253"/>
    </row>
    <row r="199" spans="5:6" ht="18" customHeight="1">
      <c r="E199" s="252"/>
      <c r="F199" s="253"/>
    </row>
    <row r="200" spans="5:6" ht="18" customHeight="1">
      <c r="E200" s="252"/>
      <c r="F200" s="253"/>
    </row>
    <row r="201" spans="5:6" ht="18" customHeight="1">
      <c r="E201" s="252"/>
      <c r="F201" s="253"/>
    </row>
  </sheetData>
  <mergeCells count="12">
    <mergeCell ref="C18:C21"/>
    <mergeCell ref="C34:C37"/>
    <mergeCell ref="A3:C3"/>
    <mergeCell ref="C4:D5"/>
    <mergeCell ref="C26:C29"/>
    <mergeCell ref="C30:C33"/>
    <mergeCell ref="C38:D38"/>
    <mergeCell ref="E4:F4"/>
    <mergeCell ref="C6:C9"/>
    <mergeCell ref="C10:C13"/>
    <mergeCell ref="C22:C25"/>
    <mergeCell ref="C14:C17"/>
  </mergeCells>
  <phoneticPr fontId="2"/>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J56"/>
  <sheetViews>
    <sheetView showZeros="0" view="pageBreakPreview" zoomScaleNormal="100" zoomScaleSheetLayoutView="100" workbookViewId="0">
      <selection activeCell="L9" sqref="L9"/>
    </sheetView>
  </sheetViews>
  <sheetFormatPr defaultRowHeight="18" customHeight="1"/>
  <cols>
    <col min="1" max="1" width="4" style="589" customWidth="1"/>
    <col min="2" max="2" width="9.625" style="589" customWidth="1"/>
    <col min="3" max="4" width="8.125" style="589" customWidth="1"/>
    <col min="5" max="6" width="8.75" style="589" customWidth="1"/>
    <col min="7" max="8" width="9.625" style="589" customWidth="1"/>
    <col min="9" max="9" width="8.75" style="252" customWidth="1"/>
    <col min="10" max="10" width="8.75" style="253" customWidth="1"/>
    <col min="11" max="16384" width="9" style="589"/>
  </cols>
  <sheetData>
    <row r="1" spans="1:10" ht="18" customHeight="1">
      <c r="A1" s="201" t="s">
        <v>1359</v>
      </c>
      <c r="B1" s="201"/>
      <c r="C1" s="201"/>
      <c r="D1" s="201"/>
      <c r="E1" s="201"/>
      <c r="F1" s="201"/>
      <c r="G1" s="201"/>
      <c r="H1" s="201"/>
    </row>
    <row r="3" spans="1:10" ht="18" customHeight="1">
      <c r="A3" s="589" t="s">
        <v>2166</v>
      </c>
    </row>
    <row r="4" spans="1:10" ht="18" customHeight="1">
      <c r="B4" s="228" t="s">
        <v>1648</v>
      </c>
      <c r="C4" s="1855" t="s">
        <v>1649</v>
      </c>
      <c r="D4" s="1890"/>
      <c r="E4" s="1890"/>
      <c r="F4" s="1890"/>
      <c r="G4" s="1890"/>
      <c r="H4" s="1864"/>
      <c r="I4" s="1865" t="s">
        <v>2167</v>
      </c>
      <c r="J4" s="1866"/>
    </row>
    <row r="5" spans="1:10" ht="18" customHeight="1">
      <c r="B5" s="228" t="s">
        <v>1179</v>
      </c>
      <c r="C5" s="1858" t="s">
        <v>1934</v>
      </c>
      <c r="D5" s="1896"/>
      <c r="E5" s="1896"/>
      <c r="F5" s="1896"/>
      <c r="G5" s="1896"/>
      <c r="H5" s="1859"/>
      <c r="I5" s="1860">
        <v>116</v>
      </c>
      <c r="J5" s="1861"/>
    </row>
    <row r="6" spans="1:10" ht="18" customHeight="1">
      <c r="B6" s="228" t="s">
        <v>1180</v>
      </c>
      <c r="C6" s="1858" t="s">
        <v>1935</v>
      </c>
      <c r="D6" s="1896"/>
      <c r="E6" s="1896"/>
      <c r="F6" s="1896"/>
      <c r="G6" s="1896"/>
      <c r="H6" s="1859"/>
      <c r="I6" s="1860">
        <v>0</v>
      </c>
      <c r="J6" s="1861"/>
    </row>
    <row r="7" spans="1:10" ht="18" customHeight="1">
      <c r="B7" s="1855" t="s">
        <v>2373</v>
      </c>
      <c r="C7" s="1890"/>
      <c r="D7" s="1890"/>
      <c r="E7" s="1890"/>
      <c r="F7" s="1890"/>
      <c r="G7" s="1890"/>
      <c r="H7" s="1864"/>
      <c r="I7" s="1860">
        <f>SUM(I5:I6)</f>
        <v>116</v>
      </c>
      <c r="J7" s="1861"/>
    </row>
    <row r="9" spans="1:10" ht="18" customHeight="1">
      <c r="A9" s="589" t="s">
        <v>1950</v>
      </c>
    </row>
    <row r="10" spans="1:10" ht="18" customHeight="1">
      <c r="B10" s="228" t="s">
        <v>1648</v>
      </c>
      <c r="C10" s="1855" t="s">
        <v>1649</v>
      </c>
      <c r="D10" s="1890"/>
      <c r="E10" s="1890"/>
      <c r="F10" s="1890"/>
      <c r="G10" s="1890"/>
      <c r="H10" s="1864"/>
      <c r="I10" s="1865" t="s">
        <v>2167</v>
      </c>
      <c r="J10" s="1866"/>
    </row>
    <row r="11" spans="1:10" ht="18" customHeight="1">
      <c r="B11" s="228" t="s">
        <v>1179</v>
      </c>
      <c r="C11" s="1858" t="s">
        <v>1664</v>
      </c>
      <c r="D11" s="1896"/>
      <c r="E11" s="1896"/>
      <c r="F11" s="1896"/>
      <c r="G11" s="1896"/>
      <c r="H11" s="1859"/>
      <c r="I11" s="1860">
        <v>112</v>
      </c>
      <c r="J11" s="1861"/>
    </row>
    <row r="12" spans="1:10" ht="18" customHeight="1">
      <c r="B12" s="228" t="s">
        <v>1180</v>
      </c>
      <c r="C12" s="1858" t="s">
        <v>1665</v>
      </c>
      <c r="D12" s="1896"/>
      <c r="E12" s="1896"/>
      <c r="F12" s="1896"/>
      <c r="G12" s="1896"/>
      <c r="H12" s="1859"/>
      <c r="I12" s="1860">
        <v>1</v>
      </c>
      <c r="J12" s="1861"/>
    </row>
    <row r="13" spans="1:10" ht="18" customHeight="1">
      <c r="B13" s="228" t="s">
        <v>1181</v>
      </c>
      <c r="C13" s="1858" t="s">
        <v>1666</v>
      </c>
      <c r="D13" s="1896"/>
      <c r="E13" s="1896"/>
      <c r="F13" s="1896"/>
      <c r="G13" s="1896"/>
      <c r="H13" s="1859"/>
      <c r="I13" s="1860">
        <v>3</v>
      </c>
      <c r="J13" s="1861"/>
    </row>
    <row r="14" spans="1:10" ht="18" customHeight="1">
      <c r="B14" s="228" t="s">
        <v>1182</v>
      </c>
      <c r="C14" s="1858" t="s">
        <v>1667</v>
      </c>
      <c r="D14" s="1896"/>
      <c r="E14" s="1896"/>
      <c r="F14" s="1896"/>
      <c r="G14" s="1896"/>
      <c r="H14" s="1859"/>
      <c r="I14" s="1860">
        <v>0</v>
      </c>
      <c r="J14" s="1861"/>
    </row>
    <row r="15" spans="1:10" ht="18" customHeight="1">
      <c r="B15" s="1855" t="s">
        <v>2373</v>
      </c>
      <c r="C15" s="1890"/>
      <c r="D15" s="1890"/>
      <c r="E15" s="1890"/>
      <c r="F15" s="1890"/>
      <c r="G15" s="1890"/>
      <c r="H15" s="1864"/>
      <c r="I15" s="1860">
        <f>SUM(I11:I14)</f>
        <v>116</v>
      </c>
      <c r="J15" s="1861"/>
    </row>
    <row r="17" spans="1:10" ht="18" customHeight="1">
      <c r="A17" s="589" t="s">
        <v>2171</v>
      </c>
    </row>
    <row r="18" spans="1:10" ht="18" customHeight="1">
      <c r="B18" s="226" t="s">
        <v>2683</v>
      </c>
      <c r="C18" s="1835" t="s">
        <v>1677</v>
      </c>
      <c r="D18" s="1836"/>
      <c r="E18" s="1836"/>
      <c r="F18" s="1836"/>
      <c r="G18" s="1836"/>
      <c r="H18" s="1837"/>
      <c r="I18" s="1863" t="s">
        <v>1678</v>
      </c>
      <c r="J18" s="1863"/>
    </row>
    <row r="19" spans="1:10" ht="18" customHeight="1">
      <c r="B19" s="227" t="s">
        <v>1630</v>
      </c>
      <c r="C19" s="1838"/>
      <c r="D19" s="1334"/>
      <c r="E19" s="1334"/>
      <c r="F19" s="1334"/>
      <c r="G19" s="1334"/>
      <c r="H19" s="1839"/>
      <c r="I19" s="593" t="s">
        <v>1679</v>
      </c>
      <c r="J19" s="593" t="s">
        <v>1680</v>
      </c>
    </row>
    <row r="20" spans="1:10" ht="18" customHeight="1">
      <c r="B20" s="230" t="s">
        <v>1121</v>
      </c>
      <c r="C20" s="1878" t="s">
        <v>1632</v>
      </c>
      <c r="D20" s="1879"/>
      <c r="E20" s="1879"/>
      <c r="F20" s="1880"/>
      <c r="G20" s="1891" t="s">
        <v>1633</v>
      </c>
      <c r="H20" s="1875"/>
      <c r="I20" s="258">
        <v>0</v>
      </c>
      <c r="J20" s="258">
        <v>0</v>
      </c>
    </row>
    <row r="21" spans="1:10" ht="18" customHeight="1">
      <c r="B21" s="261" t="s">
        <v>1122</v>
      </c>
      <c r="C21" s="1881"/>
      <c r="D21" s="1882"/>
      <c r="E21" s="1882"/>
      <c r="F21" s="1883"/>
      <c r="G21" s="1889" t="s">
        <v>1634</v>
      </c>
      <c r="H21" s="1877"/>
      <c r="I21" s="260">
        <v>0</v>
      </c>
      <c r="J21" s="260">
        <v>0</v>
      </c>
    </row>
    <row r="22" spans="1:10" ht="18" customHeight="1">
      <c r="B22" s="232" t="s">
        <v>1123</v>
      </c>
      <c r="C22" s="1881"/>
      <c r="D22" s="1882"/>
      <c r="E22" s="1882"/>
      <c r="F22" s="1883"/>
      <c r="G22" s="1889" t="s">
        <v>1944</v>
      </c>
      <c r="H22" s="1877"/>
      <c r="I22" s="260">
        <v>0</v>
      </c>
      <c r="J22" s="260">
        <v>0</v>
      </c>
    </row>
    <row r="23" spans="1:10" ht="18" customHeight="1">
      <c r="B23" s="227" t="s">
        <v>2172</v>
      </c>
      <c r="C23" s="1884"/>
      <c r="D23" s="1885"/>
      <c r="E23" s="1885"/>
      <c r="F23" s="1886"/>
      <c r="G23" s="1887" t="s">
        <v>1635</v>
      </c>
      <c r="H23" s="1888"/>
      <c r="I23" s="263">
        <v>0</v>
      </c>
      <c r="J23" s="263">
        <v>0</v>
      </c>
    </row>
    <row r="24" spans="1:10" ht="18" customHeight="1">
      <c r="B24" s="230" t="s">
        <v>1125</v>
      </c>
      <c r="C24" s="1878" t="s">
        <v>2173</v>
      </c>
      <c r="D24" s="1879"/>
      <c r="E24" s="1879"/>
      <c r="F24" s="1880"/>
      <c r="G24" s="1892" t="s">
        <v>1633</v>
      </c>
      <c r="H24" s="1893"/>
      <c r="I24" s="258">
        <v>0</v>
      </c>
      <c r="J24" s="258">
        <v>13</v>
      </c>
    </row>
    <row r="25" spans="1:10" ht="18" customHeight="1">
      <c r="B25" s="261" t="s">
        <v>1126</v>
      </c>
      <c r="C25" s="1881"/>
      <c r="D25" s="1882"/>
      <c r="E25" s="1882"/>
      <c r="F25" s="1883"/>
      <c r="G25" s="1894" t="s">
        <v>1634</v>
      </c>
      <c r="H25" s="1895"/>
      <c r="I25" s="260">
        <v>0</v>
      </c>
      <c r="J25" s="260">
        <v>0</v>
      </c>
    </row>
    <row r="26" spans="1:10" ht="18" customHeight="1">
      <c r="B26" s="232" t="s">
        <v>1127</v>
      </c>
      <c r="C26" s="1881"/>
      <c r="D26" s="1882"/>
      <c r="E26" s="1882"/>
      <c r="F26" s="1883"/>
      <c r="G26" s="1894" t="s">
        <v>1944</v>
      </c>
      <c r="H26" s="1895"/>
      <c r="I26" s="260">
        <v>1</v>
      </c>
      <c r="J26" s="260">
        <v>33</v>
      </c>
    </row>
    <row r="27" spans="1:10" ht="18" customHeight="1">
      <c r="B27" s="227" t="s">
        <v>2174</v>
      </c>
      <c r="C27" s="1884"/>
      <c r="D27" s="1885"/>
      <c r="E27" s="1885"/>
      <c r="F27" s="1886"/>
      <c r="G27" s="1887" t="s">
        <v>1635</v>
      </c>
      <c r="H27" s="1888"/>
      <c r="I27" s="263">
        <v>0</v>
      </c>
      <c r="J27" s="263">
        <v>0</v>
      </c>
    </row>
    <row r="28" spans="1:10" ht="18" customHeight="1">
      <c r="B28" s="230" t="s">
        <v>1129</v>
      </c>
      <c r="C28" s="1878" t="s">
        <v>1636</v>
      </c>
      <c r="D28" s="1879"/>
      <c r="E28" s="1879"/>
      <c r="F28" s="1880"/>
      <c r="G28" s="1891" t="s">
        <v>1633</v>
      </c>
      <c r="H28" s="1875"/>
      <c r="I28" s="258">
        <v>0</v>
      </c>
      <c r="J28" s="258">
        <v>0</v>
      </c>
    </row>
    <row r="29" spans="1:10" ht="18" customHeight="1">
      <c r="B29" s="261" t="s">
        <v>1130</v>
      </c>
      <c r="C29" s="1881"/>
      <c r="D29" s="1882"/>
      <c r="E29" s="1882"/>
      <c r="F29" s="1883"/>
      <c r="G29" s="1889" t="s">
        <v>1634</v>
      </c>
      <c r="H29" s="1877"/>
      <c r="I29" s="260">
        <v>0</v>
      </c>
      <c r="J29" s="260">
        <v>0</v>
      </c>
    </row>
    <row r="30" spans="1:10" ht="18" customHeight="1">
      <c r="B30" s="232" t="s">
        <v>1131</v>
      </c>
      <c r="C30" s="1881"/>
      <c r="D30" s="1882"/>
      <c r="E30" s="1882"/>
      <c r="F30" s="1883"/>
      <c r="G30" s="1889" t="s">
        <v>1944</v>
      </c>
      <c r="H30" s="1877"/>
      <c r="I30" s="260">
        <v>0</v>
      </c>
      <c r="J30" s="260">
        <v>0</v>
      </c>
    </row>
    <row r="31" spans="1:10" ht="18" customHeight="1">
      <c r="B31" s="227" t="s">
        <v>2175</v>
      </c>
      <c r="C31" s="1884"/>
      <c r="D31" s="1885"/>
      <c r="E31" s="1885"/>
      <c r="F31" s="1886"/>
      <c r="G31" s="1887" t="s">
        <v>1635</v>
      </c>
      <c r="H31" s="1888"/>
      <c r="I31" s="263">
        <v>0</v>
      </c>
      <c r="J31" s="263">
        <v>0</v>
      </c>
    </row>
    <row r="32" spans="1:10" ht="18" customHeight="1">
      <c r="B32" s="230" t="s">
        <v>1133</v>
      </c>
      <c r="C32" s="1878" t="s">
        <v>1945</v>
      </c>
      <c r="D32" s="1879"/>
      <c r="E32" s="1879"/>
      <c r="F32" s="1880"/>
      <c r="G32" s="1874" t="s">
        <v>1633</v>
      </c>
      <c r="H32" s="1875"/>
      <c r="I32" s="258">
        <v>0</v>
      </c>
      <c r="J32" s="258">
        <v>0</v>
      </c>
    </row>
    <row r="33" spans="2:10" ht="18" customHeight="1">
      <c r="B33" s="261" t="s">
        <v>1134</v>
      </c>
      <c r="C33" s="1881"/>
      <c r="D33" s="1882"/>
      <c r="E33" s="1882"/>
      <c r="F33" s="1883"/>
      <c r="G33" s="1876" t="s">
        <v>1634</v>
      </c>
      <c r="H33" s="1877"/>
      <c r="I33" s="260">
        <v>0</v>
      </c>
      <c r="J33" s="260">
        <v>0</v>
      </c>
    </row>
    <row r="34" spans="2:10" ht="18" customHeight="1">
      <c r="B34" s="232" t="s">
        <v>1135</v>
      </c>
      <c r="C34" s="1881"/>
      <c r="D34" s="1882"/>
      <c r="E34" s="1882"/>
      <c r="F34" s="1883"/>
      <c r="G34" s="1876" t="s">
        <v>1944</v>
      </c>
      <c r="H34" s="1877"/>
      <c r="I34" s="260">
        <v>0</v>
      </c>
      <c r="J34" s="260">
        <v>0</v>
      </c>
    </row>
    <row r="35" spans="2:10" ht="18" customHeight="1">
      <c r="B35" s="227" t="s">
        <v>2176</v>
      </c>
      <c r="C35" s="1884"/>
      <c r="D35" s="1885"/>
      <c r="E35" s="1885"/>
      <c r="F35" s="1886"/>
      <c r="G35" s="1887" t="s">
        <v>1635</v>
      </c>
      <c r="H35" s="1888"/>
      <c r="I35" s="263">
        <v>0</v>
      </c>
      <c r="J35" s="276">
        <v>0</v>
      </c>
    </row>
    <row r="36" spans="2:10" ht="18" customHeight="1">
      <c r="B36" s="230" t="s">
        <v>1154</v>
      </c>
      <c r="C36" s="1878" t="s">
        <v>2177</v>
      </c>
      <c r="D36" s="1879"/>
      <c r="E36" s="1879"/>
      <c r="F36" s="1880"/>
      <c r="G36" s="1874" t="s">
        <v>1633</v>
      </c>
      <c r="H36" s="1875"/>
      <c r="I36" s="258">
        <v>0</v>
      </c>
      <c r="J36" s="258">
        <v>0</v>
      </c>
    </row>
    <row r="37" spans="2:10" ht="18" customHeight="1">
      <c r="B37" s="261" t="s">
        <v>1155</v>
      </c>
      <c r="C37" s="1881"/>
      <c r="D37" s="1882"/>
      <c r="E37" s="1882"/>
      <c r="F37" s="1883"/>
      <c r="G37" s="1876" t="s">
        <v>1634</v>
      </c>
      <c r="H37" s="1877"/>
      <c r="I37" s="260">
        <v>0</v>
      </c>
      <c r="J37" s="260">
        <v>0</v>
      </c>
    </row>
    <row r="38" spans="2:10" ht="18" customHeight="1">
      <c r="B38" s="232" t="s">
        <v>1156</v>
      </c>
      <c r="C38" s="1881"/>
      <c r="D38" s="1882"/>
      <c r="E38" s="1882"/>
      <c r="F38" s="1883"/>
      <c r="G38" s="1876" t="s">
        <v>1944</v>
      </c>
      <c r="H38" s="1877"/>
      <c r="I38" s="260">
        <v>0</v>
      </c>
      <c r="J38" s="260">
        <v>2</v>
      </c>
    </row>
    <row r="39" spans="2:10" ht="18" customHeight="1">
      <c r="B39" s="227" t="s">
        <v>1157</v>
      </c>
      <c r="C39" s="1884"/>
      <c r="D39" s="1885"/>
      <c r="E39" s="1885"/>
      <c r="F39" s="1886"/>
      <c r="G39" s="1887" t="s">
        <v>1635</v>
      </c>
      <c r="H39" s="1888"/>
      <c r="I39" s="263">
        <v>0</v>
      </c>
      <c r="J39" s="276">
        <v>0</v>
      </c>
    </row>
    <row r="40" spans="2:10" ht="18" customHeight="1">
      <c r="B40" s="230" t="s">
        <v>1158</v>
      </c>
      <c r="C40" s="1878" t="s">
        <v>2178</v>
      </c>
      <c r="D40" s="1879"/>
      <c r="E40" s="1879"/>
      <c r="F40" s="1880"/>
      <c r="G40" s="1874" t="s">
        <v>1633</v>
      </c>
      <c r="H40" s="1875"/>
      <c r="I40" s="258">
        <v>0</v>
      </c>
      <c r="J40" s="258">
        <v>3</v>
      </c>
    </row>
    <row r="41" spans="2:10" ht="18" customHeight="1">
      <c r="B41" s="261" t="s">
        <v>1159</v>
      </c>
      <c r="C41" s="1881"/>
      <c r="D41" s="1882"/>
      <c r="E41" s="1882"/>
      <c r="F41" s="1883"/>
      <c r="G41" s="1876" t="s">
        <v>1634</v>
      </c>
      <c r="H41" s="1877"/>
      <c r="I41" s="260">
        <v>0</v>
      </c>
      <c r="J41" s="260">
        <v>1</v>
      </c>
    </row>
    <row r="42" spans="2:10" ht="18" customHeight="1">
      <c r="B42" s="232" t="s">
        <v>1160</v>
      </c>
      <c r="C42" s="1881"/>
      <c r="D42" s="1882"/>
      <c r="E42" s="1882"/>
      <c r="F42" s="1883"/>
      <c r="G42" s="1876" t="s">
        <v>1944</v>
      </c>
      <c r="H42" s="1877"/>
      <c r="I42" s="260">
        <v>0</v>
      </c>
      <c r="J42" s="260">
        <v>34</v>
      </c>
    </row>
    <row r="43" spans="2:10" ht="18" customHeight="1">
      <c r="B43" s="274" t="s">
        <v>1161</v>
      </c>
      <c r="C43" s="1884"/>
      <c r="D43" s="1885"/>
      <c r="E43" s="1885"/>
      <c r="F43" s="1886"/>
      <c r="G43" s="1887" t="s">
        <v>1635</v>
      </c>
      <c r="H43" s="1888"/>
      <c r="I43" s="263">
        <v>0</v>
      </c>
      <c r="J43" s="276">
        <v>0</v>
      </c>
    </row>
    <row r="44" spans="2:10" ht="18" customHeight="1">
      <c r="B44" s="682" t="s">
        <v>1162</v>
      </c>
      <c r="C44" s="1878" t="s">
        <v>1354</v>
      </c>
      <c r="D44" s="1879"/>
      <c r="E44" s="1879"/>
      <c r="F44" s="1880"/>
      <c r="G44" s="1874" t="s">
        <v>1633</v>
      </c>
      <c r="H44" s="1875"/>
      <c r="I44" s="258">
        <v>0</v>
      </c>
      <c r="J44" s="258">
        <v>0</v>
      </c>
    </row>
    <row r="45" spans="2:10" ht="18" customHeight="1">
      <c r="B45" s="261" t="s">
        <v>1165</v>
      </c>
      <c r="C45" s="1881"/>
      <c r="D45" s="1882"/>
      <c r="E45" s="1882"/>
      <c r="F45" s="1883"/>
      <c r="G45" s="1876" t="s">
        <v>1634</v>
      </c>
      <c r="H45" s="1877"/>
      <c r="I45" s="260">
        <v>0</v>
      </c>
      <c r="J45" s="260">
        <v>0</v>
      </c>
    </row>
    <row r="46" spans="2:10" ht="18" customHeight="1">
      <c r="B46" s="261" t="s">
        <v>1166</v>
      </c>
      <c r="C46" s="1881"/>
      <c r="D46" s="1882"/>
      <c r="E46" s="1882"/>
      <c r="F46" s="1883"/>
      <c r="G46" s="1876" t="s">
        <v>1944</v>
      </c>
      <c r="H46" s="1877"/>
      <c r="I46" s="260">
        <v>0</v>
      </c>
      <c r="J46" s="260">
        <v>13</v>
      </c>
    </row>
    <row r="47" spans="2:10" ht="18" customHeight="1">
      <c r="B47" s="235" t="s">
        <v>1167</v>
      </c>
      <c r="C47" s="1884"/>
      <c r="D47" s="1885"/>
      <c r="E47" s="1885"/>
      <c r="F47" s="1886"/>
      <c r="G47" s="1887" t="s">
        <v>1635</v>
      </c>
      <c r="H47" s="1888"/>
      <c r="I47" s="263">
        <v>0</v>
      </c>
      <c r="J47" s="276">
        <v>1</v>
      </c>
    </row>
    <row r="48" spans="2:10" ht="18" customHeight="1">
      <c r="B48" s="230" t="s">
        <v>1183</v>
      </c>
      <c r="C48" s="1878" t="s">
        <v>1640</v>
      </c>
      <c r="D48" s="1879"/>
      <c r="E48" s="1879"/>
      <c r="F48" s="1880"/>
      <c r="G48" s="1874" t="s">
        <v>1633</v>
      </c>
      <c r="H48" s="1875"/>
      <c r="I48" s="258">
        <v>0</v>
      </c>
      <c r="J48" s="258">
        <v>0</v>
      </c>
    </row>
    <row r="49" spans="2:10" ht="18" customHeight="1">
      <c r="B49" s="261" t="s">
        <v>1184</v>
      </c>
      <c r="C49" s="1881"/>
      <c r="D49" s="1882"/>
      <c r="E49" s="1882"/>
      <c r="F49" s="1883"/>
      <c r="G49" s="1876" t="s">
        <v>1634</v>
      </c>
      <c r="H49" s="1877"/>
      <c r="I49" s="260">
        <v>0</v>
      </c>
      <c r="J49" s="260">
        <v>0</v>
      </c>
    </row>
    <row r="50" spans="2:10" ht="18" customHeight="1">
      <c r="B50" s="232" t="s">
        <v>1185</v>
      </c>
      <c r="C50" s="1881"/>
      <c r="D50" s="1882"/>
      <c r="E50" s="1882"/>
      <c r="F50" s="1883"/>
      <c r="G50" s="1876" t="s">
        <v>1944</v>
      </c>
      <c r="H50" s="1877"/>
      <c r="I50" s="260">
        <v>0</v>
      </c>
      <c r="J50" s="260">
        <v>14</v>
      </c>
    </row>
    <row r="51" spans="2:10" ht="18" customHeight="1">
      <c r="B51" s="274" t="s">
        <v>1186</v>
      </c>
      <c r="C51" s="1884"/>
      <c r="D51" s="1885"/>
      <c r="E51" s="1885"/>
      <c r="F51" s="1886"/>
      <c r="G51" s="1887" t="s">
        <v>1635</v>
      </c>
      <c r="H51" s="1888"/>
      <c r="I51" s="263">
        <v>0</v>
      </c>
      <c r="J51" s="276">
        <v>1</v>
      </c>
    </row>
    <row r="52" spans="2:10" ht="19.5" customHeight="1">
      <c r="B52" s="1855" t="s">
        <v>2373</v>
      </c>
      <c r="C52" s="1890"/>
      <c r="D52" s="1890"/>
      <c r="E52" s="1890"/>
      <c r="F52" s="1890"/>
      <c r="G52" s="1890"/>
      <c r="H52" s="1864"/>
      <c r="I52" s="597">
        <f>SUM(I20:I51)</f>
        <v>1</v>
      </c>
      <c r="J52" s="597">
        <f>SUM(J20:J51)</f>
        <v>115</v>
      </c>
    </row>
    <row r="53" spans="2:10" ht="19.5" customHeight="1"/>
    <row r="54" spans="2:10" ht="18" customHeight="1">
      <c r="J54" s="277"/>
    </row>
    <row r="55" spans="2:10" ht="18" customHeight="1">
      <c r="J55" s="277"/>
    </row>
    <row r="56" spans="2:10" ht="18" customHeight="1">
      <c r="I56" s="589"/>
      <c r="J56" s="589"/>
    </row>
  </sheetData>
  <mergeCells count="63">
    <mergeCell ref="C4:H4"/>
    <mergeCell ref="I4:J4"/>
    <mergeCell ref="C5:H5"/>
    <mergeCell ref="I5:J5"/>
    <mergeCell ref="C11:H11"/>
    <mergeCell ref="I11:J11"/>
    <mergeCell ref="C6:H6"/>
    <mergeCell ref="I6:J6"/>
    <mergeCell ref="B7:H7"/>
    <mergeCell ref="I7:J7"/>
    <mergeCell ref="C10:H10"/>
    <mergeCell ref="I10:J10"/>
    <mergeCell ref="C14:H14"/>
    <mergeCell ref="I14:J14"/>
    <mergeCell ref="B15:H15"/>
    <mergeCell ref="I15:J15"/>
    <mergeCell ref="C12:H12"/>
    <mergeCell ref="I12:J12"/>
    <mergeCell ref="C13:H13"/>
    <mergeCell ref="I13:J13"/>
    <mergeCell ref="C18:H19"/>
    <mergeCell ref="I18:J18"/>
    <mergeCell ref="C24:F27"/>
    <mergeCell ref="G24:H24"/>
    <mergeCell ref="G25:H25"/>
    <mergeCell ref="G26:H26"/>
    <mergeCell ref="G27:H27"/>
    <mergeCell ref="C20:F23"/>
    <mergeCell ref="G20:H20"/>
    <mergeCell ref="G21:H21"/>
    <mergeCell ref="G22:H22"/>
    <mergeCell ref="G23:H23"/>
    <mergeCell ref="C32:F35"/>
    <mergeCell ref="G32:H32"/>
    <mergeCell ref="G33:H33"/>
    <mergeCell ref="G34:H34"/>
    <mergeCell ref="G35:H35"/>
    <mergeCell ref="C28:F31"/>
    <mergeCell ref="G28:H28"/>
    <mergeCell ref="G29:H29"/>
    <mergeCell ref="G30:H30"/>
    <mergeCell ref="G31:H31"/>
    <mergeCell ref="B52:H52"/>
    <mergeCell ref="C36:F39"/>
    <mergeCell ref="G36:H36"/>
    <mergeCell ref="G37:H37"/>
    <mergeCell ref="G38:H38"/>
    <mergeCell ref="G39:H39"/>
    <mergeCell ref="G47:H47"/>
    <mergeCell ref="C40:F43"/>
    <mergeCell ref="C48:F51"/>
    <mergeCell ref="G48:H48"/>
    <mergeCell ref="G49:H49"/>
    <mergeCell ref="G50:H50"/>
    <mergeCell ref="G51:H51"/>
    <mergeCell ref="G43:H43"/>
    <mergeCell ref="C44:F47"/>
    <mergeCell ref="G44:H44"/>
    <mergeCell ref="G45:H45"/>
    <mergeCell ref="G46:H46"/>
    <mergeCell ref="G40:H40"/>
    <mergeCell ref="G41:H41"/>
    <mergeCell ref="G42:H42"/>
  </mergeCells>
  <phoneticPr fontId="2"/>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sheetPr>
    <tabColor rgb="FFFFFF00"/>
  </sheetPr>
  <dimension ref="A1:J87"/>
  <sheetViews>
    <sheetView showZeros="0" view="pageBreakPreview" zoomScale="115" zoomScaleNormal="100" zoomScaleSheetLayoutView="115" workbookViewId="0">
      <selection activeCell="M27" sqref="M27"/>
    </sheetView>
  </sheetViews>
  <sheetFormatPr defaultRowHeight="18" customHeight="1"/>
  <cols>
    <col min="1" max="1" width="4" style="589" customWidth="1"/>
    <col min="2" max="2" width="9.625" style="589" customWidth="1"/>
    <col min="3" max="4" width="8.125" style="589" customWidth="1"/>
    <col min="5" max="6" width="8.75" style="589" customWidth="1"/>
    <col min="7" max="8" width="9.625" style="589" customWidth="1"/>
    <col min="9" max="9" width="8.75" style="252" customWidth="1"/>
    <col min="10" max="10" width="8.75" style="253" customWidth="1"/>
    <col min="11" max="16384" width="9" style="589"/>
  </cols>
  <sheetData>
    <row r="1" spans="1:10" ht="18" customHeight="1">
      <c r="A1" s="201" t="s">
        <v>1360</v>
      </c>
      <c r="B1" s="201"/>
      <c r="C1" s="201"/>
      <c r="D1" s="201"/>
      <c r="E1" s="201"/>
      <c r="F1" s="201"/>
      <c r="G1" s="201"/>
      <c r="H1" s="201"/>
    </row>
    <row r="3" spans="1:10" ht="18" customHeight="1">
      <c r="A3" s="589" t="s">
        <v>1361</v>
      </c>
    </row>
    <row r="4" spans="1:10" ht="18" customHeight="1">
      <c r="B4" s="228" t="s">
        <v>1648</v>
      </c>
      <c r="C4" s="1855" t="s">
        <v>1649</v>
      </c>
      <c r="D4" s="1890"/>
      <c r="E4" s="1890"/>
      <c r="F4" s="1890"/>
      <c r="G4" s="1890"/>
      <c r="H4" s="1864"/>
      <c r="I4" s="1865" t="s">
        <v>1922</v>
      </c>
      <c r="J4" s="1866"/>
    </row>
    <row r="5" spans="1:10" ht="18" customHeight="1">
      <c r="B5" s="228" t="s">
        <v>1179</v>
      </c>
      <c r="C5" s="1858" t="s">
        <v>1934</v>
      </c>
      <c r="D5" s="1896"/>
      <c r="E5" s="1896"/>
      <c r="F5" s="1896"/>
      <c r="G5" s="1896"/>
      <c r="H5" s="1859"/>
      <c r="I5" s="1860">
        <v>115</v>
      </c>
      <c r="J5" s="1861"/>
    </row>
    <row r="6" spans="1:10" ht="18" customHeight="1">
      <c r="B6" s="228" t="s">
        <v>1180</v>
      </c>
      <c r="C6" s="1858" t="s">
        <v>1935</v>
      </c>
      <c r="D6" s="1896"/>
      <c r="E6" s="1896"/>
      <c r="F6" s="1896"/>
      <c r="G6" s="1896"/>
      <c r="H6" s="1859"/>
      <c r="I6" s="1860">
        <v>1</v>
      </c>
      <c r="J6" s="1861"/>
    </row>
    <row r="7" spans="1:10" ht="18" customHeight="1">
      <c r="B7" s="1855" t="s">
        <v>2373</v>
      </c>
      <c r="C7" s="1890"/>
      <c r="D7" s="1890"/>
      <c r="E7" s="1890"/>
      <c r="F7" s="1890"/>
      <c r="G7" s="1890"/>
      <c r="H7" s="1864"/>
      <c r="I7" s="1860">
        <f>SUM(I5:J6)</f>
        <v>116</v>
      </c>
      <c r="J7" s="1861"/>
    </row>
    <row r="9" spans="1:10" ht="18" customHeight="1">
      <c r="A9" s="589" t="s">
        <v>1950</v>
      </c>
    </row>
    <row r="10" spans="1:10" ht="18" customHeight="1">
      <c r="B10" s="228" t="s">
        <v>1648</v>
      </c>
      <c r="C10" s="1855" t="s">
        <v>1649</v>
      </c>
      <c r="D10" s="1890"/>
      <c r="E10" s="1890"/>
      <c r="F10" s="1890"/>
      <c r="G10" s="1890"/>
      <c r="H10" s="1864"/>
      <c r="I10" s="1865" t="s">
        <v>1922</v>
      </c>
      <c r="J10" s="1866"/>
    </row>
    <row r="11" spans="1:10" ht="18" customHeight="1">
      <c r="B11" s="228" t="s">
        <v>1179</v>
      </c>
      <c r="C11" s="1858" t="s">
        <v>1664</v>
      </c>
      <c r="D11" s="1896"/>
      <c r="E11" s="1896"/>
      <c r="F11" s="1896"/>
      <c r="G11" s="1896"/>
      <c r="H11" s="1859"/>
      <c r="I11" s="1860">
        <v>1</v>
      </c>
      <c r="J11" s="1861">
        <v>0</v>
      </c>
    </row>
    <row r="12" spans="1:10" ht="18" customHeight="1">
      <c r="B12" s="228" t="s">
        <v>1180</v>
      </c>
      <c r="C12" s="1858" t="s">
        <v>1665</v>
      </c>
      <c r="D12" s="1896"/>
      <c r="E12" s="1896"/>
      <c r="F12" s="1896"/>
      <c r="G12" s="1896"/>
      <c r="H12" s="1859"/>
      <c r="I12" s="1860">
        <v>15</v>
      </c>
      <c r="J12" s="1861"/>
    </row>
    <row r="13" spans="1:10" ht="18" customHeight="1">
      <c r="B13" s="228" t="s">
        <v>1181</v>
      </c>
      <c r="C13" s="1858" t="s">
        <v>1666</v>
      </c>
      <c r="D13" s="1896"/>
      <c r="E13" s="1896"/>
      <c r="F13" s="1896"/>
      <c r="G13" s="1896"/>
      <c r="H13" s="1859"/>
      <c r="I13" s="1860">
        <v>98</v>
      </c>
      <c r="J13" s="1861"/>
    </row>
    <row r="14" spans="1:10" ht="18" customHeight="1">
      <c r="B14" s="228" t="s">
        <v>1182</v>
      </c>
      <c r="C14" s="1858" t="s">
        <v>1667</v>
      </c>
      <c r="D14" s="1896"/>
      <c r="E14" s="1896"/>
      <c r="F14" s="1896"/>
      <c r="G14" s="1896"/>
      <c r="H14" s="1859"/>
      <c r="I14" s="1860">
        <v>1</v>
      </c>
      <c r="J14" s="1861"/>
    </row>
    <row r="15" spans="1:10" ht="18" customHeight="1">
      <c r="B15" s="1855" t="s">
        <v>2373</v>
      </c>
      <c r="C15" s="1890"/>
      <c r="D15" s="1890"/>
      <c r="E15" s="1890"/>
      <c r="F15" s="1890"/>
      <c r="G15" s="1890"/>
      <c r="H15" s="1864"/>
      <c r="I15" s="1860">
        <f>SUM(I11:J14)</f>
        <v>115</v>
      </c>
      <c r="J15" s="1861"/>
    </row>
    <row r="17" spans="1:10" ht="18" customHeight="1">
      <c r="A17" s="589" t="s">
        <v>2180</v>
      </c>
    </row>
    <row r="18" spans="1:10" ht="18" customHeight="1">
      <c r="B18" s="226" t="s">
        <v>2683</v>
      </c>
      <c r="C18" s="1835" t="s">
        <v>1677</v>
      </c>
      <c r="D18" s="1836"/>
      <c r="E18" s="1836"/>
      <c r="F18" s="1836"/>
      <c r="G18" s="1836"/>
      <c r="H18" s="1837"/>
      <c r="I18" s="1863" t="s">
        <v>1678</v>
      </c>
      <c r="J18" s="1863"/>
    </row>
    <row r="19" spans="1:10" ht="18" customHeight="1">
      <c r="B19" s="227" t="s">
        <v>1630</v>
      </c>
      <c r="C19" s="1838"/>
      <c r="D19" s="1334"/>
      <c r="E19" s="1334"/>
      <c r="F19" s="1334"/>
      <c r="G19" s="1334"/>
      <c r="H19" s="1839"/>
      <c r="I19" s="593" t="s">
        <v>1679</v>
      </c>
      <c r="J19" s="593" t="s">
        <v>1680</v>
      </c>
    </row>
    <row r="20" spans="1:10" ht="18" customHeight="1">
      <c r="B20" s="256" t="s">
        <v>1121</v>
      </c>
      <c r="C20" s="1848" t="s">
        <v>1639</v>
      </c>
      <c r="D20" s="1902"/>
      <c r="E20" s="1902"/>
      <c r="F20" s="1903"/>
      <c r="G20" s="1891" t="s">
        <v>1633</v>
      </c>
      <c r="H20" s="1875"/>
      <c r="I20" s="258">
        <v>0</v>
      </c>
      <c r="J20" s="258">
        <v>2</v>
      </c>
    </row>
    <row r="21" spans="1:10" ht="18" customHeight="1">
      <c r="B21" s="261" t="s">
        <v>1122</v>
      </c>
      <c r="C21" s="1904"/>
      <c r="D21" s="1905"/>
      <c r="E21" s="1905"/>
      <c r="F21" s="1906"/>
      <c r="G21" s="1889" t="s">
        <v>1944</v>
      </c>
      <c r="H21" s="1877"/>
      <c r="I21" s="260">
        <v>0</v>
      </c>
      <c r="J21" s="260">
        <v>69</v>
      </c>
    </row>
    <row r="22" spans="1:10" ht="18" customHeight="1">
      <c r="B22" s="235" t="s">
        <v>1123</v>
      </c>
      <c r="C22" s="1331"/>
      <c r="D22" s="1907"/>
      <c r="E22" s="1907"/>
      <c r="F22" s="1908"/>
      <c r="G22" s="1899" t="s">
        <v>1635</v>
      </c>
      <c r="H22" s="1900"/>
      <c r="I22" s="264">
        <v>0</v>
      </c>
      <c r="J22" s="264">
        <v>5</v>
      </c>
    </row>
    <row r="23" spans="1:10" ht="18" customHeight="1">
      <c r="B23" s="230" t="s">
        <v>1125</v>
      </c>
      <c r="C23" s="1848" t="s">
        <v>1951</v>
      </c>
      <c r="D23" s="1902"/>
      <c r="E23" s="1902"/>
      <c r="F23" s="1903"/>
      <c r="G23" s="1891" t="s">
        <v>1633</v>
      </c>
      <c r="H23" s="1875"/>
      <c r="I23" s="258">
        <v>0</v>
      </c>
      <c r="J23" s="258">
        <v>0</v>
      </c>
    </row>
    <row r="24" spans="1:10" ht="18" customHeight="1">
      <c r="B24" s="261" t="s">
        <v>1126</v>
      </c>
      <c r="C24" s="1904"/>
      <c r="D24" s="1905"/>
      <c r="E24" s="1905"/>
      <c r="F24" s="1906"/>
      <c r="G24" s="1889" t="s">
        <v>1944</v>
      </c>
      <c r="H24" s="1877"/>
      <c r="I24" s="260">
        <v>0</v>
      </c>
      <c r="J24" s="260">
        <v>18</v>
      </c>
    </row>
    <row r="25" spans="1:10" ht="18" customHeight="1">
      <c r="B25" s="235" t="s">
        <v>1127</v>
      </c>
      <c r="C25" s="1331"/>
      <c r="D25" s="1907"/>
      <c r="E25" s="1907"/>
      <c r="F25" s="1908"/>
      <c r="G25" s="1899" t="s">
        <v>1635</v>
      </c>
      <c r="H25" s="1900"/>
      <c r="I25" s="264">
        <v>0</v>
      </c>
      <c r="J25" s="264">
        <v>0</v>
      </c>
    </row>
    <row r="26" spans="1:10" ht="18" customHeight="1">
      <c r="B26" s="230" t="s">
        <v>1129</v>
      </c>
      <c r="C26" s="1848" t="s">
        <v>2182</v>
      </c>
      <c r="D26" s="1902"/>
      <c r="E26" s="1902"/>
      <c r="F26" s="1903"/>
      <c r="G26" s="1891" t="s">
        <v>1633</v>
      </c>
      <c r="H26" s="1875"/>
      <c r="I26" s="258">
        <v>0</v>
      </c>
      <c r="J26" s="258">
        <v>0</v>
      </c>
    </row>
    <row r="27" spans="1:10" ht="18" customHeight="1">
      <c r="B27" s="261" t="s">
        <v>1130</v>
      </c>
      <c r="C27" s="1904"/>
      <c r="D27" s="1905"/>
      <c r="E27" s="1905"/>
      <c r="F27" s="1906"/>
      <c r="G27" s="1889" t="s">
        <v>1944</v>
      </c>
      <c r="H27" s="1877"/>
      <c r="I27" s="260">
        <v>0</v>
      </c>
      <c r="J27" s="260">
        <v>5</v>
      </c>
    </row>
    <row r="28" spans="1:10" ht="18" customHeight="1">
      <c r="B28" s="235" t="s">
        <v>1131</v>
      </c>
      <c r="C28" s="1331"/>
      <c r="D28" s="1907"/>
      <c r="E28" s="1907"/>
      <c r="F28" s="1908"/>
      <c r="G28" s="1899" t="s">
        <v>1635</v>
      </c>
      <c r="H28" s="1900"/>
      <c r="I28" s="264">
        <v>0</v>
      </c>
      <c r="J28" s="264">
        <v>0</v>
      </c>
    </row>
    <row r="29" spans="1:10" ht="18" customHeight="1">
      <c r="B29" s="230" t="s">
        <v>1133</v>
      </c>
      <c r="C29" s="1848" t="s">
        <v>1640</v>
      </c>
      <c r="D29" s="1902"/>
      <c r="E29" s="1902"/>
      <c r="F29" s="1903"/>
      <c r="G29" s="1891" t="s">
        <v>1633</v>
      </c>
      <c r="H29" s="1875"/>
      <c r="I29" s="258">
        <v>0</v>
      </c>
      <c r="J29" s="258">
        <v>1</v>
      </c>
    </row>
    <row r="30" spans="1:10" ht="18" customHeight="1">
      <c r="B30" s="261" t="s">
        <v>1134</v>
      </c>
      <c r="C30" s="1904"/>
      <c r="D30" s="1905"/>
      <c r="E30" s="1905"/>
      <c r="F30" s="1906"/>
      <c r="G30" s="1889" t="s">
        <v>1944</v>
      </c>
      <c r="H30" s="1877"/>
      <c r="I30" s="260">
        <v>0</v>
      </c>
      <c r="J30" s="260">
        <v>7</v>
      </c>
    </row>
    <row r="31" spans="1:10" ht="18" customHeight="1">
      <c r="B31" s="235" t="s">
        <v>1135</v>
      </c>
      <c r="C31" s="1331"/>
      <c r="D31" s="1907"/>
      <c r="E31" s="1907"/>
      <c r="F31" s="1908"/>
      <c r="G31" s="1899" t="s">
        <v>1635</v>
      </c>
      <c r="H31" s="1900"/>
      <c r="I31" s="264">
        <v>0</v>
      </c>
      <c r="J31" s="264">
        <v>8</v>
      </c>
    </row>
    <row r="32" spans="1:10" ht="18" customHeight="1">
      <c r="B32" s="1855" t="s">
        <v>2373</v>
      </c>
      <c r="C32" s="1890"/>
      <c r="D32" s="1890"/>
      <c r="E32" s="1890"/>
      <c r="F32" s="1890"/>
      <c r="G32" s="1890"/>
      <c r="H32" s="1864"/>
      <c r="I32" s="597">
        <f>SUM(I20:I31)</f>
        <v>0</v>
      </c>
      <c r="J32" s="597">
        <f>SUM(J20:J31)</f>
        <v>115</v>
      </c>
    </row>
    <row r="34" spans="1:10" ht="18" customHeight="1">
      <c r="A34" s="589" t="s">
        <v>2183</v>
      </c>
    </row>
    <row r="35" spans="1:10" ht="18" customHeight="1">
      <c r="B35" s="228" t="s">
        <v>1648</v>
      </c>
      <c r="C35" s="1855" t="s">
        <v>1649</v>
      </c>
      <c r="D35" s="1890"/>
      <c r="E35" s="1890"/>
      <c r="F35" s="1890"/>
      <c r="G35" s="1890"/>
      <c r="H35" s="1864"/>
      <c r="I35" s="1865" t="s">
        <v>1922</v>
      </c>
      <c r="J35" s="1866"/>
    </row>
    <row r="36" spans="1:10" ht="18" customHeight="1">
      <c r="B36" s="228" t="s">
        <v>1952</v>
      </c>
      <c r="C36" s="1858" t="s">
        <v>1939</v>
      </c>
      <c r="D36" s="1896"/>
      <c r="E36" s="1896"/>
      <c r="F36" s="1896"/>
      <c r="G36" s="1896"/>
      <c r="H36" s="1859"/>
      <c r="I36" s="1860">
        <v>0</v>
      </c>
      <c r="J36" s="1861"/>
    </row>
    <row r="37" spans="1:10" ht="18" customHeight="1">
      <c r="B37" s="228" t="s">
        <v>2774</v>
      </c>
      <c r="C37" s="1858" t="s">
        <v>1953</v>
      </c>
      <c r="D37" s="1896"/>
      <c r="E37" s="1896"/>
      <c r="F37" s="1896"/>
      <c r="G37" s="1896"/>
      <c r="H37" s="1859"/>
      <c r="I37" s="1860">
        <v>0</v>
      </c>
      <c r="J37" s="1861"/>
    </row>
    <row r="38" spans="1:10" ht="18" customHeight="1">
      <c r="B38" s="228" t="s">
        <v>1598</v>
      </c>
      <c r="C38" s="1858" t="s">
        <v>1954</v>
      </c>
      <c r="D38" s="1896"/>
      <c r="E38" s="1896"/>
      <c r="F38" s="1896"/>
      <c r="G38" s="1896"/>
      <c r="H38" s="1859"/>
      <c r="I38" s="1860">
        <v>12</v>
      </c>
      <c r="J38" s="1861"/>
    </row>
    <row r="39" spans="1:10" ht="30" customHeight="1">
      <c r="B39" s="228" t="s">
        <v>2775</v>
      </c>
      <c r="C39" s="1834" t="s">
        <v>1672</v>
      </c>
      <c r="D39" s="1901"/>
      <c r="E39" s="1901"/>
      <c r="F39" s="1901"/>
      <c r="G39" s="1901"/>
      <c r="H39" s="1862"/>
      <c r="I39" s="1860">
        <v>64</v>
      </c>
      <c r="J39" s="1861"/>
    </row>
    <row r="40" spans="1:10" ht="18" customHeight="1">
      <c r="B40" s="228" t="s">
        <v>1599</v>
      </c>
      <c r="C40" s="1858" t="s">
        <v>1673</v>
      </c>
      <c r="D40" s="1896"/>
      <c r="E40" s="1896"/>
      <c r="F40" s="1896"/>
      <c r="G40" s="1896"/>
      <c r="H40" s="1859"/>
      <c r="I40" s="1860">
        <v>1</v>
      </c>
      <c r="J40" s="1861"/>
    </row>
    <row r="41" spans="1:10" ht="18" customHeight="1">
      <c r="B41" s="228" t="s">
        <v>1600</v>
      </c>
      <c r="C41" s="1858" t="s">
        <v>1667</v>
      </c>
      <c r="D41" s="1896"/>
      <c r="E41" s="1896"/>
      <c r="F41" s="1896"/>
      <c r="G41" s="1896"/>
      <c r="H41" s="1859"/>
      <c r="I41" s="1860">
        <v>2</v>
      </c>
      <c r="J41" s="1861"/>
    </row>
    <row r="42" spans="1:10" ht="18" customHeight="1">
      <c r="B42" s="228"/>
      <c r="C42" s="1858" t="s">
        <v>1955</v>
      </c>
      <c r="D42" s="1896"/>
      <c r="E42" s="1896"/>
      <c r="F42" s="1896"/>
      <c r="G42" s="1896"/>
      <c r="H42" s="1859"/>
      <c r="I42" s="1860">
        <v>36</v>
      </c>
      <c r="J42" s="1861"/>
    </row>
    <row r="43" spans="1:10" ht="18" customHeight="1">
      <c r="B43" s="591" t="s">
        <v>2373</v>
      </c>
      <c r="C43" s="596"/>
      <c r="D43" s="596"/>
      <c r="E43" s="596"/>
      <c r="F43" s="596"/>
      <c r="G43" s="596"/>
      <c r="H43" s="594"/>
      <c r="I43" s="1860">
        <f>SUM(I36:J42)</f>
        <v>115</v>
      </c>
      <c r="J43" s="1861"/>
    </row>
    <row r="44" spans="1:10" ht="18" customHeight="1">
      <c r="B44" s="589" t="s">
        <v>1675</v>
      </c>
      <c r="E44" s="254"/>
      <c r="F44" s="254"/>
    </row>
    <row r="45" spans="1:10" ht="18" customHeight="1">
      <c r="C45" s="589" t="s">
        <v>1362</v>
      </c>
      <c r="F45" s="275" t="s">
        <v>1363</v>
      </c>
      <c r="G45" s="277"/>
    </row>
    <row r="46" spans="1:10" ht="18" customHeight="1">
      <c r="C46" s="589" t="s">
        <v>1364</v>
      </c>
      <c r="F46" s="589" t="s">
        <v>1365</v>
      </c>
      <c r="G46" s="254"/>
    </row>
    <row r="48" spans="1:10" ht="18" customHeight="1">
      <c r="A48" s="589" t="s">
        <v>2186</v>
      </c>
    </row>
    <row r="49" spans="1:10" ht="18" customHeight="1">
      <c r="B49" s="228" t="s">
        <v>1648</v>
      </c>
      <c r="C49" s="1855" t="s">
        <v>1649</v>
      </c>
      <c r="D49" s="1890"/>
      <c r="E49" s="1890"/>
      <c r="F49" s="1890"/>
      <c r="G49" s="1890"/>
      <c r="H49" s="1864"/>
      <c r="I49" s="1865" t="s">
        <v>1922</v>
      </c>
      <c r="J49" s="1866"/>
    </row>
    <row r="50" spans="1:10" ht="18" customHeight="1">
      <c r="B50" s="228" t="s">
        <v>317</v>
      </c>
      <c r="C50" s="1858" t="s">
        <v>2187</v>
      </c>
      <c r="D50" s="1896"/>
      <c r="E50" s="1896"/>
      <c r="F50" s="1896"/>
      <c r="G50" s="1896"/>
      <c r="H50" s="1859"/>
      <c r="I50" s="1897">
        <v>108</v>
      </c>
      <c r="J50" s="1897"/>
    </row>
    <row r="51" spans="1:10" ht="18" customHeight="1">
      <c r="B51" s="228" t="s">
        <v>318</v>
      </c>
      <c r="C51" s="1858" t="s">
        <v>2188</v>
      </c>
      <c r="D51" s="1896"/>
      <c r="E51" s="1896"/>
      <c r="F51" s="1896"/>
      <c r="G51" s="1896"/>
      <c r="H51" s="1859"/>
      <c r="I51" s="1897">
        <v>7</v>
      </c>
      <c r="J51" s="1897"/>
    </row>
    <row r="52" spans="1:10" ht="18" customHeight="1">
      <c r="B52" s="591" t="s">
        <v>2373</v>
      </c>
      <c r="C52" s="596"/>
      <c r="D52" s="596"/>
      <c r="E52" s="596"/>
      <c r="F52" s="596"/>
      <c r="G52" s="596"/>
      <c r="H52" s="594"/>
      <c r="I52" s="1897">
        <f>SUM(I50:J51)</f>
        <v>115</v>
      </c>
      <c r="J52" s="1897"/>
    </row>
    <row r="54" spans="1:10" ht="18" customHeight="1">
      <c r="A54" s="589" t="s">
        <v>2189</v>
      </c>
    </row>
    <row r="55" spans="1:10" ht="18" customHeight="1">
      <c r="B55" s="228" t="s">
        <v>1648</v>
      </c>
      <c r="C55" s="1855" t="s">
        <v>1649</v>
      </c>
      <c r="D55" s="1890"/>
      <c r="E55" s="1890"/>
      <c r="F55" s="1890"/>
      <c r="G55" s="1890"/>
      <c r="H55" s="1864"/>
      <c r="I55" s="1865" t="s">
        <v>1922</v>
      </c>
      <c r="J55" s="1866"/>
    </row>
    <row r="56" spans="1:10" ht="18" customHeight="1">
      <c r="B56" s="228" t="s">
        <v>317</v>
      </c>
      <c r="C56" s="1858" t="s">
        <v>2190</v>
      </c>
      <c r="D56" s="1896"/>
      <c r="E56" s="1896"/>
      <c r="F56" s="1896"/>
      <c r="G56" s="1896"/>
      <c r="H56" s="1859"/>
      <c r="I56" s="1897">
        <v>82</v>
      </c>
      <c r="J56" s="1897">
        <v>0</v>
      </c>
    </row>
    <row r="57" spans="1:10" ht="18" customHeight="1">
      <c r="B57" s="228" t="s">
        <v>318</v>
      </c>
      <c r="C57" s="1858" t="s">
        <v>2191</v>
      </c>
      <c r="D57" s="1896"/>
      <c r="E57" s="1896"/>
      <c r="F57" s="1896"/>
      <c r="G57" s="1896"/>
      <c r="H57" s="1859"/>
      <c r="I57" s="1897">
        <v>26</v>
      </c>
      <c r="J57" s="1897">
        <v>0</v>
      </c>
    </row>
    <row r="58" spans="1:10" ht="18" customHeight="1">
      <c r="B58" s="591" t="s">
        <v>2373</v>
      </c>
      <c r="C58" s="596"/>
      <c r="D58" s="596"/>
      <c r="E58" s="596"/>
      <c r="F58" s="596"/>
      <c r="G58" s="596"/>
      <c r="H58" s="594"/>
      <c r="I58" s="1897">
        <f>SUM(I56:J57)</f>
        <v>108</v>
      </c>
      <c r="J58" s="1897"/>
    </row>
    <row r="60" spans="1:10" ht="18" customHeight="1">
      <c r="A60" s="589" t="s">
        <v>2192</v>
      </c>
    </row>
    <row r="61" spans="1:10" ht="18" customHeight="1">
      <c r="B61" s="228" t="s">
        <v>1648</v>
      </c>
      <c r="C61" s="1855" t="s">
        <v>1649</v>
      </c>
      <c r="D61" s="1890"/>
      <c r="E61" s="1890"/>
      <c r="F61" s="1890"/>
      <c r="G61" s="1890"/>
      <c r="H61" s="1864"/>
      <c r="I61" s="1865" t="s">
        <v>1956</v>
      </c>
      <c r="J61" s="1866"/>
    </row>
    <row r="62" spans="1:10" ht="18" customHeight="1">
      <c r="B62" s="228" t="s">
        <v>317</v>
      </c>
      <c r="C62" s="1858" t="s">
        <v>2193</v>
      </c>
      <c r="D62" s="1896"/>
      <c r="E62" s="1896"/>
      <c r="F62" s="1896"/>
      <c r="G62" s="1896"/>
      <c r="H62" s="1859"/>
      <c r="I62" s="1897">
        <v>57</v>
      </c>
      <c r="J62" s="1897"/>
    </row>
    <row r="63" spans="1:10" ht="18" customHeight="1">
      <c r="B63" s="228" t="s">
        <v>318</v>
      </c>
      <c r="C63" s="1858" t="s">
        <v>1957</v>
      </c>
      <c r="D63" s="1896"/>
      <c r="E63" s="1896"/>
      <c r="F63" s="1896"/>
      <c r="G63" s="1896"/>
      <c r="H63" s="1859"/>
      <c r="I63" s="1897">
        <v>25</v>
      </c>
      <c r="J63" s="1897"/>
    </row>
    <row r="64" spans="1:10" ht="19.5" customHeight="1">
      <c r="B64" s="591" t="s">
        <v>2373</v>
      </c>
      <c r="C64" s="596"/>
      <c r="D64" s="596"/>
      <c r="E64" s="596"/>
      <c r="F64" s="596"/>
      <c r="G64" s="596"/>
      <c r="H64" s="594"/>
      <c r="I64" s="1897">
        <f>SUM(I62:J63)</f>
        <v>82</v>
      </c>
      <c r="J64" s="1897"/>
    </row>
    <row r="65" spans="1:10" ht="19.5" customHeight="1"/>
    <row r="66" spans="1:10" ht="19.5" customHeight="1">
      <c r="A66" s="589" t="s">
        <v>2195</v>
      </c>
    </row>
    <row r="67" spans="1:10" ht="52.5" customHeight="1">
      <c r="B67" s="627" t="s">
        <v>1688</v>
      </c>
      <c r="C67" s="630"/>
      <c r="D67" s="628"/>
      <c r="E67" s="324" t="s">
        <v>1956</v>
      </c>
      <c r="F67" s="325" t="s">
        <v>2197</v>
      </c>
      <c r="G67" s="282" t="s">
        <v>2198</v>
      </c>
      <c r="H67" s="283" t="s">
        <v>2199</v>
      </c>
      <c r="I67" s="326" t="s">
        <v>2200</v>
      </c>
      <c r="J67" s="327" t="s">
        <v>1958</v>
      </c>
    </row>
    <row r="68" spans="1:10" ht="19.5" customHeight="1">
      <c r="B68" s="625" t="s">
        <v>1959</v>
      </c>
      <c r="C68" s="629"/>
      <c r="D68" s="626"/>
      <c r="E68" s="101">
        <v>19</v>
      </c>
      <c r="F68" s="328">
        <v>134</v>
      </c>
      <c r="G68" s="329">
        <v>111</v>
      </c>
      <c r="H68" s="329">
        <v>85</v>
      </c>
      <c r="I68" s="329">
        <f>G68-H68</f>
        <v>26</v>
      </c>
      <c r="J68" s="330">
        <v>17</v>
      </c>
    </row>
    <row r="69" spans="1:10" ht="19.5" customHeight="1">
      <c r="B69" s="602" t="s">
        <v>2203</v>
      </c>
      <c r="C69" s="596"/>
      <c r="D69" s="594"/>
      <c r="E69" s="99">
        <v>19</v>
      </c>
      <c r="F69" s="328">
        <v>319</v>
      </c>
      <c r="G69" s="329">
        <v>312</v>
      </c>
      <c r="H69" s="329">
        <v>278</v>
      </c>
      <c r="I69" s="329">
        <f t="shared" ref="I69:I75" si="0">G69-H69</f>
        <v>34</v>
      </c>
      <c r="J69" s="330">
        <v>14</v>
      </c>
    </row>
    <row r="70" spans="1:10" ht="19.5" customHeight="1">
      <c r="B70" s="602" t="s">
        <v>2204</v>
      </c>
      <c r="C70" s="596"/>
      <c r="D70" s="594"/>
      <c r="E70" s="99">
        <v>48</v>
      </c>
      <c r="F70" s="328">
        <v>1393</v>
      </c>
      <c r="G70" s="329">
        <v>1272</v>
      </c>
      <c r="H70" s="329">
        <v>1173</v>
      </c>
      <c r="I70" s="329">
        <f t="shared" si="0"/>
        <v>99</v>
      </c>
      <c r="J70" s="330">
        <v>38</v>
      </c>
    </row>
    <row r="71" spans="1:10" ht="19.5" customHeight="1">
      <c r="B71" s="602" t="s">
        <v>1960</v>
      </c>
      <c r="C71" s="596"/>
      <c r="D71" s="594"/>
      <c r="E71" s="631">
        <v>3</v>
      </c>
      <c r="F71" s="331">
        <v>208</v>
      </c>
      <c r="G71" s="329">
        <v>205</v>
      </c>
      <c r="H71" s="329">
        <v>85</v>
      </c>
      <c r="I71" s="329">
        <f t="shared" si="0"/>
        <v>120</v>
      </c>
      <c r="J71" s="330">
        <v>2</v>
      </c>
    </row>
    <row r="72" spans="1:10" ht="19.5" customHeight="1">
      <c r="B72" s="602" t="s">
        <v>2206</v>
      </c>
      <c r="C72" s="596"/>
      <c r="D72" s="594"/>
      <c r="E72" s="631">
        <v>13</v>
      </c>
      <c r="F72" s="331">
        <v>1807</v>
      </c>
      <c r="G72" s="329">
        <v>1677</v>
      </c>
      <c r="H72" s="329">
        <v>232</v>
      </c>
      <c r="I72" s="329">
        <f t="shared" si="0"/>
        <v>1445</v>
      </c>
      <c r="J72" s="330">
        <v>23</v>
      </c>
    </row>
    <row r="73" spans="1:10" ht="18" customHeight="1">
      <c r="B73" s="602" t="s">
        <v>2207</v>
      </c>
      <c r="C73" s="596"/>
      <c r="D73" s="594"/>
      <c r="E73" s="99">
        <v>9</v>
      </c>
      <c r="F73" s="328">
        <v>2137</v>
      </c>
      <c r="G73" s="329">
        <v>2099</v>
      </c>
      <c r="H73" s="329">
        <v>438</v>
      </c>
      <c r="I73" s="329">
        <f t="shared" si="0"/>
        <v>1661</v>
      </c>
      <c r="J73" s="330">
        <v>49</v>
      </c>
    </row>
    <row r="74" spans="1:10" ht="18" customHeight="1">
      <c r="B74" s="602" t="s">
        <v>2208</v>
      </c>
      <c r="C74" s="596"/>
      <c r="D74" s="594"/>
      <c r="E74" s="631">
        <v>1</v>
      </c>
      <c r="F74" s="331">
        <v>355</v>
      </c>
      <c r="G74" s="329">
        <v>354</v>
      </c>
      <c r="H74" s="329">
        <v>16</v>
      </c>
      <c r="I74" s="329">
        <f t="shared" si="0"/>
        <v>338</v>
      </c>
      <c r="J74" s="330">
        <v>0</v>
      </c>
    </row>
    <row r="75" spans="1:10" ht="18" customHeight="1">
      <c r="B75" s="602" t="s">
        <v>1961</v>
      </c>
      <c r="C75" s="596"/>
      <c r="D75" s="594"/>
      <c r="E75" s="99">
        <v>4</v>
      </c>
      <c r="F75" s="328">
        <v>2048</v>
      </c>
      <c r="G75" s="329">
        <v>1976</v>
      </c>
      <c r="H75" s="329">
        <v>109</v>
      </c>
      <c r="I75" s="329">
        <f t="shared" si="0"/>
        <v>1867</v>
      </c>
      <c r="J75" s="330">
        <v>0</v>
      </c>
    </row>
    <row r="76" spans="1:10" ht="18" customHeight="1">
      <c r="B76" s="591" t="s">
        <v>2550</v>
      </c>
      <c r="C76" s="596"/>
      <c r="D76" s="594"/>
      <c r="E76" s="101">
        <f t="shared" ref="E76:J76" si="1">SUM(E68:E75)</f>
        <v>116</v>
      </c>
      <c r="F76" s="328">
        <f t="shared" si="1"/>
        <v>8401</v>
      </c>
      <c r="G76" s="329">
        <f t="shared" si="1"/>
        <v>8006</v>
      </c>
      <c r="H76" s="329">
        <f t="shared" si="1"/>
        <v>2416</v>
      </c>
      <c r="I76" s="332">
        <f t="shared" si="1"/>
        <v>5590</v>
      </c>
      <c r="J76" s="330">
        <f t="shared" si="1"/>
        <v>143</v>
      </c>
    </row>
    <row r="86" ht="21" customHeight="1"/>
    <row r="87" ht="21" customHeight="1"/>
  </sheetData>
  <mergeCells count="77">
    <mergeCell ref="C4:H4"/>
    <mergeCell ref="I4:J4"/>
    <mergeCell ref="C5:H5"/>
    <mergeCell ref="I5:J5"/>
    <mergeCell ref="C11:H11"/>
    <mergeCell ref="I11:J11"/>
    <mergeCell ref="C6:H6"/>
    <mergeCell ref="I6:J6"/>
    <mergeCell ref="B7:H7"/>
    <mergeCell ref="I7:J7"/>
    <mergeCell ref="C10:H10"/>
    <mergeCell ref="I10:J10"/>
    <mergeCell ref="C14:H14"/>
    <mergeCell ref="I14:J14"/>
    <mergeCell ref="B15:H15"/>
    <mergeCell ref="I15:J15"/>
    <mergeCell ref="C12:H12"/>
    <mergeCell ref="I12:J12"/>
    <mergeCell ref="C13:H13"/>
    <mergeCell ref="I13:J13"/>
    <mergeCell ref="C18:H19"/>
    <mergeCell ref="I18:J18"/>
    <mergeCell ref="C20:F22"/>
    <mergeCell ref="G20:H20"/>
    <mergeCell ref="G21:H21"/>
    <mergeCell ref="G22:H22"/>
    <mergeCell ref="C26:F28"/>
    <mergeCell ref="G26:H26"/>
    <mergeCell ref="G27:H27"/>
    <mergeCell ref="G28:H28"/>
    <mergeCell ref="C23:F25"/>
    <mergeCell ref="G23:H23"/>
    <mergeCell ref="G24:H24"/>
    <mergeCell ref="G25:H25"/>
    <mergeCell ref="B32:H32"/>
    <mergeCell ref="I35:J35"/>
    <mergeCell ref="C36:H36"/>
    <mergeCell ref="C29:F31"/>
    <mergeCell ref="G29:H29"/>
    <mergeCell ref="G30:H30"/>
    <mergeCell ref="G31:H31"/>
    <mergeCell ref="I36:J36"/>
    <mergeCell ref="C35:H35"/>
    <mergeCell ref="C37:H37"/>
    <mergeCell ref="I37:J37"/>
    <mergeCell ref="C39:H39"/>
    <mergeCell ref="I39:J39"/>
    <mergeCell ref="C38:H38"/>
    <mergeCell ref="I38:J38"/>
    <mergeCell ref="C42:H42"/>
    <mergeCell ref="I42:J42"/>
    <mergeCell ref="I43:J43"/>
    <mergeCell ref="C49:H49"/>
    <mergeCell ref="I49:J49"/>
    <mergeCell ref="C40:H40"/>
    <mergeCell ref="I40:J40"/>
    <mergeCell ref="C41:H41"/>
    <mergeCell ref="I41:J41"/>
    <mergeCell ref="C55:H55"/>
    <mergeCell ref="I55:J55"/>
    <mergeCell ref="C50:H50"/>
    <mergeCell ref="I50:J50"/>
    <mergeCell ref="I52:J52"/>
    <mergeCell ref="C56:H56"/>
    <mergeCell ref="I56:J56"/>
    <mergeCell ref="C51:H51"/>
    <mergeCell ref="I51:J51"/>
    <mergeCell ref="I64:J64"/>
    <mergeCell ref="C57:H57"/>
    <mergeCell ref="I57:J57"/>
    <mergeCell ref="I58:J58"/>
    <mergeCell ref="C61:H61"/>
    <mergeCell ref="I61:J61"/>
    <mergeCell ref="C62:H62"/>
    <mergeCell ref="I62:J62"/>
    <mergeCell ref="C63:H63"/>
    <mergeCell ref="I63:J63"/>
  </mergeCells>
  <phoneticPr fontId="2"/>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4.xml><?xml version="1.0" encoding="utf-8"?>
<worksheet xmlns="http://schemas.openxmlformats.org/spreadsheetml/2006/main" xmlns:r="http://schemas.openxmlformats.org/officeDocument/2006/relationships">
  <sheetPr>
    <tabColor rgb="FFFFFF00"/>
  </sheetPr>
  <dimension ref="A1:T34"/>
  <sheetViews>
    <sheetView showGridLines="0" view="pageBreakPreview" zoomScale="115" zoomScaleNormal="100" zoomScaleSheetLayoutView="115" workbookViewId="0">
      <selection activeCell="N2" sqref="N2"/>
    </sheetView>
  </sheetViews>
  <sheetFormatPr defaultRowHeight="18" customHeight="1"/>
  <cols>
    <col min="1" max="1" width="4.625" style="589" customWidth="1"/>
    <col min="2" max="2" width="27.125" style="1093" customWidth="1"/>
    <col min="3" max="3" width="12" style="1093" customWidth="1"/>
    <col min="4" max="4" width="9.625" style="1094" customWidth="1"/>
    <col min="5" max="5" width="1.375" style="1095" customWidth="1"/>
    <col min="6" max="6" width="6.5" style="1096" customWidth="1"/>
    <col min="7" max="7" width="1.625" style="1095" customWidth="1"/>
    <col min="8" max="8" width="9.625" style="1101" customWidth="1"/>
    <col min="9" max="9" width="1.375" style="1095" customWidth="1"/>
    <col min="10" max="10" width="6.75" style="1098" customWidth="1"/>
    <col min="11" max="11" width="1.375" style="1095" customWidth="1"/>
    <col min="12" max="12" width="1.625" style="1093" customWidth="1"/>
    <col min="13" max="13" width="2.25" style="1099" customWidth="1"/>
    <col min="14" max="14" width="9" style="1099"/>
    <col min="15" max="16384" width="9" style="589"/>
  </cols>
  <sheetData>
    <row r="1" spans="1:14" ht="29.25" customHeight="1">
      <c r="A1" s="202" t="s">
        <v>471</v>
      </c>
      <c r="H1" s="1097"/>
    </row>
    <row r="2" spans="1:14" ht="29.25" customHeight="1" thickBot="1">
      <c r="A2" s="1100" t="s">
        <v>595</v>
      </c>
    </row>
    <row r="3" spans="1:14" s="893" customFormat="1" ht="43.5" customHeight="1" thickBot="1">
      <c r="B3" s="1923" t="s">
        <v>596</v>
      </c>
      <c r="C3" s="1924"/>
      <c r="D3" s="1925" t="s">
        <v>472</v>
      </c>
      <c r="E3" s="1926"/>
      <c r="F3" s="1926"/>
      <c r="G3" s="1927"/>
      <c r="H3" s="1916" t="s">
        <v>473</v>
      </c>
      <c r="I3" s="1917"/>
      <c r="J3" s="1917"/>
      <c r="K3" s="1918"/>
      <c r="L3" s="1093"/>
      <c r="M3" s="1093"/>
      <c r="N3" s="1093"/>
    </row>
    <row r="4" spans="1:14" s="893" customFormat="1" ht="22.5" customHeight="1">
      <c r="B4" s="1102" t="s">
        <v>597</v>
      </c>
      <c r="C4" s="1103" t="s">
        <v>598</v>
      </c>
      <c r="D4" s="1104">
        <f>[4]○28付表２集計!H1503</f>
        <v>0</v>
      </c>
      <c r="E4" s="1105" t="s">
        <v>474</v>
      </c>
      <c r="F4" s="1106">
        <f t="shared" ref="F4:F15" si="0">D4/1490</f>
        <v>0</v>
      </c>
      <c r="G4" s="1107" t="s">
        <v>475</v>
      </c>
      <c r="H4" s="1108">
        <f>[4]○28付表３集計!H138</f>
        <v>0</v>
      </c>
      <c r="I4" s="1105" t="s">
        <v>476</v>
      </c>
      <c r="J4" s="1107">
        <f t="shared" ref="J4:J15" si="1">H4/116</f>
        <v>0</v>
      </c>
      <c r="K4" s="1109" t="s">
        <v>475</v>
      </c>
      <c r="L4" s="1093"/>
      <c r="M4" s="1093"/>
      <c r="N4" s="1093"/>
    </row>
    <row r="5" spans="1:14" s="893" customFormat="1" ht="22.5" customHeight="1">
      <c r="B5" s="1110" t="s">
        <v>477</v>
      </c>
      <c r="C5" s="1111" t="s">
        <v>599</v>
      </c>
      <c r="D5" s="1112">
        <f>[4]○28付表２集計!H1504</f>
        <v>97</v>
      </c>
      <c r="E5" s="1113" t="s">
        <v>600</v>
      </c>
      <c r="F5" s="1114">
        <f t="shared" si="0"/>
        <v>6.5100671140939592E-2</v>
      </c>
      <c r="G5" s="1113" t="s">
        <v>601</v>
      </c>
      <c r="H5" s="1115">
        <f>[4]○28付表３集計!H139</f>
        <v>0</v>
      </c>
      <c r="I5" s="1113" t="s">
        <v>600</v>
      </c>
      <c r="J5" s="1114">
        <f t="shared" si="1"/>
        <v>0</v>
      </c>
      <c r="K5" s="1116" t="s">
        <v>601</v>
      </c>
      <c r="L5" s="1093"/>
      <c r="M5" s="1093"/>
      <c r="N5" s="1093"/>
    </row>
    <row r="6" spans="1:14" s="1117" customFormat="1" ht="22.5" customHeight="1">
      <c r="B6" s="1118"/>
      <c r="C6" s="1111" t="s">
        <v>602</v>
      </c>
      <c r="D6" s="1112">
        <f>[4]○28付表２集計!H1505</f>
        <v>538</v>
      </c>
      <c r="E6" s="1113" t="s">
        <v>600</v>
      </c>
      <c r="F6" s="1114">
        <f t="shared" si="0"/>
        <v>0.36107382550335571</v>
      </c>
      <c r="G6" s="1113" t="s">
        <v>601</v>
      </c>
      <c r="H6" s="1115">
        <f>[4]○28付表３集計!H140</f>
        <v>41</v>
      </c>
      <c r="I6" s="1113" t="s">
        <v>600</v>
      </c>
      <c r="J6" s="1114">
        <f t="shared" si="1"/>
        <v>0.35344827586206895</v>
      </c>
      <c r="K6" s="1116" t="s">
        <v>601</v>
      </c>
      <c r="L6" s="1095"/>
      <c r="M6" s="1095"/>
      <c r="N6" s="1095"/>
    </row>
    <row r="7" spans="1:14" s="1117" customFormat="1" ht="22.5" customHeight="1">
      <c r="B7" s="1119"/>
      <c r="C7" s="1120" t="s">
        <v>603</v>
      </c>
      <c r="D7" s="1112">
        <f>[4]○28付表２集計!H1506</f>
        <v>526</v>
      </c>
      <c r="E7" s="1113" t="s">
        <v>600</v>
      </c>
      <c r="F7" s="1114">
        <f t="shared" si="0"/>
        <v>0.3530201342281879</v>
      </c>
      <c r="G7" s="1113" t="s">
        <v>601</v>
      </c>
      <c r="H7" s="1115">
        <f>[4]○28付表３集計!H141</f>
        <v>49</v>
      </c>
      <c r="I7" s="1113" t="s">
        <v>600</v>
      </c>
      <c r="J7" s="1114">
        <f t="shared" si="1"/>
        <v>0.42241379310344829</v>
      </c>
      <c r="K7" s="1116" t="s">
        <v>601</v>
      </c>
      <c r="L7" s="1095"/>
      <c r="M7" s="1095"/>
      <c r="N7" s="1095"/>
    </row>
    <row r="8" spans="1:14" s="893" customFormat="1" ht="22.5" customHeight="1">
      <c r="B8" s="1119"/>
      <c r="C8" s="1120" t="s">
        <v>604</v>
      </c>
      <c r="D8" s="1112">
        <f>[4]○28付表２集計!H1507</f>
        <v>255</v>
      </c>
      <c r="E8" s="1113" t="s">
        <v>600</v>
      </c>
      <c r="F8" s="1114">
        <f t="shared" si="0"/>
        <v>0.17114093959731544</v>
      </c>
      <c r="G8" s="1113" t="s">
        <v>601</v>
      </c>
      <c r="H8" s="1115">
        <f>[4]○28付表３集計!H142</f>
        <v>20</v>
      </c>
      <c r="I8" s="1113" t="s">
        <v>600</v>
      </c>
      <c r="J8" s="1114">
        <f t="shared" si="1"/>
        <v>0.17241379310344829</v>
      </c>
      <c r="K8" s="1116" t="s">
        <v>601</v>
      </c>
      <c r="L8" s="1093"/>
      <c r="M8" s="1093"/>
      <c r="N8" s="1093"/>
    </row>
    <row r="9" spans="1:14" s="893" customFormat="1" ht="22.5" customHeight="1">
      <c r="B9" s="1121"/>
      <c r="C9" s="1122" t="s">
        <v>605</v>
      </c>
      <c r="D9" s="1123">
        <f>[4]○28付表２集計!H1508</f>
        <v>74</v>
      </c>
      <c r="E9" s="1124" t="s">
        <v>600</v>
      </c>
      <c r="F9" s="1125">
        <f t="shared" si="0"/>
        <v>4.9664429530201344E-2</v>
      </c>
      <c r="G9" s="1124" t="s">
        <v>601</v>
      </c>
      <c r="H9" s="1126">
        <f>[4]○28付表３集計!H143</f>
        <v>6</v>
      </c>
      <c r="I9" s="1124" t="s">
        <v>600</v>
      </c>
      <c r="J9" s="1125">
        <f t="shared" si="1"/>
        <v>5.1724137931034482E-2</v>
      </c>
      <c r="K9" s="1127" t="s">
        <v>601</v>
      </c>
      <c r="L9" s="1093"/>
      <c r="M9" s="1128"/>
      <c r="N9" s="1128"/>
    </row>
    <row r="10" spans="1:14" s="893" customFormat="1" ht="22.5" customHeight="1">
      <c r="B10" s="1119" t="s">
        <v>606</v>
      </c>
      <c r="C10" s="1129" t="s">
        <v>607</v>
      </c>
      <c r="D10" s="1104">
        <f>[4]○28付表２集計!M1510</f>
        <v>0</v>
      </c>
      <c r="E10" s="1105" t="s">
        <v>600</v>
      </c>
      <c r="F10" s="1114">
        <f t="shared" si="0"/>
        <v>0</v>
      </c>
      <c r="G10" s="1105" t="s">
        <v>601</v>
      </c>
      <c r="H10" s="1130">
        <f>[4]○28付表３集計!M144</f>
        <v>0</v>
      </c>
      <c r="I10" s="1105" t="s">
        <v>600</v>
      </c>
      <c r="J10" s="1131">
        <f t="shared" si="1"/>
        <v>0</v>
      </c>
      <c r="K10" s="1132" t="s">
        <v>601</v>
      </c>
      <c r="L10" s="1093"/>
      <c r="M10" s="1093"/>
      <c r="N10" s="1093"/>
    </row>
    <row r="11" spans="1:14" s="893" customFormat="1" ht="22.5" customHeight="1">
      <c r="B11" s="1119" t="s">
        <v>478</v>
      </c>
      <c r="C11" s="1133" t="s">
        <v>608</v>
      </c>
      <c r="D11" s="1112">
        <f>[4]○28付表２集計!M1504</f>
        <v>1447</v>
      </c>
      <c r="E11" s="1113" t="s">
        <v>600</v>
      </c>
      <c r="F11" s="1114">
        <f t="shared" si="0"/>
        <v>0.9711409395973154</v>
      </c>
      <c r="G11" s="1113" t="s">
        <v>601</v>
      </c>
      <c r="H11" s="1115">
        <f>[4]○28付表３集計!M138</f>
        <v>109</v>
      </c>
      <c r="I11" s="1113" t="s">
        <v>600</v>
      </c>
      <c r="J11" s="1114">
        <f t="shared" si="1"/>
        <v>0.93965517241379315</v>
      </c>
      <c r="K11" s="1116" t="s">
        <v>601</v>
      </c>
      <c r="L11" s="1093"/>
      <c r="M11" s="1093"/>
      <c r="N11" s="1093"/>
    </row>
    <row r="12" spans="1:14" s="893" customFormat="1" ht="22.5" customHeight="1">
      <c r="B12" s="1119"/>
      <c r="C12" s="1133" t="s">
        <v>609</v>
      </c>
      <c r="D12" s="1112">
        <f>[4]○28付表２集計!M1505</f>
        <v>37</v>
      </c>
      <c r="E12" s="1113" t="s">
        <v>600</v>
      </c>
      <c r="F12" s="1114">
        <f t="shared" si="0"/>
        <v>2.4832214765100672E-2</v>
      </c>
      <c r="G12" s="1113" t="s">
        <v>601</v>
      </c>
      <c r="H12" s="1115">
        <f>[4]○28付表３集計!M139</f>
        <v>5</v>
      </c>
      <c r="I12" s="1113" t="s">
        <v>600</v>
      </c>
      <c r="J12" s="1114">
        <f t="shared" si="1"/>
        <v>4.3103448275862072E-2</v>
      </c>
      <c r="K12" s="1116" t="s">
        <v>601</v>
      </c>
      <c r="L12" s="1093"/>
      <c r="M12" s="1093"/>
      <c r="N12" s="1093"/>
    </row>
    <row r="13" spans="1:14" s="893" customFormat="1" ht="22.5" customHeight="1">
      <c r="B13" s="1119"/>
      <c r="C13" s="1133" t="s">
        <v>610</v>
      </c>
      <c r="D13" s="1112">
        <f>[4]○28付表２集計!M1506</f>
        <v>1</v>
      </c>
      <c r="E13" s="1113" t="s">
        <v>600</v>
      </c>
      <c r="F13" s="1114">
        <f t="shared" si="0"/>
        <v>6.711409395973154E-4</v>
      </c>
      <c r="G13" s="1113" t="s">
        <v>601</v>
      </c>
      <c r="H13" s="1115">
        <f>[4]○28付表３集計!M140</f>
        <v>1</v>
      </c>
      <c r="I13" s="1113" t="s">
        <v>600</v>
      </c>
      <c r="J13" s="1114">
        <f t="shared" si="1"/>
        <v>8.6206896551724137E-3</v>
      </c>
      <c r="K13" s="1116" t="s">
        <v>601</v>
      </c>
      <c r="L13" s="1093"/>
      <c r="M13" s="1093"/>
      <c r="N13" s="1093"/>
    </row>
    <row r="14" spans="1:14" s="893" customFormat="1" ht="22.5" customHeight="1">
      <c r="B14" s="1119"/>
      <c r="C14" s="1133" t="s">
        <v>611</v>
      </c>
      <c r="D14" s="1112">
        <f>[4]○28付表２集計!M1507</f>
        <v>3</v>
      </c>
      <c r="E14" s="1113" t="s">
        <v>600</v>
      </c>
      <c r="F14" s="1114">
        <f t="shared" si="0"/>
        <v>2.0134228187919465E-3</v>
      </c>
      <c r="G14" s="1113" t="s">
        <v>601</v>
      </c>
      <c r="H14" s="1115">
        <f>[4]○28付表３集計!M141</f>
        <v>1</v>
      </c>
      <c r="I14" s="1113" t="s">
        <v>600</v>
      </c>
      <c r="J14" s="1114">
        <f t="shared" si="1"/>
        <v>8.6206896551724137E-3</v>
      </c>
      <c r="K14" s="1116" t="s">
        <v>601</v>
      </c>
      <c r="L14" s="1093"/>
      <c r="M14" s="1093"/>
      <c r="N14" s="1093"/>
    </row>
    <row r="15" spans="1:14" s="893" customFormat="1" ht="22.5" customHeight="1" thickBot="1">
      <c r="B15" s="1134"/>
      <c r="C15" s="1135" t="s">
        <v>612</v>
      </c>
      <c r="D15" s="1136">
        <f>[4]○28付表２集計!M1508</f>
        <v>2</v>
      </c>
      <c r="E15" s="1137" t="s">
        <v>600</v>
      </c>
      <c r="F15" s="1138">
        <f t="shared" si="0"/>
        <v>1.3422818791946308E-3</v>
      </c>
      <c r="G15" s="1137" t="s">
        <v>601</v>
      </c>
      <c r="H15" s="1139">
        <f>[4]○28付表３集計!M142</f>
        <v>0</v>
      </c>
      <c r="I15" s="1137" t="s">
        <v>600</v>
      </c>
      <c r="J15" s="1138">
        <f t="shared" si="1"/>
        <v>0</v>
      </c>
      <c r="K15" s="1140" t="s">
        <v>601</v>
      </c>
      <c r="L15" s="1093"/>
      <c r="M15" s="1093"/>
      <c r="N15" s="1093"/>
    </row>
    <row r="16" spans="1:14" ht="19.5" customHeight="1">
      <c r="B16" s="1141"/>
      <c r="C16" s="1141"/>
      <c r="D16" s="1170"/>
      <c r="E16" s="1143"/>
      <c r="F16" s="1144"/>
      <c r="G16" s="1143"/>
      <c r="H16" s="1142"/>
      <c r="I16" s="1143"/>
      <c r="J16" s="1144"/>
      <c r="K16" s="1143"/>
      <c r="L16" s="1145"/>
    </row>
    <row r="17" spans="1:20" ht="19.5" customHeight="1">
      <c r="B17" s="1141"/>
      <c r="C17" s="1141"/>
      <c r="D17" s="1170"/>
      <c r="E17" s="1143"/>
      <c r="F17" s="1144"/>
      <c r="G17" s="1143"/>
      <c r="H17" s="1142"/>
      <c r="I17" s="1143"/>
      <c r="J17" s="1144"/>
      <c r="K17" s="1143"/>
      <c r="L17" s="1145"/>
    </row>
    <row r="18" spans="1:20" s="205" customFormat="1" ht="29.25" customHeight="1" thickBot="1">
      <c r="A18" s="1146" t="s">
        <v>613</v>
      </c>
      <c r="B18" s="1141"/>
      <c r="C18" s="1141"/>
      <c r="D18" s="1170"/>
      <c r="E18" s="1143"/>
      <c r="F18" s="1144"/>
      <c r="G18" s="1143"/>
      <c r="H18" s="1142"/>
      <c r="I18" s="1143"/>
      <c r="J18" s="1144"/>
      <c r="K18" s="1143"/>
      <c r="L18" s="1141"/>
      <c r="M18" s="1147"/>
      <c r="N18" s="1147"/>
    </row>
    <row r="19" spans="1:20" s="893" customFormat="1" ht="43.5" customHeight="1" thickBot="1">
      <c r="B19" s="1923" t="s">
        <v>596</v>
      </c>
      <c r="C19" s="1924"/>
      <c r="D19" s="1925" t="s">
        <v>479</v>
      </c>
      <c r="E19" s="1926"/>
      <c r="F19" s="1926"/>
      <c r="G19" s="1928"/>
      <c r="H19" s="1916" t="s">
        <v>473</v>
      </c>
      <c r="I19" s="1917"/>
      <c r="J19" s="1917"/>
      <c r="K19" s="1918"/>
      <c r="L19" s="1093"/>
      <c r="M19" s="1093"/>
      <c r="N19" s="1093"/>
    </row>
    <row r="20" spans="1:20" s="893" customFormat="1" ht="22.5" customHeight="1">
      <c r="B20" s="1148" t="s">
        <v>614</v>
      </c>
      <c r="C20" s="1149" t="s">
        <v>615</v>
      </c>
      <c r="D20" s="1150">
        <f>[4]○28付表２集計!P1510</f>
        <v>9</v>
      </c>
      <c r="E20" s="1151" t="s">
        <v>600</v>
      </c>
      <c r="F20" s="1106">
        <f t="shared" ref="F20:F26" si="2">D20/1490</f>
        <v>6.0402684563758387E-3</v>
      </c>
      <c r="G20" s="1152" t="s">
        <v>601</v>
      </c>
      <c r="H20" s="1130">
        <f ca="1">'31'!N30</f>
        <v>0</v>
      </c>
      <c r="I20" s="1153" t="s">
        <v>600</v>
      </c>
      <c r="J20" s="1131">
        <f t="shared" ref="J20:J26" si="3">H20/116</f>
        <v>0</v>
      </c>
      <c r="K20" s="1154" t="s">
        <v>601</v>
      </c>
      <c r="L20" s="1093"/>
      <c r="M20" s="1093"/>
      <c r="N20" s="1093"/>
    </row>
    <row r="21" spans="1:20" s="893" customFormat="1" ht="22.5" customHeight="1">
      <c r="B21" s="1119" t="s">
        <v>616</v>
      </c>
      <c r="C21" s="1149" t="s">
        <v>617</v>
      </c>
      <c r="D21" s="1155">
        <f>[4]○28付表２集計!P1503</f>
        <v>898</v>
      </c>
      <c r="E21" s="1153" t="s">
        <v>600</v>
      </c>
      <c r="F21" s="1131">
        <f t="shared" si="2"/>
        <v>0.6026845637583893</v>
      </c>
      <c r="G21" s="1154" t="s">
        <v>601</v>
      </c>
      <c r="H21" s="1130">
        <f>[4]○28付表３集計!P138</f>
        <v>57</v>
      </c>
      <c r="I21" s="1153" t="s">
        <v>600</v>
      </c>
      <c r="J21" s="1131">
        <f t="shared" si="3"/>
        <v>0.49137931034482757</v>
      </c>
      <c r="K21" s="1154" t="s">
        <v>601</v>
      </c>
      <c r="L21" s="1093"/>
      <c r="M21" s="1093"/>
      <c r="N21" s="1093"/>
    </row>
    <row r="22" spans="1:20" s="1093" customFormat="1" ht="22.5" customHeight="1">
      <c r="A22" s="893"/>
      <c r="B22" s="1119" t="s">
        <v>480</v>
      </c>
      <c r="C22" s="1133" t="s">
        <v>618</v>
      </c>
      <c r="D22" s="1155">
        <f>[4]○28付表２集計!P1504</f>
        <v>259</v>
      </c>
      <c r="E22" s="1113" t="s">
        <v>600</v>
      </c>
      <c r="F22" s="1131">
        <f t="shared" si="2"/>
        <v>0.17382550335570471</v>
      </c>
      <c r="G22" s="1116" t="s">
        <v>601</v>
      </c>
      <c r="H22" s="1130">
        <f>[4]○28付表３集計!P139</f>
        <v>18</v>
      </c>
      <c r="I22" s="1113" t="s">
        <v>600</v>
      </c>
      <c r="J22" s="1114">
        <f t="shared" si="3"/>
        <v>0.15517241379310345</v>
      </c>
      <c r="K22" s="1116" t="s">
        <v>601</v>
      </c>
      <c r="O22" s="893"/>
      <c r="P22" s="893"/>
      <c r="Q22" s="893"/>
      <c r="R22" s="893"/>
      <c r="S22" s="893"/>
      <c r="T22" s="893"/>
    </row>
    <row r="23" spans="1:20" s="1093" customFormat="1" ht="22.5" customHeight="1">
      <c r="A23" s="893"/>
      <c r="B23" s="1921"/>
      <c r="C23" s="1133" t="s">
        <v>619</v>
      </c>
      <c r="D23" s="1155">
        <f>[4]○28付表２集計!P1505</f>
        <v>73</v>
      </c>
      <c r="E23" s="1113" t="s">
        <v>600</v>
      </c>
      <c r="F23" s="1131">
        <f t="shared" si="2"/>
        <v>4.8993288590604027E-2</v>
      </c>
      <c r="G23" s="1116" t="s">
        <v>601</v>
      </c>
      <c r="H23" s="1130">
        <f>[4]○28付表３集計!P140</f>
        <v>7</v>
      </c>
      <c r="I23" s="1113" t="s">
        <v>600</v>
      </c>
      <c r="J23" s="1114">
        <f t="shared" si="3"/>
        <v>6.0344827586206899E-2</v>
      </c>
      <c r="K23" s="1116" t="s">
        <v>601</v>
      </c>
      <c r="O23" s="893"/>
      <c r="P23" s="893"/>
      <c r="Q23" s="893"/>
      <c r="R23" s="893"/>
      <c r="S23" s="893"/>
      <c r="T23" s="893"/>
    </row>
    <row r="24" spans="1:20" s="1093" customFormat="1" ht="22.5" customHeight="1">
      <c r="A24" s="893"/>
      <c r="B24" s="1922"/>
      <c r="C24" s="1133" t="s">
        <v>620</v>
      </c>
      <c r="D24" s="1155">
        <f>[4]○28付表２集計!P1506</f>
        <v>23</v>
      </c>
      <c r="E24" s="1113" t="s">
        <v>600</v>
      </c>
      <c r="F24" s="1131">
        <f t="shared" si="2"/>
        <v>1.5436241610738255E-2</v>
      </c>
      <c r="G24" s="1116" t="s">
        <v>601</v>
      </c>
      <c r="H24" s="1130">
        <f>[4]○28付表３集計!P141</f>
        <v>5</v>
      </c>
      <c r="I24" s="1113" t="s">
        <v>600</v>
      </c>
      <c r="J24" s="1114">
        <f t="shared" si="3"/>
        <v>4.3103448275862072E-2</v>
      </c>
      <c r="K24" s="1116" t="s">
        <v>601</v>
      </c>
      <c r="O24" s="893"/>
      <c r="P24" s="893"/>
      <c r="Q24" s="893"/>
      <c r="R24" s="893"/>
      <c r="S24" s="893"/>
      <c r="T24" s="893"/>
    </row>
    <row r="25" spans="1:20" s="1093" customFormat="1" ht="22.5" customHeight="1">
      <c r="A25" s="893"/>
      <c r="B25" s="1119"/>
      <c r="C25" s="1133" t="s">
        <v>621</v>
      </c>
      <c r="D25" s="1155">
        <f>[4]○28付表２集計!P1507</f>
        <v>120</v>
      </c>
      <c r="E25" s="1113" t="s">
        <v>600</v>
      </c>
      <c r="F25" s="1131">
        <f t="shared" si="2"/>
        <v>8.0536912751677847E-2</v>
      </c>
      <c r="G25" s="1116" t="s">
        <v>601</v>
      </c>
      <c r="H25" s="1130">
        <f>[4]○28付表３集計!P142</f>
        <v>18</v>
      </c>
      <c r="I25" s="1113" t="s">
        <v>600</v>
      </c>
      <c r="J25" s="1114">
        <f t="shared" si="3"/>
        <v>0.15517241379310345</v>
      </c>
      <c r="K25" s="1116" t="s">
        <v>601</v>
      </c>
      <c r="O25" s="893"/>
      <c r="P25" s="893"/>
      <c r="Q25" s="893"/>
      <c r="R25" s="893"/>
      <c r="S25" s="893"/>
      <c r="T25" s="893"/>
    </row>
    <row r="26" spans="1:20" s="1093" customFormat="1" ht="22.5" customHeight="1" thickBot="1">
      <c r="A26" s="893"/>
      <c r="B26" s="1134"/>
      <c r="C26" s="1135" t="s">
        <v>622</v>
      </c>
      <c r="D26" s="1136">
        <f>[4]○28付表２集計!P1508</f>
        <v>108</v>
      </c>
      <c r="E26" s="1137" t="s">
        <v>600</v>
      </c>
      <c r="F26" s="1156">
        <f t="shared" si="2"/>
        <v>7.2483221476510068E-2</v>
      </c>
      <c r="G26" s="1140" t="s">
        <v>601</v>
      </c>
      <c r="H26" s="1157">
        <f>[4]○28付表３集計!P143</f>
        <v>11</v>
      </c>
      <c r="I26" s="1137" t="s">
        <v>600</v>
      </c>
      <c r="J26" s="1138">
        <f t="shared" si="3"/>
        <v>9.4827586206896547E-2</v>
      </c>
      <c r="K26" s="1140" t="s">
        <v>601</v>
      </c>
      <c r="O26" s="893"/>
      <c r="P26" s="893"/>
      <c r="Q26" s="893"/>
      <c r="R26" s="893"/>
      <c r="S26" s="893"/>
      <c r="T26" s="893"/>
    </row>
    <row r="27" spans="1:20" s="1099" customFormat="1" ht="19.5" customHeight="1">
      <c r="A27" s="589"/>
      <c r="B27" s="1158" t="s">
        <v>623</v>
      </c>
      <c r="C27" s="1141"/>
      <c r="D27" s="1170"/>
      <c r="E27" s="1143"/>
      <c r="F27" s="1144"/>
      <c r="G27" s="1143"/>
      <c r="H27" s="1142"/>
      <c r="I27" s="1143"/>
      <c r="J27" s="1144"/>
      <c r="K27" s="1143"/>
      <c r="L27" s="1145"/>
      <c r="O27" s="589"/>
      <c r="P27" s="589"/>
      <c r="Q27" s="589"/>
      <c r="R27" s="589"/>
      <c r="S27" s="589"/>
      <c r="T27" s="589"/>
    </row>
    <row r="28" spans="1:20" s="1099" customFormat="1" ht="19.5" customHeight="1">
      <c r="A28" s="589"/>
      <c r="B28" s="1141"/>
      <c r="C28" s="1141"/>
      <c r="D28" s="1170"/>
      <c r="E28" s="1143"/>
      <c r="F28" s="1144"/>
      <c r="G28" s="1143"/>
      <c r="H28" s="1142"/>
      <c r="I28" s="1143"/>
      <c r="J28" s="1144"/>
      <c r="K28" s="1143"/>
      <c r="L28" s="1145"/>
      <c r="O28" s="589"/>
      <c r="P28" s="589"/>
      <c r="Q28" s="589"/>
      <c r="R28" s="589"/>
      <c r="S28" s="589"/>
      <c r="T28" s="589"/>
    </row>
    <row r="29" spans="1:20" s="1099" customFormat="1" ht="19.5" customHeight="1">
      <c r="A29" s="589"/>
      <c r="B29" s="1141"/>
      <c r="C29" s="1141"/>
      <c r="D29" s="1170"/>
      <c r="E29" s="1143"/>
      <c r="F29" s="1144"/>
      <c r="G29" s="1143"/>
      <c r="H29" s="1142"/>
      <c r="I29" s="1143"/>
      <c r="J29" s="1144"/>
      <c r="K29" s="1143"/>
      <c r="L29" s="1145"/>
      <c r="O29" s="589"/>
      <c r="P29" s="589"/>
      <c r="Q29" s="589"/>
      <c r="R29" s="589"/>
      <c r="S29" s="589"/>
      <c r="T29" s="589"/>
    </row>
    <row r="30" spans="1:20" s="1147" customFormat="1" ht="27.75" customHeight="1" thickBot="1">
      <c r="A30" s="1146" t="s">
        <v>481</v>
      </c>
      <c r="B30" s="1159"/>
      <c r="C30" s="1159"/>
      <c r="D30" s="1177"/>
      <c r="E30" s="1161"/>
      <c r="F30" s="1162"/>
      <c r="G30" s="1161"/>
      <c r="H30" s="1160"/>
      <c r="I30" s="1161"/>
      <c r="J30" s="1162"/>
      <c r="K30" s="1161"/>
      <c r="L30" s="1141"/>
      <c r="O30" s="205"/>
      <c r="P30" s="205"/>
      <c r="Q30" s="205"/>
      <c r="R30" s="205"/>
      <c r="S30" s="205"/>
      <c r="T30" s="205"/>
    </row>
    <row r="31" spans="1:20" s="893" customFormat="1" ht="43.5" customHeight="1" thickBot="1">
      <c r="B31" s="1923" t="s">
        <v>596</v>
      </c>
      <c r="C31" s="1924"/>
      <c r="D31" s="1925" t="s">
        <v>482</v>
      </c>
      <c r="E31" s="1926"/>
      <c r="F31" s="1926"/>
      <c r="G31" s="1927"/>
      <c r="H31" s="1916" t="s">
        <v>473</v>
      </c>
      <c r="I31" s="1917"/>
      <c r="J31" s="1917"/>
      <c r="K31" s="1918"/>
      <c r="L31" s="1093"/>
      <c r="M31" s="1093"/>
      <c r="N31" s="1093"/>
    </row>
    <row r="32" spans="1:20" s="1093" customFormat="1" ht="36" customHeight="1" thickBot="1">
      <c r="A32" s="893"/>
      <c r="B32" s="1919" t="s">
        <v>624</v>
      </c>
      <c r="C32" s="1920"/>
      <c r="D32" s="1163">
        <f>[4]○28付表２集計!E1503</f>
        <v>903</v>
      </c>
      <c r="E32" s="1164" t="s">
        <v>600</v>
      </c>
      <c r="F32" s="1165">
        <f>D32/1493</f>
        <v>0.6048225050234427</v>
      </c>
      <c r="G32" s="1164" t="s">
        <v>601</v>
      </c>
      <c r="H32" s="1166">
        <f>[4]○28付表３集計!E138</f>
        <v>107</v>
      </c>
      <c r="I32" s="1164" t="s">
        <v>600</v>
      </c>
      <c r="J32" s="1165">
        <f>H32/116</f>
        <v>0.92241379310344829</v>
      </c>
      <c r="K32" s="1167" t="s">
        <v>601</v>
      </c>
      <c r="O32" s="893"/>
      <c r="P32" s="893"/>
      <c r="Q32" s="893"/>
      <c r="R32" s="893"/>
      <c r="S32" s="893"/>
      <c r="T32" s="893"/>
    </row>
    <row r="33" spans="1:20" s="1099" customFormat="1" ht="36" customHeight="1">
      <c r="A33" s="205"/>
      <c r="B33" s="1168"/>
      <c r="C33" s="1169"/>
      <c r="D33" s="1170"/>
      <c r="E33" s="1143"/>
      <c r="F33" s="1144"/>
      <c r="G33" s="1143"/>
      <c r="H33" s="1171"/>
      <c r="I33" s="1143"/>
      <c r="J33" s="1144"/>
      <c r="K33" s="1172"/>
      <c r="L33" s="1145"/>
      <c r="O33" s="589"/>
      <c r="P33" s="589"/>
      <c r="Q33" s="589"/>
      <c r="R33" s="589"/>
      <c r="S33" s="589"/>
      <c r="T33" s="589"/>
    </row>
    <row r="34" spans="1:20" ht="18" customHeight="1">
      <c r="C34" s="1158"/>
      <c r="D34" s="1173"/>
      <c r="E34" s="1174"/>
      <c r="F34" s="1175"/>
      <c r="G34" s="1174"/>
      <c r="H34" s="1176"/>
      <c r="I34" s="1174"/>
      <c r="J34" s="1144"/>
      <c r="K34" s="1174"/>
      <c r="L34" s="1158"/>
    </row>
  </sheetData>
  <mergeCells count="11">
    <mergeCell ref="H19:K19"/>
    <mergeCell ref="H31:K31"/>
    <mergeCell ref="B32:C32"/>
    <mergeCell ref="B23:B24"/>
    <mergeCell ref="B31:C31"/>
    <mergeCell ref="D31:G31"/>
    <mergeCell ref="B3:C3"/>
    <mergeCell ref="D3:G3"/>
    <mergeCell ref="H3:K3"/>
    <mergeCell ref="B19:C19"/>
    <mergeCell ref="D19:G19"/>
  </mergeCells>
  <phoneticPr fontId="2"/>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sheetPr>
    <tabColor rgb="FFFFFF00"/>
    <pageSetUpPr fitToPage="1"/>
  </sheetPr>
  <dimension ref="A1:AC49"/>
  <sheetViews>
    <sheetView showZeros="0" view="pageBreakPreview" topLeftCell="B1" zoomScale="85" zoomScaleNormal="100" zoomScaleSheetLayoutView="85" workbookViewId="0">
      <selection activeCell="U23" sqref="U23"/>
    </sheetView>
  </sheetViews>
  <sheetFormatPr defaultColWidth="10.625" defaultRowHeight="27" customHeight="1"/>
  <cols>
    <col min="1" max="1" width="23.875" style="31" customWidth="1"/>
    <col min="2" max="2" width="3.125" style="31" customWidth="1"/>
    <col min="3" max="23" width="7" style="31" customWidth="1"/>
    <col min="24" max="25" width="7.125" style="31" customWidth="1"/>
    <col min="26" max="26" width="7" style="31" customWidth="1"/>
    <col min="27" max="29" width="8.375" style="31" customWidth="1"/>
    <col min="30" max="16384" width="10.625" style="31"/>
  </cols>
  <sheetData>
    <row r="1" spans="1:29" ht="27" customHeight="1">
      <c r="A1" s="30" t="s">
        <v>2430</v>
      </c>
    </row>
    <row r="2" spans="1:29" ht="15" customHeight="1">
      <c r="A2" s="32"/>
      <c r="B2" s="33" t="s">
        <v>2431</v>
      </c>
      <c r="X2" s="34"/>
      <c r="Y2" s="34"/>
      <c r="Z2" s="34"/>
      <c r="AA2" s="35"/>
      <c r="AB2" s="35"/>
      <c r="AC2" s="35"/>
    </row>
    <row r="3" spans="1:29" ht="18" customHeight="1">
      <c r="A3" s="36"/>
      <c r="B3" s="37" t="s">
        <v>2432</v>
      </c>
      <c r="C3" s="1296" t="s">
        <v>642</v>
      </c>
      <c r="D3" s="1297"/>
      <c r="E3" s="1298"/>
      <c r="F3" s="1296" t="s">
        <v>652</v>
      </c>
      <c r="G3" s="1297"/>
      <c r="H3" s="1298"/>
      <c r="I3" s="1296" t="s">
        <v>653</v>
      </c>
      <c r="J3" s="1297"/>
      <c r="K3" s="1298"/>
      <c r="L3" s="1297" t="s">
        <v>654</v>
      </c>
      <c r="M3" s="1297"/>
      <c r="N3" s="1298"/>
      <c r="O3" s="1297" t="s">
        <v>655</v>
      </c>
      <c r="P3" s="1297"/>
      <c r="Q3" s="1298"/>
      <c r="R3" s="1297" t="s">
        <v>656</v>
      </c>
      <c r="S3" s="1297"/>
      <c r="T3" s="1297"/>
      <c r="U3" s="1296" t="s">
        <v>657</v>
      </c>
      <c r="V3" s="1297"/>
      <c r="W3" s="1298"/>
      <c r="X3" s="1297" t="s">
        <v>658</v>
      </c>
      <c r="Y3" s="1297"/>
      <c r="Z3" s="1298"/>
      <c r="AA3" s="1297" t="s">
        <v>659</v>
      </c>
      <c r="AB3" s="1297"/>
      <c r="AC3" s="1306"/>
    </row>
    <row r="4" spans="1:29" ht="18" customHeight="1">
      <c r="A4" s="38"/>
      <c r="B4" s="39"/>
      <c r="C4" s="1299"/>
      <c r="D4" s="1300"/>
      <c r="E4" s="1301"/>
      <c r="F4" s="1299"/>
      <c r="G4" s="1300"/>
      <c r="H4" s="1301"/>
      <c r="I4" s="1299"/>
      <c r="J4" s="1300"/>
      <c r="K4" s="1301"/>
      <c r="L4" s="1300"/>
      <c r="M4" s="1300"/>
      <c r="N4" s="1301"/>
      <c r="O4" s="1300"/>
      <c r="P4" s="1300"/>
      <c r="Q4" s="1301"/>
      <c r="R4" s="1300"/>
      <c r="S4" s="1300"/>
      <c r="T4" s="1300"/>
      <c r="U4" s="1299"/>
      <c r="V4" s="1300"/>
      <c r="W4" s="1301"/>
      <c r="X4" s="1300"/>
      <c r="Y4" s="1300"/>
      <c r="Z4" s="1301"/>
      <c r="AA4" s="1300"/>
      <c r="AB4" s="1300"/>
      <c r="AC4" s="1307"/>
    </row>
    <row r="5" spans="1:29" ht="13.5" customHeight="1">
      <c r="A5" s="1308" t="s">
        <v>2433</v>
      </c>
      <c r="B5" s="40"/>
      <c r="C5" s="1286" t="s">
        <v>2434</v>
      </c>
      <c r="D5" s="1288" t="s">
        <v>660</v>
      </c>
      <c r="E5" s="1284" t="s">
        <v>2435</v>
      </c>
      <c r="F5" s="1286" t="s">
        <v>2434</v>
      </c>
      <c r="G5" s="1288" t="s">
        <v>660</v>
      </c>
      <c r="H5" s="1284" t="s">
        <v>2435</v>
      </c>
      <c r="I5" s="1286" t="s">
        <v>2434</v>
      </c>
      <c r="J5" s="1288" t="s">
        <v>660</v>
      </c>
      <c r="K5" s="1284" t="s">
        <v>2435</v>
      </c>
      <c r="L5" s="1286" t="s">
        <v>2434</v>
      </c>
      <c r="M5" s="1288" t="s">
        <v>660</v>
      </c>
      <c r="N5" s="1284" t="s">
        <v>2435</v>
      </c>
      <c r="O5" s="1286" t="s">
        <v>2434</v>
      </c>
      <c r="P5" s="1288" t="s">
        <v>660</v>
      </c>
      <c r="Q5" s="1284" t="s">
        <v>2435</v>
      </c>
      <c r="R5" s="1286" t="s">
        <v>2434</v>
      </c>
      <c r="S5" s="1288" t="s">
        <v>660</v>
      </c>
      <c r="T5" s="1304" t="s">
        <v>2435</v>
      </c>
      <c r="U5" s="1286" t="s">
        <v>2434</v>
      </c>
      <c r="V5" s="1288" t="s">
        <v>660</v>
      </c>
      <c r="W5" s="1284" t="s">
        <v>2435</v>
      </c>
      <c r="X5" s="1286" t="s">
        <v>2434</v>
      </c>
      <c r="Y5" s="1288" t="s">
        <v>660</v>
      </c>
      <c r="Z5" s="1284" t="s">
        <v>2435</v>
      </c>
      <c r="AA5" s="1286" t="s">
        <v>2434</v>
      </c>
      <c r="AB5" s="1288" t="s">
        <v>660</v>
      </c>
      <c r="AC5" s="1302" t="s">
        <v>2435</v>
      </c>
    </row>
    <row r="6" spans="1:29" ht="11.25" customHeight="1" thickBot="1">
      <c r="A6" s="1309"/>
      <c r="B6" s="41"/>
      <c r="C6" s="1287"/>
      <c r="D6" s="1289"/>
      <c r="E6" s="1285"/>
      <c r="F6" s="1287"/>
      <c r="G6" s="1289"/>
      <c r="H6" s="1285"/>
      <c r="I6" s="1287"/>
      <c r="J6" s="1289"/>
      <c r="K6" s="1285"/>
      <c r="L6" s="1287"/>
      <c r="M6" s="1289"/>
      <c r="N6" s="1285"/>
      <c r="O6" s="1287"/>
      <c r="P6" s="1289"/>
      <c r="Q6" s="1285"/>
      <c r="R6" s="1287"/>
      <c r="S6" s="1289"/>
      <c r="T6" s="1305"/>
      <c r="U6" s="1287"/>
      <c r="V6" s="1289"/>
      <c r="W6" s="1285"/>
      <c r="X6" s="1287"/>
      <c r="Y6" s="1289"/>
      <c r="Z6" s="1285"/>
      <c r="AA6" s="1287"/>
      <c r="AB6" s="1289"/>
      <c r="AC6" s="1303"/>
    </row>
    <row r="7" spans="1:29" ht="33" customHeight="1" thickTop="1">
      <c r="A7" s="1294" t="s">
        <v>2436</v>
      </c>
      <c r="B7" s="1295"/>
      <c r="C7" s="749"/>
      <c r="D7" s="42">
        <f>[2]【○】28まとめ第３表!D7</f>
        <v>0</v>
      </c>
      <c r="E7" s="43">
        <f>D7-C7</f>
        <v>0</v>
      </c>
      <c r="F7" s="750">
        <v>33</v>
      </c>
      <c r="G7" s="42">
        <f>[2]【○】28まとめ第３表!F7</f>
        <v>32</v>
      </c>
      <c r="H7" s="43">
        <f>G7-F7</f>
        <v>-1</v>
      </c>
      <c r="I7" s="42">
        <v>0</v>
      </c>
      <c r="J7" s="42">
        <f>[2]【○】28まとめ第３表!H7</f>
        <v>0</v>
      </c>
      <c r="K7" s="43">
        <f>J7-I7</f>
        <v>0</v>
      </c>
      <c r="L7" s="45">
        <v>0</v>
      </c>
      <c r="M7" s="42">
        <f>[2]【○】28まとめ第３表!J7</f>
        <v>0</v>
      </c>
      <c r="N7" s="43">
        <f>M7-L7</f>
        <v>0</v>
      </c>
      <c r="O7" s="749"/>
      <c r="P7" s="42">
        <f>[2]【○】28まとめ第３表!L7</f>
        <v>0</v>
      </c>
      <c r="Q7" s="43">
        <f>P7-O7</f>
        <v>0</v>
      </c>
      <c r="R7" s="42">
        <v>97</v>
      </c>
      <c r="S7" s="42">
        <f>[2]【○】28まとめ第３表!N7</f>
        <v>95</v>
      </c>
      <c r="T7" s="44">
        <f>S7-R7</f>
        <v>-2</v>
      </c>
      <c r="U7" s="750">
        <v>21</v>
      </c>
      <c r="V7" s="42">
        <f>[2]【○】28まとめ第３表!P7</f>
        <v>21</v>
      </c>
      <c r="W7" s="43">
        <f>V7-U7</f>
        <v>0</v>
      </c>
      <c r="X7" s="42">
        <v>1</v>
      </c>
      <c r="Y7" s="42">
        <f>[2]【○】28まとめ第３表!R7</f>
        <v>1</v>
      </c>
      <c r="Z7" s="43">
        <f>Y7-X7</f>
        <v>0</v>
      </c>
      <c r="AA7" s="45">
        <f>C7+F7+I7+L7+O7+R7+U7+X7</f>
        <v>152</v>
      </c>
      <c r="AB7" s="45">
        <f>D7+G7+J7+M7+P7+S7+V7+Y7</f>
        <v>149</v>
      </c>
      <c r="AC7" s="42">
        <f t="shared" ref="AC7:AC20" si="0">AB7-AA7</f>
        <v>-3</v>
      </c>
    </row>
    <row r="8" spans="1:29" ht="33" customHeight="1">
      <c r="A8" s="1291" t="s">
        <v>2437</v>
      </c>
      <c r="B8" s="1292"/>
      <c r="C8" s="751"/>
      <c r="D8" s="42">
        <f>[2]【○】28まとめ第３表!D10</f>
        <v>3</v>
      </c>
      <c r="E8" s="46">
        <f t="shared" ref="E8:E19" si="1">D8-C8</f>
        <v>3</v>
      </c>
      <c r="F8" s="752">
        <v>16</v>
      </c>
      <c r="G8" s="42">
        <f>[2]【○】28まとめ第３表!F10</f>
        <v>12</v>
      </c>
      <c r="H8" s="46">
        <f t="shared" ref="H8:H19" si="2">G8-F8</f>
        <v>-4</v>
      </c>
      <c r="I8" s="47">
        <v>0</v>
      </c>
      <c r="J8" s="42">
        <f>[2]【○】28まとめ第３表!H10</f>
        <v>0</v>
      </c>
      <c r="K8" s="46">
        <f t="shared" ref="K8:K19" si="3">J8-I8</f>
        <v>0</v>
      </c>
      <c r="L8" s="753">
        <v>148</v>
      </c>
      <c r="M8" s="47">
        <f>[2]【○】28まとめ第３表!J10</f>
        <v>186</v>
      </c>
      <c r="N8" s="46">
        <f t="shared" ref="N8:N19" si="4">M8-L8</f>
        <v>38</v>
      </c>
      <c r="O8" s="751"/>
      <c r="P8" s="47">
        <f>[2]【○】28まとめ第３表!L10</f>
        <v>0</v>
      </c>
      <c r="Q8" s="46">
        <f t="shared" ref="Q8:Q19" si="5">P8-O8</f>
        <v>0</v>
      </c>
      <c r="R8" s="47">
        <v>168</v>
      </c>
      <c r="S8" s="47">
        <f>[2]【○】28まとめ第３表!N10</f>
        <v>166</v>
      </c>
      <c r="T8" s="48">
        <f t="shared" ref="T8:T19" si="6">S8-R8</f>
        <v>-2</v>
      </c>
      <c r="U8" s="752">
        <v>5</v>
      </c>
      <c r="V8" s="47">
        <f>[2]【○】28まとめ第３表!P10</f>
        <v>5</v>
      </c>
      <c r="W8" s="46">
        <f t="shared" ref="W8:W19" si="7">V8-U8</f>
        <v>0</v>
      </c>
      <c r="X8" s="47">
        <v>0</v>
      </c>
      <c r="Y8" s="47">
        <f>[2]【○】28まとめ第３表!R10</f>
        <v>0</v>
      </c>
      <c r="Z8" s="46">
        <f t="shared" ref="Z8:Z19" si="8">Y8-X8</f>
        <v>0</v>
      </c>
      <c r="AA8" s="45">
        <f t="shared" ref="AA8:AB19" si="9">C8+F8+I8+L8+O8+R8+U8+X8</f>
        <v>337</v>
      </c>
      <c r="AB8" s="45">
        <f t="shared" si="9"/>
        <v>372</v>
      </c>
      <c r="AC8" s="42">
        <f t="shared" si="0"/>
        <v>35</v>
      </c>
    </row>
    <row r="9" spans="1:29" ht="33" customHeight="1">
      <c r="A9" s="1290" t="s">
        <v>661</v>
      </c>
      <c r="B9" s="1291"/>
      <c r="C9" s="754"/>
      <c r="D9" s="42">
        <f>[2]【○】28まとめ第３表!D17</f>
        <v>0</v>
      </c>
      <c r="E9" s="50">
        <f t="shared" si="1"/>
        <v>0</v>
      </c>
      <c r="F9" s="755">
        <v>1</v>
      </c>
      <c r="G9" s="42">
        <f>[2]【○】28まとめ第３表!F17</f>
        <v>0</v>
      </c>
      <c r="H9" s="50">
        <f t="shared" si="2"/>
        <v>-1</v>
      </c>
      <c r="I9" s="51">
        <v>2</v>
      </c>
      <c r="J9" s="42">
        <f>[2]【○】28まとめ第３表!H17</f>
        <v>2</v>
      </c>
      <c r="K9" s="50">
        <f t="shared" si="3"/>
        <v>0</v>
      </c>
      <c r="L9" s="756">
        <v>1</v>
      </c>
      <c r="M9" s="51">
        <f>[2]【○】28まとめ第３表!J17</f>
        <v>2</v>
      </c>
      <c r="N9" s="50">
        <f t="shared" si="4"/>
        <v>1</v>
      </c>
      <c r="O9" s="754"/>
      <c r="P9" s="51">
        <f>[2]【○】28まとめ第３表!L17</f>
        <v>0</v>
      </c>
      <c r="Q9" s="50">
        <f t="shared" si="5"/>
        <v>0</v>
      </c>
      <c r="R9" s="51">
        <v>15</v>
      </c>
      <c r="S9" s="51">
        <f>[2]【○】28まとめ第３表!N17</f>
        <v>17</v>
      </c>
      <c r="T9" s="52">
        <f t="shared" si="6"/>
        <v>2</v>
      </c>
      <c r="U9" s="755">
        <v>2</v>
      </c>
      <c r="V9" s="51">
        <f>[2]【○】28まとめ第３表!P17</f>
        <v>2</v>
      </c>
      <c r="W9" s="50">
        <f t="shared" si="7"/>
        <v>0</v>
      </c>
      <c r="X9" s="51">
        <v>1</v>
      </c>
      <c r="Y9" s="51">
        <f>[2]【○】28まとめ第３表!R17</f>
        <v>1</v>
      </c>
      <c r="Z9" s="50">
        <f t="shared" si="8"/>
        <v>0</v>
      </c>
      <c r="AA9" s="45">
        <f t="shared" si="9"/>
        <v>22</v>
      </c>
      <c r="AB9" s="45">
        <f t="shared" si="9"/>
        <v>24</v>
      </c>
      <c r="AC9" s="42">
        <f t="shared" si="0"/>
        <v>2</v>
      </c>
    </row>
    <row r="10" spans="1:29" ht="33" customHeight="1">
      <c r="A10" s="1290" t="s">
        <v>662</v>
      </c>
      <c r="B10" s="1293"/>
      <c r="C10" s="751"/>
      <c r="D10" s="49">
        <f>[2]【○】28まとめ第３表!D21</f>
        <v>3</v>
      </c>
      <c r="E10" s="46">
        <f t="shared" si="1"/>
        <v>3</v>
      </c>
      <c r="F10" s="752">
        <v>4</v>
      </c>
      <c r="G10" s="49">
        <f>[2]【○】28まとめ第３表!F21</f>
        <v>2</v>
      </c>
      <c r="H10" s="46">
        <f t="shared" si="2"/>
        <v>-2</v>
      </c>
      <c r="I10" s="47">
        <v>1</v>
      </c>
      <c r="J10" s="42">
        <f>[2]【○】28まとめ第３表!H21</f>
        <v>1</v>
      </c>
      <c r="K10" s="46">
        <f t="shared" si="3"/>
        <v>0</v>
      </c>
      <c r="L10" s="753">
        <v>5</v>
      </c>
      <c r="M10" s="47">
        <f>[2]【○】28まとめ第３表!J21</f>
        <v>5</v>
      </c>
      <c r="N10" s="46">
        <f t="shared" si="4"/>
        <v>0</v>
      </c>
      <c r="O10" s="751"/>
      <c r="P10" s="47">
        <f>[2]【○】28まとめ第３表!L21</f>
        <v>0</v>
      </c>
      <c r="Q10" s="46">
        <f t="shared" si="5"/>
        <v>0</v>
      </c>
      <c r="R10" s="47">
        <v>28</v>
      </c>
      <c r="S10" s="47">
        <f>[2]【○】28まとめ第３表!N21</f>
        <v>27</v>
      </c>
      <c r="T10" s="48">
        <f t="shared" si="6"/>
        <v>-1</v>
      </c>
      <c r="U10" s="752">
        <v>11</v>
      </c>
      <c r="V10" s="47">
        <f>[2]【○】28まとめ第３表!P21</f>
        <v>11</v>
      </c>
      <c r="W10" s="46">
        <f t="shared" si="7"/>
        <v>0</v>
      </c>
      <c r="X10" s="47">
        <v>0</v>
      </c>
      <c r="Y10" s="47">
        <f>[2]【○】28まとめ第３表!R21</f>
        <v>0</v>
      </c>
      <c r="Z10" s="46">
        <f t="shared" si="8"/>
        <v>0</v>
      </c>
      <c r="AA10" s="45">
        <f t="shared" si="9"/>
        <v>49</v>
      </c>
      <c r="AB10" s="45">
        <f>D10+G10+J10+M10+P10+S10+V10+Y10</f>
        <v>49</v>
      </c>
      <c r="AC10" s="42">
        <f t="shared" si="0"/>
        <v>0</v>
      </c>
    </row>
    <row r="11" spans="1:29" ht="33" customHeight="1">
      <c r="A11" s="1290" t="s">
        <v>663</v>
      </c>
      <c r="B11" s="1293"/>
      <c r="C11" s="751"/>
      <c r="D11" s="49">
        <f>[2]【○】28まとめ第３表!D24</f>
        <v>3</v>
      </c>
      <c r="E11" s="46">
        <f t="shared" si="1"/>
        <v>3</v>
      </c>
      <c r="F11" s="752">
        <v>3</v>
      </c>
      <c r="G11" s="49">
        <f>[2]【○】28まとめ第３表!F24</f>
        <v>0</v>
      </c>
      <c r="H11" s="46">
        <f t="shared" si="2"/>
        <v>-3</v>
      </c>
      <c r="I11" s="47">
        <v>0</v>
      </c>
      <c r="J11" s="42">
        <f>[2]【○】28まとめ第３表!H24</f>
        <v>0</v>
      </c>
      <c r="K11" s="46">
        <f t="shared" si="3"/>
        <v>0</v>
      </c>
      <c r="L11" s="753">
        <v>46</v>
      </c>
      <c r="M11" s="47">
        <f>[2]【○】28まとめ第３表!J24</f>
        <v>43</v>
      </c>
      <c r="N11" s="46">
        <f t="shared" si="4"/>
        <v>-3</v>
      </c>
      <c r="O11" s="751"/>
      <c r="P11" s="47">
        <f>[2]【○】28まとめ第３表!L24</f>
        <v>0</v>
      </c>
      <c r="Q11" s="46">
        <f t="shared" si="5"/>
        <v>0</v>
      </c>
      <c r="R11" s="47">
        <v>17</v>
      </c>
      <c r="S11" s="47">
        <f>[2]【○】28まとめ第３表!N24</f>
        <v>17</v>
      </c>
      <c r="T11" s="48">
        <f t="shared" si="6"/>
        <v>0</v>
      </c>
      <c r="U11" s="752">
        <v>6</v>
      </c>
      <c r="V11" s="47">
        <f>[2]【○】28まとめ第３表!P24</f>
        <v>6</v>
      </c>
      <c r="W11" s="46">
        <f t="shared" si="7"/>
        <v>0</v>
      </c>
      <c r="X11" s="47">
        <v>0</v>
      </c>
      <c r="Y11" s="47">
        <f>[2]【○】28まとめ第３表!R24</f>
        <v>0</v>
      </c>
      <c r="Z11" s="46">
        <f t="shared" si="8"/>
        <v>0</v>
      </c>
      <c r="AA11" s="45">
        <f t="shared" si="9"/>
        <v>72</v>
      </c>
      <c r="AB11" s="45">
        <f t="shared" si="9"/>
        <v>69</v>
      </c>
      <c r="AC11" s="42">
        <f t="shared" si="0"/>
        <v>-3</v>
      </c>
    </row>
    <row r="12" spans="1:29" ht="33" customHeight="1">
      <c r="A12" s="1290" t="s">
        <v>664</v>
      </c>
      <c r="B12" s="1291"/>
      <c r="C12" s="751"/>
      <c r="D12" s="47">
        <f>[2]【○】28まとめ第３表!D30</f>
        <v>0</v>
      </c>
      <c r="E12" s="53">
        <f t="shared" si="1"/>
        <v>0</v>
      </c>
      <c r="F12" s="752">
        <v>1</v>
      </c>
      <c r="G12" s="47">
        <f>[2]【○】28まとめ第３表!F30</f>
        <v>1</v>
      </c>
      <c r="H12" s="53">
        <f t="shared" si="2"/>
        <v>0</v>
      </c>
      <c r="I12" s="47">
        <v>0</v>
      </c>
      <c r="J12" s="42">
        <f>[2]【○】28まとめ第３表!H30</f>
        <v>0</v>
      </c>
      <c r="K12" s="46">
        <f t="shared" si="3"/>
        <v>0</v>
      </c>
      <c r="L12" s="753">
        <v>2</v>
      </c>
      <c r="M12" s="47">
        <f>[2]【○】28まとめ第３表!J30</f>
        <v>2</v>
      </c>
      <c r="N12" s="46">
        <f t="shared" si="4"/>
        <v>0</v>
      </c>
      <c r="O12" s="751"/>
      <c r="P12" s="47">
        <f>[2]【○】28まとめ第３表!L30</f>
        <v>0</v>
      </c>
      <c r="Q12" s="46">
        <f t="shared" si="5"/>
        <v>0</v>
      </c>
      <c r="R12" s="47">
        <v>3</v>
      </c>
      <c r="S12" s="47">
        <f>[2]【○】28まとめ第３表!N30</f>
        <v>3</v>
      </c>
      <c r="T12" s="48">
        <f t="shared" si="6"/>
        <v>0</v>
      </c>
      <c r="U12" s="752">
        <v>3</v>
      </c>
      <c r="V12" s="47">
        <f>[2]【○】28まとめ第３表!P30</f>
        <v>3</v>
      </c>
      <c r="W12" s="46">
        <f t="shared" si="7"/>
        <v>0</v>
      </c>
      <c r="X12" s="47">
        <v>0</v>
      </c>
      <c r="Y12" s="47">
        <f>[2]【○】28まとめ第３表!R30</f>
        <v>0</v>
      </c>
      <c r="Z12" s="46">
        <f t="shared" si="8"/>
        <v>0</v>
      </c>
      <c r="AA12" s="45">
        <f t="shared" si="9"/>
        <v>9</v>
      </c>
      <c r="AB12" s="45">
        <f t="shared" si="9"/>
        <v>9</v>
      </c>
      <c r="AC12" s="42">
        <f t="shared" si="0"/>
        <v>0</v>
      </c>
    </row>
    <row r="13" spans="1:29" ht="33" customHeight="1">
      <c r="A13" s="1290" t="s">
        <v>665</v>
      </c>
      <c r="B13" s="1291"/>
      <c r="C13" s="751"/>
      <c r="D13" s="42">
        <f>[2]【○】28まとめ第３表!D34</f>
        <v>18</v>
      </c>
      <c r="E13" s="46">
        <f t="shared" si="1"/>
        <v>18</v>
      </c>
      <c r="F13" s="752">
        <v>24</v>
      </c>
      <c r="G13" s="42">
        <f>[2]【○】28まとめ第３表!F34</f>
        <v>19</v>
      </c>
      <c r="H13" s="46">
        <f t="shared" si="2"/>
        <v>-5</v>
      </c>
      <c r="I13" s="47">
        <v>270</v>
      </c>
      <c r="J13" s="42">
        <f>[2]【○】28まとめ第３表!H34</f>
        <v>274</v>
      </c>
      <c r="K13" s="46">
        <f t="shared" si="3"/>
        <v>4</v>
      </c>
      <c r="L13" s="753">
        <v>388</v>
      </c>
      <c r="M13" s="47">
        <f>[2]【○】28まとめ第３表!J34</f>
        <v>380</v>
      </c>
      <c r="N13" s="46">
        <f t="shared" si="4"/>
        <v>-8</v>
      </c>
      <c r="O13" s="751"/>
      <c r="P13" s="47">
        <f>[2]【○】28まとめ第３表!L34</f>
        <v>0</v>
      </c>
      <c r="Q13" s="46">
        <f t="shared" si="5"/>
        <v>0</v>
      </c>
      <c r="R13" s="47">
        <v>702</v>
      </c>
      <c r="S13" s="47">
        <f>[2]【○】28まとめ第３表!N34</f>
        <v>687</v>
      </c>
      <c r="T13" s="48">
        <f t="shared" si="6"/>
        <v>-15</v>
      </c>
      <c r="U13" s="752">
        <v>249</v>
      </c>
      <c r="V13" s="47">
        <f>[2]【○】28まとめ第３表!P34</f>
        <v>247</v>
      </c>
      <c r="W13" s="46">
        <f t="shared" si="7"/>
        <v>-2</v>
      </c>
      <c r="X13" s="47">
        <v>0</v>
      </c>
      <c r="Y13" s="47">
        <f>[2]【○】28まとめ第３表!R34</f>
        <v>0</v>
      </c>
      <c r="Z13" s="46">
        <f t="shared" si="8"/>
        <v>0</v>
      </c>
      <c r="AA13" s="45">
        <f t="shared" si="9"/>
        <v>1633</v>
      </c>
      <c r="AB13" s="45">
        <f t="shared" si="9"/>
        <v>1625</v>
      </c>
      <c r="AC13" s="42">
        <f t="shared" si="0"/>
        <v>-8</v>
      </c>
    </row>
    <row r="14" spans="1:29" ht="33" customHeight="1">
      <c r="A14" s="1290" t="s">
        <v>666</v>
      </c>
      <c r="B14" s="1291"/>
      <c r="C14" s="751"/>
      <c r="D14" s="42">
        <f>[2]【○】28まとめ第３表!D57</f>
        <v>0</v>
      </c>
      <c r="E14" s="46">
        <f t="shared" si="1"/>
        <v>0</v>
      </c>
      <c r="F14" s="752">
        <v>17</v>
      </c>
      <c r="G14" s="42">
        <f>[2]【○】28まとめ第３表!F57</f>
        <v>21</v>
      </c>
      <c r="H14" s="46">
        <f t="shared" si="2"/>
        <v>4</v>
      </c>
      <c r="I14" s="47">
        <v>3</v>
      </c>
      <c r="J14" s="42">
        <f>[2]【○】28まとめ第３表!H57</f>
        <v>5</v>
      </c>
      <c r="K14" s="46">
        <f t="shared" si="3"/>
        <v>2</v>
      </c>
      <c r="L14" s="753">
        <v>668</v>
      </c>
      <c r="M14" s="47">
        <f>[2]【○】28まとめ第３表!J57</f>
        <v>684</v>
      </c>
      <c r="N14" s="46">
        <f t="shared" si="4"/>
        <v>16</v>
      </c>
      <c r="O14" s="751"/>
      <c r="P14" s="47">
        <f>[2]【○】28まとめ第３表!L57</f>
        <v>2</v>
      </c>
      <c r="Q14" s="46">
        <f t="shared" si="5"/>
        <v>2</v>
      </c>
      <c r="R14" s="47">
        <v>1309</v>
      </c>
      <c r="S14" s="47">
        <f>[2]【○】28まとめ第３表!N57</f>
        <v>1310</v>
      </c>
      <c r="T14" s="48">
        <f t="shared" si="6"/>
        <v>1</v>
      </c>
      <c r="U14" s="752">
        <v>77</v>
      </c>
      <c r="V14" s="47">
        <f>[2]【○】28まとめ第３表!P57</f>
        <v>78</v>
      </c>
      <c r="W14" s="46">
        <f t="shared" si="7"/>
        <v>1</v>
      </c>
      <c r="X14" s="47">
        <v>0</v>
      </c>
      <c r="Y14" s="47">
        <f>[2]【○】28まとめ第３表!R57</f>
        <v>0</v>
      </c>
      <c r="Z14" s="46">
        <f t="shared" si="8"/>
        <v>0</v>
      </c>
      <c r="AA14" s="45">
        <f t="shared" si="9"/>
        <v>2074</v>
      </c>
      <c r="AB14" s="45">
        <f t="shared" si="9"/>
        <v>2100</v>
      </c>
      <c r="AC14" s="42">
        <f t="shared" si="0"/>
        <v>26</v>
      </c>
    </row>
    <row r="15" spans="1:29" ht="33" customHeight="1">
      <c r="A15" s="1290" t="s">
        <v>667</v>
      </c>
      <c r="B15" s="1291"/>
      <c r="C15" s="751"/>
      <c r="D15" s="42">
        <f>[2]【○】28まとめ第３表!D68</f>
        <v>3</v>
      </c>
      <c r="E15" s="46">
        <f t="shared" si="1"/>
        <v>3</v>
      </c>
      <c r="F15" s="752">
        <v>74</v>
      </c>
      <c r="G15" s="42">
        <f>[2]【○】28まとめ第３表!F68</f>
        <v>67</v>
      </c>
      <c r="H15" s="46">
        <f t="shared" si="2"/>
        <v>-7</v>
      </c>
      <c r="I15" s="47">
        <v>24</v>
      </c>
      <c r="J15" s="42">
        <f>[2]【○】28まとめ第３表!H68</f>
        <v>28</v>
      </c>
      <c r="K15" s="46">
        <f t="shared" si="3"/>
        <v>4</v>
      </c>
      <c r="L15" s="753">
        <v>236</v>
      </c>
      <c r="M15" s="47">
        <f>[2]【○】28まとめ第３表!J68</f>
        <v>241</v>
      </c>
      <c r="N15" s="46">
        <f t="shared" si="4"/>
        <v>5</v>
      </c>
      <c r="O15" s="751"/>
      <c r="P15" s="47">
        <f>[2]【○】28まとめ第３表!L68</f>
        <v>0</v>
      </c>
      <c r="Q15" s="46">
        <f t="shared" si="5"/>
        <v>0</v>
      </c>
      <c r="R15" s="47">
        <v>148</v>
      </c>
      <c r="S15" s="47">
        <f>[2]【○】28まとめ第３表!N68</f>
        <v>139</v>
      </c>
      <c r="T15" s="48">
        <f t="shared" si="6"/>
        <v>-9</v>
      </c>
      <c r="U15" s="752">
        <v>13</v>
      </c>
      <c r="V15" s="47">
        <f>[2]【○】28まとめ第３表!P68</f>
        <v>13</v>
      </c>
      <c r="W15" s="46">
        <f t="shared" si="7"/>
        <v>0</v>
      </c>
      <c r="X15" s="47">
        <v>0</v>
      </c>
      <c r="Y15" s="47">
        <f>[2]【○】28まとめ第３表!R68</f>
        <v>0</v>
      </c>
      <c r="Z15" s="46">
        <f t="shared" si="8"/>
        <v>0</v>
      </c>
      <c r="AA15" s="45">
        <f t="shared" si="9"/>
        <v>495</v>
      </c>
      <c r="AB15" s="45">
        <f t="shared" si="9"/>
        <v>491</v>
      </c>
      <c r="AC15" s="42">
        <f t="shared" si="0"/>
        <v>-4</v>
      </c>
    </row>
    <row r="16" spans="1:29" ht="33" customHeight="1">
      <c r="A16" s="1290" t="s">
        <v>668</v>
      </c>
      <c r="B16" s="1291"/>
      <c r="C16" s="751"/>
      <c r="D16" s="42">
        <f>[2]【○】28まとめ第３表!D78</f>
        <v>0</v>
      </c>
      <c r="E16" s="46">
        <f t="shared" si="1"/>
        <v>0</v>
      </c>
      <c r="F16" s="752">
        <v>1</v>
      </c>
      <c r="G16" s="42">
        <f>[2]【○】28まとめ第３表!F78</f>
        <v>0</v>
      </c>
      <c r="H16" s="46">
        <f t="shared" si="2"/>
        <v>-1</v>
      </c>
      <c r="I16" s="47">
        <v>4</v>
      </c>
      <c r="J16" s="42">
        <f>[2]【○】28まとめ第３表!H78</f>
        <v>4</v>
      </c>
      <c r="K16" s="46">
        <f t="shared" si="3"/>
        <v>0</v>
      </c>
      <c r="L16" s="753">
        <v>2</v>
      </c>
      <c r="M16" s="47">
        <f>[2]【○】28まとめ第３表!J78</f>
        <v>2</v>
      </c>
      <c r="N16" s="46">
        <f t="shared" si="4"/>
        <v>0</v>
      </c>
      <c r="O16" s="751"/>
      <c r="P16" s="47">
        <f>[2]【○】28まとめ第３表!L78</f>
        <v>0</v>
      </c>
      <c r="Q16" s="46">
        <f t="shared" si="5"/>
        <v>0</v>
      </c>
      <c r="R16" s="47">
        <v>4</v>
      </c>
      <c r="S16" s="47">
        <f>[2]【○】28まとめ第３表!N78</f>
        <v>4</v>
      </c>
      <c r="T16" s="48">
        <f t="shared" si="6"/>
        <v>0</v>
      </c>
      <c r="U16" s="752">
        <v>0</v>
      </c>
      <c r="V16" s="47">
        <f>[2]【○】28まとめ第３表!P78</f>
        <v>0</v>
      </c>
      <c r="W16" s="46">
        <f t="shared" si="7"/>
        <v>0</v>
      </c>
      <c r="X16" s="47">
        <v>0</v>
      </c>
      <c r="Y16" s="47">
        <f>[2]【○】28まとめ第３表!R78</f>
        <v>0</v>
      </c>
      <c r="Z16" s="46">
        <f t="shared" si="8"/>
        <v>0</v>
      </c>
      <c r="AA16" s="45">
        <f t="shared" si="9"/>
        <v>11</v>
      </c>
      <c r="AB16" s="45">
        <f t="shared" si="9"/>
        <v>10</v>
      </c>
      <c r="AC16" s="42">
        <f t="shared" si="0"/>
        <v>-1</v>
      </c>
    </row>
    <row r="17" spans="1:29" ht="33" customHeight="1">
      <c r="A17" s="1290" t="s">
        <v>669</v>
      </c>
      <c r="B17" s="1291"/>
      <c r="C17" s="751"/>
      <c r="D17" s="42">
        <f>[2]【○】28まとめ第３表!D81</f>
        <v>0</v>
      </c>
      <c r="E17" s="46">
        <f t="shared" si="1"/>
        <v>0</v>
      </c>
      <c r="F17" s="752">
        <v>4</v>
      </c>
      <c r="G17" s="42">
        <f>[2]【○】28まとめ第３表!F81</f>
        <v>4</v>
      </c>
      <c r="H17" s="46">
        <f t="shared" si="2"/>
        <v>0</v>
      </c>
      <c r="I17" s="47">
        <v>7</v>
      </c>
      <c r="J17" s="42">
        <f>[2]【○】28まとめ第３表!H81</f>
        <v>7</v>
      </c>
      <c r="K17" s="46">
        <f t="shared" si="3"/>
        <v>0</v>
      </c>
      <c r="L17" s="753">
        <v>9</v>
      </c>
      <c r="M17" s="47">
        <f>[2]【○】28まとめ第３表!J81</f>
        <v>16</v>
      </c>
      <c r="N17" s="46">
        <f t="shared" si="4"/>
        <v>7</v>
      </c>
      <c r="O17" s="751"/>
      <c r="P17" s="47">
        <f>[2]【○】28まとめ第３表!L81</f>
        <v>0</v>
      </c>
      <c r="Q17" s="46">
        <f t="shared" si="5"/>
        <v>0</v>
      </c>
      <c r="R17" s="47">
        <v>18</v>
      </c>
      <c r="S17" s="47">
        <f>[2]【○】28まとめ第３表!N81</f>
        <v>18</v>
      </c>
      <c r="T17" s="48">
        <f t="shared" si="6"/>
        <v>0</v>
      </c>
      <c r="U17" s="752">
        <v>1</v>
      </c>
      <c r="V17" s="47">
        <f>[2]【○】28まとめ第３表!P81</f>
        <v>2</v>
      </c>
      <c r="W17" s="46">
        <f t="shared" si="7"/>
        <v>1</v>
      </c>
      <c r="X17" s="47">
        <v>0</v>
      </c>
      <c r="Y17" s="47">
        <f>[2]【○】28まとめ第３表!R81</f>
        <v>0</v>
      </c>
      <c r="Z17" s="46">
        <f t="shared" si="8"/>
        <v>0</v>
      </c>
      <c r="AA17" s="45">
        <f>C17+F17+I17+L17+O17+R17+U17+X17</f>
        <v>39</v>
      </c>
      <c r="AB17" s="45">
        <f t="shared" si="9"/>
        <v>47</v>
      </c>
      <c r="AC17" s="42">
        <f t="shared" si="0"/>
        <v>8</v>
      </c>
    </row>
    <row r="18" spans="1:29" ht="33" customHeight="1">
      <c r="A18" s="1290" t="s">
        <v>670</v>
      </c>
      <c r="B18" s="1291"/>
      <c r="C18" s="751"/>
      <c r="D18" s="42">
        <f>[2]【○】28まとめ第３表!D87</f>
        <v>0</v>
      </c>
      <c r="E18" s="46">
        <f t="shared" si="1"/>
        <v>0</v>
      </c>
      <c r="F18" s="752">
        <v>66</v>
      </c>
      <c r="G18" s="42">
        <f>[2]【○】28まとめ第３表!F87</f>
        <v>73</v>
      </c>
      <c r="H18" s="46">
        <f t="shared" si="2"/>
        <v>7</v>
      </c>
      <c r="I18" s="47">
        <v>0</v>
      </c>
      <c r="J18" s="42">
        <f>[2]【○】28まとめ第３表!H87</f>
        <v>0</v>
      </c>
      <c r="K18" s="46">
        <f t="shared" si="3"/>
        <v>0</v>
      </c>
      <c r="L18" s="753">
        <v>382</v>
      </c>
      <c r="M18" s="47">
        <f>[2]【○】28まとめ第３表!J87</f>
        <v>396</v>
      </c>
      <c r="N18" s="46">
        <f t="shared" si="4"/>
        <v>14</v>
      </c>
      <c r="O18" s="751"/>
      <c r="P18" s="47">
        <f>[2]【○】28まとめ第３表!L87</f>
        <v>0</v>
      </c>
      <c r="Q18" s="46">
        <f t="shared" si="5"/>
        <v>0</v>
      </c>
      <c r="R18" s="47">
        <v>832</v>
      </c>
      <c r="S18" s="47">
        <f>[2]【○】28まとめ第３表!N87</f>
        <v>821</v>
      </c>
      <c r="T18" s="48">
        <f t="shared" si="6"/>
        <v>-11</v>
      </c>
      <c r="U18" s="752">
        <v>59</v>
      </c>
      <c r="V18" s="47">
        <f>[2]【○】28まとめ第３表!P87</f>
        <v>62</v>
      </c>
      <c r="W18" s="46">
        <f t="shared" si="7"/>
        <v>3</v>
      </c>
      <c r="X18" s="47">
        <v>0</v>
      </c>
      <c r="Y18" s="47">
        <f>[2]【○】28まとめ第３表!R87</f>
        <v>0</v>
      </c>
      <c r="Z18" s="46">
        <f t="shared" si="8"/>
        <v>0</v>
      </c>
      <c r="AA18" s="45">
        <f t="shared" si="9"/>
        <v>1339</v>
      </c>
      <c r="AB18" s="45">
        <f t="shared" si="9"/>
        <v>1352</v>
      </c>
      <c r="AC18" s="42">
        <f t="shared" si="0"/>
        <v>13</v>
      </c>
    </row>
    <row r="19" spans="1:29" ht="33" customHeight="1" thickBot="1">
      <c r="A19" s="1282" t="s">
        <v>671</v>
      </c>
      <c r="B19" s="1283"/>
      <c r="C19" s="757"/>
      <c r="D19" s="42">
        <f>[2]【○】28まとめ第３表!D95</f>
        <v>90</v>
      </c>
      <c r="E19" s="54">
        <f t="shared" si="1"/>
        <v>90</v>
      </c>
      <c r="F19" s="758">
        <v>46</v>
      </c>
      <c r="G19" s="42">
        <f>[2]【○】28まとめ第３表!F95</f>
        <v>44</v>
      </c>
      <c r="H19" s="54">
        <f t="shared" si="2"/>
        <v>-2</v>
      </c>
      <c r="I19" s="55">
        <v>129</v>
      </c>
      <c r="J19" s="42">
        <f>[2]【○】28まとめ第３表!H95</f>
        <v>147</v>
      </c>
      <c r="K19" s="54">
        <f t="shared" si="3"/>
        <v>18</v>
      </c>
      <c r="L19" s="759">
        <v>4092</v>
      </c>
      <c r="M19" s="55">
        <f>[2]【○】28まとめ第３表!J95</f>
        <v>4486</v>
      </c>
      <c r="N19" s="54">
        <f t="shared" si="4"/>
        <v>394</v>
      </c>
      <c r="O19" s="757"/>
      <c r="P19" s="55">
        <f>[2]【○】28まとめ第３表!L95</f>
        <v>0</v>
      </c>
      <c r="Q19" s="54">
        <f t="shared" si="5"/>
        <v>0</v>
      </c>
      <c r="R19" s="55">
        <v>414</v>
      </c>
      <c r="S19" s="55">
        <f>[2]【○】28まとめ第３表!N95</f>
        <v>423</v>
      </c>
      <c r="T19" s="56">
        <f t="shared" si="6"/>
        <v>9</v>
      </c>
      <c r="U19" s="758">
        <v>69</v>
      </c>
      <c r="V19" s="55">
        <f>[2]【○】28まとめ第３表!P95</f>
        <v>75</v>
      </c>
      <c r="W19" s="54">
        <f t="shared" si="7"/>
        <v>6</v>
      </c>
      <c r="X19" s="55">
        <v>0</v>
      </c>
      <c r="Y19" s="55">
        <f>[2]【○】28まとめ第３表!R95</f>
        <v>0</v>
      </c>
      <c r="Z19" s="54">
        <f t="shared" si="8"/>
        <v>0</v>
      </c>
      <c r="AA19" s="45">
        <f t="shared" si="9"/>
        <v>4750</v>
      </c>
      <c r="AB19" s="45">
        <f>D19+G19+J19+M19+P19+S19+V19+Y19</f>
        <v>5265</v>
      </c>
      <c r="AC19" s="42">
        <f t="shared" si="0"/>
        <v>515</v>
      </c>
    </row>
    <row r="20" spans="1:29" ht="33" customHeight="1" thickTop="1">
      <c r="A20" s="57" t="s">
        <v>672</v>
      </c>
      <c r="B20" s="58"/>
      <c r="C20" s="59">
        <f>SUM(C7:C19)</f>
        <v>0</v>
      </c>
      <c r="D20" s="60">
        <f t="shared" ref="D20:AB20" si="10">SUM(D7:D19)</f>
        <v>120</v>
      </c>
      <c r="E20" s="61">
        <f t="shared" si="10"/>
        <v>120</v>
      </c>
      <c r="F20" s="59">
        <f t="shared" si="10"/>
        <v>290</v>
      </c>
      <c r="G20" s="60">
        <f t="shared" si="10"/>
        <v>275</v>
      </c>
      <c r="H20" s="61">
        <f t="shared" si="10"/>
        <v>-15</v>
      </c>
      <c r="I20" s="60">
        <f t="shared" si="10"/>
        <v>440</v>
      </c>
      <c r="J20" s="60">
        <f t="shared" si="10"/>
        <v>468</v>
      </c>
      <c r="K20" s="61">
        <f t="shared" si="10"/>
        <v>28</v>
      </c>
      <c r="L20" s="59">
        <f t="shared" si="10"/>
        <v>5979</v>
      </c>
      <c r="M20" s="60">
        <f t="shared" si="10"/>
        <v>6443</v>
      </c>
      <c r="N20" s="61">
        <f t="shared" si="10"/>
        <v>464</v>
      </c>
      <c r="O20" s="59">
        <f t="shared" si="10"/>
        <v>0</v>
      </c>
      <c r="P20" s="60">
        <f t="shared" si="10"/>
        <v>2</v>
      </c>
      <c r="Q20" s="61">
        <f t="shared" si="10"/>
        <v>2</v>
      </c>
      <c r="R20" s="60">
        <f t="shared" si="10"/>
        <v>3755</v>
      </c>
      <c r="S20" s="60">
        <f t="shared" si="10"/>
        <v>3727</v>
      </c>
      <c r="T20" s="61">
        <f t="shared" si="10"/>
        <v>-28</v>
      </c>
      <c r="U20" s="59">
        <f t="shared" si="10"/>
        <v>516</v>
      </c>
      <c r="V20" s="60">
        <f t="shared" si="10"/>
        <v>525</v>
      </c>
      <c r="W20" s="61">
        <f t="shared" si="10"/>
        <v>9</v>
      </c>
      <c r="X20" s="60">
        <f t="shared" si="10"/>
        <v>2</v>
      </c>
      <c r="Y20" s="60">
        <f t="shared" si="10"/>
        <v>2</v>
      </c>
      <c r="Z20" s="61">
        <f t="shared" si="10"/>
        <v>0</v>
      </c>
      <c r="AA20" s="60">
        <f t="shared" si="10"/>
        <v>10982</v>
      </c>
      <c r="AB20" s="60">
        <f t="shared" si="10"/>
        <v>11562</v>
      </c>
      <c r="AC20" s="62">
        <f t="shared" si="0"/>
        <v>580</v>
      </c>
    </row>
    <row r="21" spans="1:29" ht="27" customHeight="1">
      <c r="A21" s="63" t="s">
        <v>0</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row>
    <row r="22" spans="1:29" s="762" customFormat="1" ht="27" customHeight="1">
      <c r="A22" s="760" t="s">
        <v>1</v>
      </c>
      <c r="B22" s="761"/>
      <c r="C22" s="761"/>
      <c r="D22" s="761"/>
      <c r="E22" s="761"/>
      <c r="F22" s="761"/>
      <c r="G22" s="761"/>
      <c r="H22" s="761"/>
      <c r="I22" s="761"/>
      <c r="J22" s="761"/>
      <c r="K22" s="761"/>
      <c r="L22" s="761"/>
      <c r="M22" s="761"/>
      <c r="N22" s="761"/>
      <c r="O22" s="761"/>
      <c r="P22" s="761"/>
      <c r="Q22" s="761"/>
      <c r="R22" s="761"/>
      <c r="S22" s="761"/>
      <c r="T22" s="761"/>
      <c r="U22" s="761"/>
      <c r="V22" s="761"/>
      <c r="W22" s="761"/>
      <c r="X22" s="761"/>
      <c r="Y22" s="761"/>
      <c r="Z22" s="761"/>
      <c r="AA22" s="761"/>
      <c r="AB22" s="761"/>
      <c r="AC22" s="761"/>
    </row>
    <row r="23" spans="1:29" ht="27"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row>
    <row r="24" spans="1:29" ht="27"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row>
    <row r="25" spans="1:29" ht="27"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row>
    <row r="26" spans="1:29" ht="27"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row>
    <row r="27" spans="1:29" ht="27"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row>
    <row r="28" spans="1:29" ht="27"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row>
    <row r="29" spans="1:29" ht="27"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row>
    <row r="30" spans="1:29" ht="27"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row>
    <row r="31" spans="1:29" ht="27"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row>
    <row r="32" spans="1:29" ht="27"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row>
    <row r="33" spans="1:29" ht="27"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row>
    <row r="34" spans="1:29" ht="27"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row>
    <row r="35" spans="1:29" ht="27"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row>
    <row r="36" spans="1:29" ht="27"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row>
    <row r="37" spans="1:29" ht="27"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row>
    <row r="38" spans="1:29" ht="27"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row>
    <row r="39" spans="1:29" ht="27"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row>
    <row r="40" spans="1:29" ht="27"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row>
    <row r="41" spans="1:29" ht="27"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row>
    <row r="42" spans="1:29" ht="27"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row>
    <row r="43" spans="1:29" ht="27"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row>
    <row r="44" spans="1:29" ht="27"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row>
    <row r="45" spans="1:29" ht="27"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row>
    <row r="46" spans="1:29" ht="27"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row>
    <row r="47" spans="1:29" ht="27"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row>
    <row r="48" spans="1:29" ht="27"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row>
    <row r="49" spans="1:29" ht="27"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row>
  </sheetData>
  <mergeCells count="50">
    <mergeCell ref="C3:E4"/>
    <mergeCell ref="F3:H4"/>
    <mergeCell ref="I3:K4"/>
    <mergeCell ref="L3:N4"/>
    <mergeCell ref="R3:T4"/>
    <mergeCell ref="AA5:AA6"/>
    <mergeCell ref="AA3:AC4"/>
    <mergeCell ref="C5:C6"/>
    <mergeCell ref="D5:D6"/>
    <mergeCell ref="E5:E6"/>
    <mergeCell ref="U3:W4"/>
    <mergeCell ref="X3:Z4"/>
    <mergeCell ref="O3:Q4"/>
    <mergeCell ref="AC5:AC6"/>
    <mergeCell ref="AB5:AB6"/>
    <mergeCell ref="T5:T6"/>
    <mergeCell ref="Z5:Z6"/>
    <mergeCell ref="N5:N6"/>
    <mergeCell ref="V5:V6"/>
    <mergeCell ref="W5:W6"/>
    <mergeCell ref="X5:X6"/>
    <mergeCell ref="O5:O6"/>
    <mergeCell ref="P5:P6"/>
    <mergeCell ref="U5:U6"/>
    <mergeCell ref="I5:I6"/>
    <mergeCell ref="J5:J6"/>
    <mergeCell ref="K5:K6"/>
    <mergeCell ref="L5:L6"/>
    <mergeCell ref="A7:B7"/>
    <mergeCell ref="Y5:Y6"/>
    <mergeCell ref="A5:A6"/>
    <mergeCell ref="F5:F6"/>
    <mergeCell ref="G5:G6"/>
    <mergeCell ref="H5:H6"/>
    <mergeCell ref="A12:B12"/>
    <mergeCell ref="A13:B13"/>
    <mergeCell ref="A16:B16"/>
    <mergeCell ref="A17:B17"/>
    <mergeCell ref="A14:B14"/>
    <mergeCell ref="A15:B15"/>
    <mergeCell ref="A19:B19"/>
    <mergeCell ref="Q5:Q6"/>
    <mergeCell ref="R5:R6"/>
    <mergeCell ref="S5:S6"/>
    <mergeCell ref="A9:B9"/>
    <mergeCell ref="M5:M6"/>
    <mergeCell ref="A8:B8"/>
    <mergeCell ref="A18:B18"/>
    <mergeCell ref="A10:B10"/>
    <mergeCell ref="A11:B11"/>
  </mergeCells>
  <phoneticPr fontId="2"/>
  <printOptions horizontalCentered="1"/>
  <pageMargins left="0.78740157480314965" right="0.78740157480314965" top="0.78740157480314965" bottom="0.78740157480314965" header="0.51181102362204722" footer="0.51181102362204722"/>
  <pageSetup paperSize="9" scale="59"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FF00"/>
    <pageSetUpPr fitToPage="1"/>
  </sheetPr>
  <dimension ref="A1:AJ131"/>
  <sheetViews>
    <sheetView showZeros="0" view="pageBreakPreview" zoomScale="70" zoomScaleNormal="100" zoomScaleSheetLayoutView="70" workbookViewId="0">
      <pane xSplit="3" ySplit="6" topLeftCell="D78" activePane="bottomRight" state="frozen"/>
      <selection activeCell="D7" sqref="D7"/>
      <selection pane="topRight" activeCell="D7" sqref="D7"/>
      <selection pane="bottomLeft" activeCell="D7" sqref="D7"/>
      <selection pane="bottomRight" activeCell="Z116" sqref="Z116"/>
    </sheetView>
  </sheetViews>
  <sheetFormatPr defaultColWidth="10.625" defaultRowHeight="27" customHeight="1"/>
  <cols>
    <col min="1" max="1" width="12.625" style="589" customWidth="1"/>
    <col min="2" max="2" width="22.625" style="589" customWidth="1"/>
    <col min="3" max="3" width="2.5" style="270" hidden="1" customWidth="1"/>
    <col min="4" max="23" width="10" style="589" customWidth="1"/>
    <col min="24" max="16384" width="10.625" style="589"/>
  </cols>
  <sheetData>
    <row r="1" spans="1:23" ht="27" customHeight="1">
      <c r="A1" s="588" t="s">
        <v>673</v>
      </c>
    </row>
    <row r="2" spans="1:23" ht="15" customHeight="1">
      <c r="A2" s="588"/>
      <c r="R2" s="1334"/>
      <c r="S2" s="1334"/>
      <c r="T2" s="1335"/>
      <c r="U2" s="1335"/>
    </row>
    <row r="3" spans="1:23" ht="21" customHeight="1">
      <c r="A3" s="15"/>
      <c r="B3" s="64" t="s">
        <v>2432</v>
      </c>
      <c r="C3" s="65"/>
      <c r="D3" s="66" t="s">
        <v>642</v>
      </c>
      <c r="E3" s="67"/>
      <c r="F3" s="66" t="s">
        <v>652</v>
      </c>
      <c r="G3" s="67"/>
      <c r="H3" s="66" t="s">
        <v>674</v>
      </c>
      <c r="I3" s="67"/>
      <c r="J3" s="66" t="s">
        <v>654</v>
      </c>
      <c r="K3" s="67"/>
      <c r="L3" s="66" t="s">
        <v>655</v>
      </c>
      <c r="M3" s="67"/>
      <c r="N3" s="68" t="s">
        <v>656</v>
      </c>
      <c r="O3" s="67"/>
      <c r="P3" s="66" t="s">
        <v>657</v>
      </c>
      <c r="Q3" s="67"/>
      <c r="R3" s="66" t="s">
        <v>658</v>
      </c>
      <c r="S3" s="67"/>
      <c r="T3" s="66" t="s">
        <v>659</v>
      </c>
      <c r="U3" s="67"/>
      <c r="V3" s="1336" t="s">
        <v>2438</v>
      </c>
      <c r="W3" s="1337"/>
    </row>
    <row r="4" spans="1:23" ht="21" customHeight="1">
      <c r="A4" s="16"/>
      <c r="B4" s="69"/>
      <c r="C4" s="70"/>
      <c r="D4" s="71"/>
      <c r="E4" s="72"/>
      <c r="F4" s="71"/>
      <c r="G4" s="72"/>
      <c r="H4" s="73" t="s">
        <v>675</v>
      </c>
      <c r="I4" s="74"/>
      <c r="J4" s="73"/>
      <c r="K4" s="74"/>
      <c r="L4" s="73"/>
      <c r="M4" s="74"/>
      <c r="N4" s="75"/>
      <c r="O4" s="74"/>
      <c r="P4" s="73"/>
      <c r="Q4" s="74"/>
      <c r="R4" s="73"/>
      <c r="S4" s="74"/>
      <c r="T4" s="73"/>
      <c r="U4" s="74"/>
      <c r="V4" s="644"/>
      <c r="W4" s="74"/>
    </row>
    <row r="5" spans="1:23" ht="21" customHeight="1">
      <c r="A5" s="76" t="s">
        <v>2433</v>
      </c>
      <c r="B5" s="77"/>
      <c r="C5" s="78" t="s">
        <v>2439</v>
      </c>
      <c r="D5" s="599" t="s">
        <v>2442</v>
      </c>
      <c r="E5" s="599" t="s">
        <v>676</v>
      </c>
      <c r="F5" s="599" t="s">
        <v>2440</v>
      </c>
      <c r="G5" s="599" t="s">
        <v>2441</v>
      </c>
      <c r="H5" s="599" t="s">
        <v>2440</v>
      </c>
      <c r="I5" s="599" t="s">
        <v>2441</v>
      </c>
      <c r="J5" s="599" t="s">
        <v>2442</v>
      </c>
      <c r="K5" s="599" t="s">
        <v>2441</v>
      </c>
      <c r="L5" s="599" t="s">
        <v>2442</v>
      </c>
      <c r="M5" s="599" t="s">
        <v>677</v>
      </c>
      <c r="N5" s="599" t="s">
        <v>2440</v>
      </c>
      <c r="O5" s="599" t="s">
        <v>2441</v>
      </c>
      <c r="P5" s="599" t="s">
        <v>2440</v>
      </c>
      <c r="Q5" s="599" t="s">
        <v>2441</v>
      </c>
      <c r="R5" s="599" t="s">
        <v>2440</v>
      </c>
      <c r="S5" s="599" t="s">
        <v>2441</v>
      </c>
      <c r="T5" s="599" t="s">
        <v>2440</v>
      </c>
      <c r="U5" s="599" t="s">
        <v>2441</v>
      </c>
      <c r="V5" s="645" t="s">
        <v>2440</v>
      </c>
      <c r="W5" s="599" t="s">
        <v>2441</v>
      </c>
    </row>
    <row r="6" spans="1:23" ht="21" customHeight="1" thickBot="1">
      <c r="A6" s="79"/>
      <c r="B6" s="80"/>
      <c r="C6" s="81"/>
      <c r="D6" s="82"/>
      <c r="E6" s="83" t="s">
        <v>2443</v>
      </c>
      <c r="F6" s="82"/>
      <c r="G6" s="83" t="s">
        <v>2443</v>
      </c>
      <c r="H6" s="82"/>
      <c r="I6" s="84" t="s">
        <v>2443</v>
      </c>
      <c r="J6" s="85"/>
      <c r="K6" s="83" t="s">
        <v>2443</v>
      </c>
      <c r="L6" s="85"/>
      <c r="M6" s="83" t="s">
        <v>2443</v>
      </c>
      <c r="N6" s="85"/>
      <c r="O6" s="83" t="s">
        <v>2443</v>
      </c>
      <c r="P6" s="82"/>
      <c r="Q6" s="84" t="s">
        <v>2443</v>
      </c>
      <c r="R6" s="82"/>
      <c r="S6" s="83" t="s">
        <v>2443</v>
      </c>
      <c r="T6" s="82"/>
      <c r="U6" s="84" t="s">
        <v>2443</v>
      </c>
      <c r="V6" s="85"/>
      <c r="W6" s="83" t="s">
        <v>2443</v>
      </c>
    </row>
    <row r="7" spans="1:23" ht="27" customHeight="1" thickBot="1">
      <c r="A7" s="1329" t="s">
        <v>2436</v>
      </c>
      <c r="B7" s="1330"/>
      <c r="C7" s="763" t="s">
        <v>678</v>
      </c>
      <c r="D7" s="764">
        <f>'[2]28第1表集計'!D8</f>
        <v>0</v>
      </c>
      <c r="E7" s="764">
        <f>'[2]28第1表集計'!E8</f>
        <v>0</v>
      </c>
      <c r="F7" s="764">
        <f>'[2]28第1表集計'!F8</f>
        <v>32</v>
      </c>
      <c r="G7" s="764">
        <f>'[2]28第1表集計'!G8</f>
        <v>156</v>
      </c>
      <c r="H7" s="764">
        <f>'[2]28第1表集計'!H8</f>
        <v>0</v>
      </c>
      <c r="I7" s="764">
        <f>'[2]28第1表集計'!I8</f>
        <v>0</v>
      </c>
      <c r="J7" s="764">
        <f>'[2]28第1表集計'!J8</f>
        <v>0</v>
      </c>
      <c r="K7" s="764">
        <f>'[2]28第1表集計'!K8</f>
        <v>0</v>
      </c>
      <c r="L7" s="764">
        <f>'[2]28第1表集計'!L8</f>
        <v>0</v>
      </c>
      <c r="M7" s="764">
        <f>'[2]28第1表集計'!M8</f>
        <v>0</v>
      </c>
      <c r="N7" s="764">
        <f>'[2]28第1表集計'!N8</f>
        <v>95</v>
      </c>
      <c r="O7" s="764">
        <f>'[2]28第1表集計'!O8</f>
        <v>505</v>
      </c>
      <c r="P7" s="764">
        <f>'[2]28第1表集計'!P8</f>
        <v>21</v>
      </c>
      <c r="Q7" s="764">
        <f>'[2]28第1表集計'!Q8</f>
        <v>112</v>
      </c>
      <c r="R7" s="764">
        <f>'[2]28第1表集計'!R8</f>
        <v>1</v>
      </c>
      <c r="S7" s="764">
        <f>'[2]28第1表集計'!S8</f>
        <v>9</v>
      </c>
      <c r="T7" s="765">
        <f>SUM(D7,F7,H7,J7,L7,N7,P7,R7)</f>
        <v>149</v>
      </c>
      <c r="U7" s="765">
        <f>SUM(E7,G7,I7,K7,M7,O7,Q7,S7)</f>
        <v>782</v>
      </c>
      <c r="V7" s="766">
        <f>V8+V9</f>
        <v>1.2887043764054662E-2</v>
      </c>
      <c r="W7" s="766">
        <f>W8+W9</f>
        <v>2.0349744977620484E-2</v>
      </c>
    </row>
    <row r="8" spans="1:23" ht="27" customHeight="1">
      <c r="A8" s="1331" t="s">
        <v>2444</v>
      </c>
      <c r="B8" s="1332"/>
      <c r="C8" s="767" t="s">
        <v>679</v>
      </c>
      <c r="D8" s="768">
        <f>'[2]28第1表集計'!D9</f>
        <v>0</v>
      </c>
      <c r="E8" s="768">
        <f>'[2]28第1表集計'!E9</f>
        <v>0</v>
      </c>
      <c r="F8" s="768">
        <f>'[2]28第1表集計'!F9</f>
        <v>28</v>
      </c>
      <c r="G8" s="768">
        <f>'[2]28第1表集計'!G9</f>
        <v>142</v>
      </c>
      <c r="H8" s="768">
        <f>'[2]28第1表集計'!H9</f>
        <v>0</v>
      </c>
      <c r="I8" s="768">
        <f>'[2]28第1表集計'!I9</f>
        <v>0</v>
      </c>
      <c r="J8" s="768">
        <f>'[2]28第1表集計'!J9</f>
        <v>0</v>
      </c>
      <c r="K8" s="768">
        <f>'[2]28第1表集計'!K9</f>
        <v>0</v>
      </c>
      <c r="L8" s="768">
        <f>'[2]28第1表集計'!L9</f>
        <v>0</v>
      </c>
      <c r="M8" s="768">
        <f>'[2]28第1表集計'!M9</f>
        <v>0</v>
      </c>
      <c r="N8" s="768">
        <f>'[2]28第1表集計'!N9</f>
        <v>75</v>
      </c>
      <c r="O8" s="768">
        <f>'[2]28第1表集計'!O9</f>
        <v>400</v>
      </c>
      <c r="P8" s="768">
        <f>'[2]28第1表集計'!P9</f>
        <v>14</v>
      </c>
      <c r="Q8" s="768">
        <f>'[2]28第1表集計'!Q9</f>
        <v>62</v>
      </c>
      <c r="R8" s="768">
        <f>'[2]28第1表集計'!R9</f>
        <v>0</v>
      </c>
      <c r="S8" s="768">
        <f>'[2]28第1表集計'!S9</f>
        <v>0</v>
      </c>
      <c r="T8" s="769">
        <f t="shared" ref="T8:U71" si="0">SUM(D8,F8,H8,J8,L8,N8,P8,R8)</f>
        <v>117</v>
      </c>
      <c r="U8" s="770">
        <f t="shared" si="0"/>
        <v>604</v>
      </c>
      <c r="V8" s="771">
        <f>T8/$T$117</f>
        <v>1.0119356512714063E-2</v>
      </c>
      <c r="W8" s="771">
        <f t="shared" ref="W8:W71" si="1">U8/$U$117</f>
        <v>1.5717705839492037E-2</v>
      </c>
    </row>
    <row r="9" spans="1:23" ht="27" customHeight="1" thickBot="1">
      <c r="A9" s="1314" t="s">
        <v>680</v>
      </c>
      <c r="B9" s="1315"/>
      <c r="C9" s="772" t="s">
        <v>681</v>
      </c>
      <c r="D9" s="773">
        <f>'[2]28第1表集計'!D10</f>
        <v>0</v>
      </c>
      <c r="E9" s="773">
        <f>'[2]28第1表集計'!E10</f>
        <v>0</v>
      </c>
      <c r="F9" s="773">
        <f>'[2]28第1表集計'!F10</f>
        <v>4</v>
      </c>
      <c r="G9" s="773">
        <f>'[2]28第1表集計'!G10</f>
        <v>14</v>
      </c>
      <c r="H9" s="773">
        <f>'[2]28第1表集計'!H10</f>
        <v>0</v>
      </c>
      <c r="I9" s="773">
        <f>'[2]28第1表集計'!I10</f>
        <v>0</v>
      </c>
      <c r="J9" s="773">
        <f>'[2]28第1表集計'!J10</f>
        <v>0</v>
      </c>
      <c r="K9" s="773">
        <f>'[2]28第1表集計'!K10</f>
        <v>0</v>
      </c>
      <c r="L9" s="773">
        <f>'[2]28第1表集計'!L10</f>
        <v>0</v>
      </c>
      <c r="M9" s="773">
        <f>'[2]28第1表集計'!M10</f>
        <v>0</v>
      </c>
      <c r="N9" s="773">
        <f>'[2]28第1表集計'!N10</f>
        <v>20</v>
      </c>
      <c r="O9" s="773">
        <f>'[2]28第1表集計'!O10</f>
        <v>105</v>
      </c>
      <c r="P9" s="773">
        <f>'[2]28第1表集計'!P10</f>
        <v>7</v>
      </c>
      <c r="Q9" s="773">
        <f>'[2]28第1表集計'!Q10</f>
        <v>50</v>
      </c>
      <c r="R9" s="773">
        <f>'[2]28第1表集計'!R10</f>
        <v>1</v>
      </c>
      <c r="S9" s="773">
        <f>'[2]28第1表集計'!S10</f>
        <v>9</v>
      </c>
      <c r="T9" s="774">
        <f t="shared" si="0"/>
        <v>32</v>
      </c>
      <c r="U9" s="775">
        <f t="shared" si="0"/>
        <v>178</v>
      </c>
      <c r="V9" s="776">
        <f>T9/$T$117</f>
        <v>2.7676872513405985E-3</v>
      </c>
      <c r="W9" s="776">
        <f t="shared" si="1"/>
        <v>4.632039138128448E-3</v>
      </c>
    </row>
    <row r="10" spans="1:23" ht="27" customHeight="1" thickTop="1" thickBot="1">
      <c r="A10" s="777" t="s">
        <v>682</v>
      </c>
      <c r="B10" s="778"/>
      <c r="C10" s="779" t="s">
        <v>683</v>
      </c>
      <c r="D10" s="780">
        <f>'[2]28第1表集計'!D11</f>
        <v>3</v>
      </c>
      <c r="E10" s="780">
        <f>'[2]28第1表集計'!E11</f>
        <v>6</v>
      </c>
      <c r="F10" s="780">
        <f>'[2]28第1表集計'!F11</f>
        <v>12</v>
      </c>
      <c r="G10" s="780">
        <f>'[2]28第1表集計'!G11</f>
        <v>39</v>
      </c>
      <c r="H10" s="780">
        <f>'[2]28第1表集計'!H11</f>
        <v>0</v>
      </c>
      <c r="I10" s="780">
        <f>'[2]28第1表集計'!I11</f>
        <v>0</v>
      </c>
      <c r="J10" s="780">
        <f>'[2]28第1表集計'!J11</f>
        <v>186</v>
      </c>
      <c r="K10" s="780">
        <f>'[2]28第1表集計'!K11</f>
        <v>186</v>
      </c>
      <c r="L10" s="780">
        <f>'[2]28第1表集計'!L11</f>
        <v>0</v>
      </c>
      <c r="M10" s="780">
        <f>'[2]28第1表集計'!M11</f>
        <v>0</v>
      </c>
      <c r="N10" s="780">
        <f>'[2]28第1表集計'!N11</f>
        <v>166</v>
      </c>
      <c r="O10" s="780">
        <f>'[2]28第1表集計'!O11</f>
        <v>509</v>
      </c>
      <c r="P10" s="780">
        <f>'[2]28第1表集計'!P11</f>
        <v>5</v>
      </c>
      <c r="Q10" s="780">
        <f>'[2]28第1表集計'!Q11</f>
        <v>28</v>
      </c>
      <c r="R10" s="780">
        <f>'[2]28第1表集計'!R11</f>
        <v>0</v>
      </c>
      <c r="S10" s="780">
        <f>'[2]28第1表集計'!S11</f>
        <v>0</v>
      </c>
      <c r="T10" s="780">
        <f t="shared" si="0"/>
        <v>372</v>
      </c>
      <c r="U10" s="780">
        <f t="shared" si="0"/>
        <v>768</v>
      </c>
      <c r="V10" s="781">
        <f>SUM(V11:V16)</f>
        <v>3.2174364296834457E-2</v>
      </c>
      <c r="W10" s="781">
        <f t="shared" si="1"/>
        <v>1.9985427292599146E-2</v>
      </c>
    </row>
    <row r="11" spans="1:23" ht="27" customHeight="1">
      <c r="A11" s="1333" t="s">
        <v>2445</v>
      </c>
      <c r="B11" s="1333"/>
      <c r="C11" s="767" t="s">
        <v>684</v>
      </c>
      <c r="D11" s="768">
        <f>'[2]28第1表集計'!D12</f>
        <v>0</v>
      </c>
      <c r="E11" s="768">
        <f>'[2]28第1表集計'!E12</f>
        <v>0</v>
      </c>
      <c r="F11" s="768">
        <f>'[2]28第1表集計'!F12</f>
        <v>0</v>
      </c>
      <c r="G11" s="768">
        <f>'[2]28第1表集計'!G12</f>
        <v>0</v>
      </c>
      <c r="H11" s="768">
        <f>'[2]28第1表集計'!H12</f>
        <v>0</v>
      </c>
      <c r="I11" s="768">
        <f>'[2]28第1表集計'!I12</f>
        <v>0</v>
      </c>
      <c r="J11" s="768">
        <f>'[2]28第1表集計'!J12</f>
        <v>5</v>
      </c>
      <c r="K11" s="768">
        <f>'[2]28第1表集計'!K12</f>
        <v>5</v>
      </c>
      <c r="L11" s="768">
        <f>'[2]28第1表集計'!L12</f>
        <v>0</v>
      </c>
      <c r="M11" s="768">
        <f>'[2]28第1表集計'!M12</f>
        <v>0</v>
      </c>
      <c r="N11" s="768">
        <f>'[2]28第1表集計'!N12</f>
        <v>0</v>
      </c>
      <c r="O11" s="768">
        <f>'[2]28第1表集計'!O12</f>
        <v>0</v>
      </c>
      <c r="P11" s="768">
        <f>'[2]28第1表集計'!P12</f>
        <v>1</v>
      </c>
      <c r="Q11" s="768">
        <f>'[2]28第1表集計'!Q12</f>
        <v>5</v>
      </c>
      <c r="R11" s="768">
        <f>'[2]28第1表集計'!R12</f>
        <v>0</v>
      </c>
      <c r="S11" s="768">
        <f>'[2]28第1表集計'!S12</f>
        <v>0</v>
      </c>
      <c r="T11" s="770">
        <f t="shared" si="0"/>
        <v>6</v>
      </c>
      <c r="U11" s="770">
        <f t="shared" si="0"/>
        <v>10</v>
      </c>
      <c r="V11" s="771">
        <f t="shared" ref="V11:V74" si="2">T11/$T$117</f>
        <v>5.189413596263622E-4</v>
      </c>
      <c r="W11" s="771">
        <f t="shared" si="1"/>
        <v>2.6022691787238472E-4</v>
      </c>
    </row>
    <row r="12" spans="1:23" ht="27" customHeight="1">
      <c r="A12" s="1326" t="s">
        <v>2446</v>
      </c>
      <c r="B12" s="1326"/>
      <c r="C12" s="767" t="s">
        <v>685</v>
      </c>
      <c r="D12" s="773">
        <f>'[2]28第1表集計'!D13</f>
        <v>0</v>
      </c>
      <c r="E12" s="773">
        <f>'[2]28第1表集計'!E13</f>
        <v>0</v>
      </c>
      <c r="F12" s="773">
        <f>'[2]28第1表集計'!F13</f>
        <v>8</v>
      </c>
      <c r="G12" s="773">
        <f>'[2]28第1表集計'!G13</f>
        <v>21</v>
      </c>
      <c r="H12" s="773">
        <f>'[2]28第1表集計'!H13</f>
        <v>0</v>
      </c>
      <c r="I12" s="773">
        <f>'[2]28第1表集計'!I13</f>
        <v>0</v>
      </c>
      <c r="J12" s="773">
        <f>'[2]28第1表集計'!J13</f>
        <v>134</v>
      </c>
      <c r="K12" s="773">
        <f>'[2]28第1表集計'!K13</f>
        <v>134</v>
      </c>
      <c r="L12" s="773">
        <f>'[2]28第1表集計'!L13</f>
        <v>0</v>
      </c>
      <c r="M12" s="773">
        <f>'[2]28第1表集計'!M13</f>
        <v>0</v>
      </c>
      <c r="N12" s="773">
        <f>'[2]28第1表集計'!N13</f>
        <v>30</v>
      </c>
      <c r="O12" s="773">
        <f>'[2]28第1表集計'!O13</f>
        <v>78</v>
      </c>
      <c r="P12" s="773">
        <f>'[2]28第1表集計'!P13</f>
        <v>0</v>
      </c>
      <c r="Q12" s="773">
        <f>'[2]28第1表集計'!Q13</f>
        <v>0</v>
      </c>
      <c r="R12" s="773">
        <f>'[2]28第1表集計'!R13</f>
        <v>0</v>
      </c>
      <c r="S12" s="773">
        <f>'[2]28第1表集計'!S13</f>
        <v>0</v>
      </c>
      <c r="T12" s="770">
        <f t="shared" si="0"/>
        <v>172</v>
      </c>
      <c r="U12" s="770">
        <f t="shared" si="0"/>
        <v>233</v>
      </c>
      <c r="V12" s="782">
        <f t="shared" si="2"/>
        <v>1.4876318975955717E-2</v>
      </c>
      <c r="W12" s="782">
        <f t="shared" si="1"/>
        <v>6.063287186426564E-3</v>
      </c>
    </row>
    <row r="13" spans="1:23" ht="27" customHeight="1">
      <c r="A13" s="1326" t="s">
        <v>2447</v>
      </c>
      <c r="B13" s="1326"/>
      <c r="C13" s="767" t="s">
        <v>686</v>
      </c>
      <c r="D13" s="773">
        <f>'[2]28第1表集計'!D14</f>
        <v>0</v>
      </c>
      <c r="E13" s="773">
        <f>'[2]28第1表集計'!E14</f>
        <v>0</v>
      </c>
      <c r="F13" s="773">
        <f>'[2]28第1表集計'!F14</f>
        <v>0</v>
      </c>
      <c r="G13" s="773">
        <f>'[2]28第1表集計'!G14</f>
        <v>0</v>
      </c>
      <c r="H13" s="773">
        <f>'[2]28第1表集計'!H14</f>
        <v>0</v>
      </c>
      <c r="I13" s="773">
        <f>'[2]28第1表集計'!I14</f>
        <v>0</v>
      </c>
      <c r="J13" s="773">
        <f>'[2]28第1表集計'!J14</f>
        <v>1</v>
      </c>
      <c r="K13" s="773">
        <f>'[2]28第1表集計'!K14</f>
        <v>1</v>
      </c>
      <c r="L13" s="773">
        <f>'[2]28第1表集計'!L14</f>
        <v>0</v>
      </c>
      <c r="M13" s="773">
        <f>'[2]28第1表集計'!M14</f>
        <v>0</v>
      </c>
      <c r="N13" s="773">
        <f>'[2]28第1表集計'!N14</f>
        <v>9</v>
      </c>
      <c r="O13" s="773">
        <f>'[2]28第1表集計'!O14</f>
        <v>38</v>
      </c>
      <c r="P13" s="773">
        <f>'[2]28第1表集計'!P14</f>
        <v>0</v>
      </c>
      <c r="Q13" s="773">
        <f>'[2]28第1表集計'!Q14</f>
        <v>0</v>
      </c>
      <c r="R13" s="773">
        <f>'[2]28第1表集計'!R14</f>
        <v>0</v>
      </c>
      <c r="S13" s="773">
        <f>'[2]28第1表集計'!S14</f>
        <v>0</v>
      </c>
      <c r="T13" s="770">
        <f t="shared" si="0"/>
        <v>10</v>
      </c>
      <c r="U13" s="770">
        <f t="shared" si="0"/>
        <v>39</v>
      </c>
      <c r="V13" s="782">
        <f t="shared" si="2"/>
        <v>8.6490226604393706E-4</v>
      </c>
      <c r="W13" s="782">
        <f t="shared" si="1"/>
        <v>1.0148849797023004E-3</v>
      </c>
    </row>
    <row r="14" spans="1:23" ht="27" customHeight="1">
      <c r="A14" s="1338" t="s">
        <v>2</v>
      </c>
      <c r="B14" s="1338"/>
      <c r="C14" s="767" t="s">
        <v>687</v>
      </c>
      <c r="D14" s="773">
        <f>'[2]28第1表集計'!D15</f>
        <v>0</v>
      </c>
      <c r="E14" s="773">
        <f>'[2]28第1表集計'!E15</f>
        <v>0</v>
      </c>
      <c r="F14" s="773">
        <f>'[2]28第1表集計'!F15</f>
        <v>1</v>
      </c>
      <c r="G14" s="773">
        <f>'[2]28第1表集計'!G15</f>
        <v>4</v>
      </c>
      <c r="H14" s="773">
        <f>'[2]28第1表集計'!H15</f>
        <v>0</v>
      </c>
      <c r="I14" s="773">
        <f>'[2]28第1表集計'!I15</f>
        <v>0</v>
      </c>
      <c r="J14" s="773">
        <f>'[2]28第1表集計'!J15</f>
        <v>11</v>
      </c>
      <c r="K14" s="773">
        <f>'[2]28第1表集計'!K15</f>
        <v>11</v>
      </c>
      <c r="L14" s="773">
        <f>'[2]28第1表集計'!L15</f>
        <v>0</v>
      </c>
      <c r="M14" s="773">
        <f>'[2]28第1表集計'!M15</f>
        <v>0</v>
      </c>
      <c r="N14" s="773">
        <f>'[2]28第1表集計'!N15</f>
        <v>91</v>
      </c>
      <c r="O14" s="773">
        <f>'[2]28第1表集計'!O15</f>
        <v>248</v>
      </c>
      <c r="P14" s="773">
        <f>'[2]28第1表集計'!P15</f>
        <v>3</v>
      </c>
      <c r="Q14" s="773">
        <f>'[2]28第1表集計'!Q15</f>
        <v>12</v>
      </c>
      <c r="R14" s="773">
        <f>'[2]28第1表集計'!R15</f>
        <v>0</v>
      </c>
      <c r="S14" s="773">
        <f>'[2]28第1表集計'!S15</f>
        <v>0</v>
      </c>
      <c r="T14" s="770">
        <f t="shared" si="0"/>
        <v>106</v>
      </c>
      <c r="U14" s="770">
        <f t="shared" si="0"/>
        <v>275</v>
      </c>
      <c r="V14" s="782">
        <f t="shared" si="2"/>
        <v>9.1679640200657327E-3</v>
      </c>
      <c r="W14" s="782">
        <f t="shared" si="1"/>
        <v>7.1562402414905796E-3</v>
      </c>
    </row>
    <row r="15" spans="1:23" ht="27" customHeight="1">
      <c r="A15" s="1326" t="s">
        <v>688</v>
      </c>
      <c r="B15" s="1326"/>
      <c r="C15" s="767" t="s">
        <v>689</v>
      </c>
      <c r="D15" s="773">
        <f>'[2]28第1表集計'!D16</f>
        <v>0</v>
      </c>
      <c r="E15" s="773">
        <f>'[2]28第1表集計'!E16</f>
        <v>0</v>
      </c>
      <c r="F15" s="773">
        <f>'[2]28第1表集計'!F16</f>
        <v>0</v>
      </c>
      <c r="G15" s="773">
        <f>'[2]28第1表集計'!G16</f>
        <v>0</v>
      </c>
      <c r="H15" s="773">
        <f>'[2]28第1表集計'!H16</f>
        <v>0</v>
      </c>
      <c r="I15" s="773">
        <f>'[2]28第1表集計'!I16</f>
        <v>0</v>
      </c>
      <c r="J15" s="773">
        <f>'[2]28第1表集計'!J16</f>
        <v>0</v>
      </c>
      <c r="K15" s="773">
        <f>'[2]28第1表集計'!K16</f>
        <v>0</v>
      </c>
      <c r="L15" s="773">
        <f>'[2]28第1表集計'!L16</f>
        <v>0</v>
      </c>
      <c r="M15" s="773">
        <f>'[2]28第1表集計'!M16</f>
        <v>0</v>
      </c>
      <c r="N15" s="773">
        <f>'[2]28第1表集計'!N16</f>
        <v>26</v>
      </c>
      <c r="O15" s="773">
        <f>'[2]28第1表集計'!O16</f>
        <v>110</v>
      </c>
      <c r="P15" s="773">
        <f>'[2]28第1表集計'!P16</f>
        <v>0</v>
      </c>
      <c r="Q15" s="773">
        <f>'[2]28第1表集計'!Q16</f>
        <v>0</v>
      </c>
      <c r="R15" s="773">
        <f>'[2]28第1表集計'!R16</f>
        <v>0</v>
      </c>
      <c r="S15" s="773">
        <f>'[2]28第1表集計'!S16</f>
        <v>0</v>
      </c>
      <c r="T15" s="770">
        <f t="shared" si="0"/>
        <v>26</v>
      </c>
      <c r="U15" s="770">
        <f t="shared" si="0"/>
        <v>110</v>
      </c>
      <c r="V15" s="782">
        <f t="shared" si="2"/>
        <v>2.2487458917142362E-3</v>
      </c>
      <c r="W15" s="782">
        <f t="shared" si="1"/>
        <v>2.8624960965962318E-3</v>
      </c>
    </row>
    <row r="16" spans="1:23" ht="27" customHeight="1" thickBot="1">
      <c r="A16" s="1327" t="s">
        <v>690</v>
      </c>
      <c r="B16" s="1327"/>
      <c r="C16" s="772" t="s">
        <v>691</v>
      </c>
      <c r="D16" s="783">
        <f>'[2]28第1表集計'!D17</f>
        <v>3</v>
      </c>
      <c r="E16" s="783">
        <f>'[2]28第1表集計'!E17</f>
        <v>6</v>
      </c>
      <c r="F16" s="783">
        <f>'[2]28第1表集計'!F17</f>
        <v>3</v>
      </c>
      <c r="G16" s="783">
        <f>'[2]28第1表集計'!G17</f>
        <v>14</v>
      </c>
      <c r="H16" s="783">
        <f>'[2]28第1表集計'!H17</f>
        <v>0</v>
      </c>
      <c r="I16" s="783">
        <f>'[2]28第1表集計'!I17</f>
        <v>0</v>
      </c>
      <c r="J16" s="783">
        <f>'[2]28第1表集計'!J17</f>
        <v>35</v>
      </c>
      <c r="K16" s="783">
        <f>'[2]28第1表集計'!K17</f>
        <v>35</v>
      </c>
      <c r="L16" s="783">
        <f>'[2]28第1表集計'!L17</f>
        <v>0</v>
      </c>
      <c r="M16" s="783">
        <f>'[2]28第1表集計'!M17</f>
        <v>0</v>
      </c>
      <c r="N16" s="783">
        <f>'[2]28第1表集計'!N17</f>
        <v>10</v>
      </c>
      <c r="O16" s="783">
        <f>'[2]28第1表集計'!O17</f>
        <v>35</v>
      </c>
      <c r="P16" s="783">
        <f>'[2]28第1表集計'!P17</f>
        <v>1</v>
      </c>
      <c r="Q16" s="783">
        <f>'[2]28第1表集計'!Q17</f>
        <v>11</v>
      </c>
      <c r="R16" s="783">
        <f>'[2]28第1表集計'!R17</f>
        <v>0</v>
      </c>
      <c r="S16" s="783">
        <f>'[2]28第1表集計'!S17</f>
        <v>0</v>
      </c>
      <c r="T16" s="769">
        <f t="shared" si="0"/>
        <v>52</v>
      </c>
      <c r="U16" s="769">
        <f t="shared" si="0"/>
        <v>101</v>
      </c>
      <c r="V16" s="784">
        <f t="shared" si="2"/>
        <v>4.4974917834284724E-3</v>
      </c>
      <c r="W16" s="784">
        <f t="shared" si="1"/>
        <v>2.6282918705110856E-3</v>
      </c>
    </row>
    <row r="17" spans="1:23" ht="27" customHeight="1" thickTop="1" thickBot="1">
      <c r="A17" s="1328" t="s">
        <v>692</v>
      </c>
      <c r="B17" s="1328"/>
      <c r="C17" s="779" t="s">
        <v>693</v>
      </c>
      <c r="D17" s="780">
        <f>'[2]28第1表集計'!D18</f>
        <v>0</v>
      </c>
      <c r="E17" s="780">
        <f>'[2]28第1表集計'!E18</f>
        <v>0</v>
      </c>
      <c r="F17" s="780">
        <f>'[2]28第1表集計'!F18</f>
        <v>0</v>
      </c>
      <c r="G17" s="780">
        <f>'[2]28第1表集計'!G18</f>
        <v>0</v>
      </c>
      <c r="H17" s="780">
        <f>'[2]28第1表集計'!H18</f>
        <v>2</v>
      </c>
      <c r="I17" s="780">
        <f>'[2]28第1表集計'!I18</f>
        <v>8</v>
      </c>
      <c r="J17" s="780">
        <f>'[2]28第1表集計'!J18</f>
        <v>2</v>
      </c>
      <c r="K17" s="780">
        <f>'[2]28第1表集計'!K18</f>
        <v>2</v>
      </c>
      <c r="L17" s="780">
        <f>'[2]28第1表集計'!L18</f>
        <v>0</v>
      </c>
      <c r="M17" s="780">
        <f>'[2]28第1表集計'!M18</f>
        <v>0</v>
      </c>
      <c r="N17" s="780">
        <f>'[2]28第1表集計'!N18</f>
        <v>17</v>
      </c>
      <c r="O17" s="780">
        <f>'[2]28第1表集計'!O18</f>
        <v>90</v>
      </c>
      <c r="P17" s="780">
        <f>'[2]28第1表集計'!P18</f>
        <v>2</v>
      </c>
      <c r="Q17" s="780">
        <f>'[2]28第1表集計'!Q18</f>
        <v>16</v>
      </c>
      <c r="R17" s="780">
        <f>'[2]28第1表集計'!R18</f>
        <v>1</v>
      </c>
      <c r="S17" s="780">
        <f>'[2]28第1表集計'!S18</f>
        <v>9</v>
      </c>
      <c r="T17" s="785">
        <f t="shared" si="0"/>
        <v>24</v>
      </c>
      <c r="U17" s="785">
        <f t="shared" si="0"/>
        <v>125</v>
      </c>
      <c r="V17" s="781">
        <f t="shared" si="2"/>
        <v>2.0757654385054488E-3</v>
      </c>
      <c r="W17" s="781">
        <f t="shared" si="1"/>
        <v>3.2528364734048091E-3</v>
      </c>
    </row>
    <row r="18" spans="1:23" ht="27" customHeight="1">
      <c r="A18" s="1333" t="s">
        <v>2448</v>
      </c>
      <c r="B18" s="1333"/>
      <c r="C18" s="767" t="s">
        <v>694</v>
      </c>
      <c r="D18" s="768">
        <f>'[2]28第1表集計'!D19</f>
        <v>0</v>
      </c>
      <c r="E18" s="768">
        <f>'[2]28第1表集計'!E19</f>
        <v>0</v>
      </c>
      <c r="F18" s="768">
        <f>'[2]28第1表集計'!F19</f>
        <v>0</v>
      </c>
      <c r="G18" s="768">
        <f>'[2]28第1表集計'!G19</f>
        <v>0</v>
      </c>
      <c r="H18" s="768">
        <f>'[2]28第1表集計'!H19</f>
        <v>0</v>
      </c>
      <c r="I18" s="768">
        <f>'[2]28第1表集計'!I19</f>
        <v>0</v>
      </c>
      <c r="J18" s="768">
        <f>'[2]28第1表集計'!J19</f>
        <v>0</v>
      </c>
      <c r="K18" s="768">
        <f>'[2]28第1表集計'!K19</f>
        <v>0</v>
      </c>
      <c r="L18" s="768">
        <f>'[2]28第1表集計'!L19</f>
        <v>0</v>
      </c>
      <c r="M18" s="768">
        <f>'[2]28第1表集計'!M19</f>
        <v>0</v>
      </c>
      <c r="N18" s="768">
        <f>'[2]28第1表集計'!N19</f>
        <v>3</v>
      </c>
      <c r="O18" s="768">
        <f>'[2]28第1表集計'!O19</f>
        <v>6</v>
      </c>
      <c r="P18" s="768">
        <f>'[2]28第1表集計'!P19</f>
        <v>0</v>
      </c>
      <c r="Q18" s="768">
        <f>'[2]28第1表集計'!Q19</f>
        <v>0</v>
      </c>
      <c r="R18" s="768">
        <f>'[2]28第1表集計'!R19</f>
        <v>1</v>
      </c>
      <c r="S18" s="768">
        <f>'[2]28第1表集計'!S19</f>
        <v>9</v>
      </c>
      <c r="T18" s="770">
        <f t="shared" si="0"/>
        <v>4</v>
      </c>
      <c r="U18" s="770">
        <f t="shared" si="0"/>
        <v>15</v>
      </c>
      <c r="V18" s="771">
        <f t="shared" si="2"/>
        <v>3.4596090641757481E-4</v>
      </c>
      <c r="W18" s="771">
        <f t="shared" si="1"/>
        <v>3.903403768085771E-4</v>
      </c>
    </row>
    <row r="19" spans="1:23" ht="27" customHeight="1">
      <c r="A19" s="1326" t="s">
        <v>2449</v>
      </c>
      <c r="B19" s="1326"/>
      <c r="C19" s="767" t="s">
        <v>695</v>
      </c>
      <c r="D19" s="773">
        <f>'[2]28第1表集計'!D20</f>
        <v>0</v>
      </c>
      <c r="E19" s="773">
        <f>'[2]28第1表集計'!E20</f>
        <v>0</v>
      </c>
      <c r="F19" s="773">
        <f>'[2]28第1表集計'!F20</f>
        <v>0</v>
      </c>
      <c r="G19" s="773">
        <f>'[2]28第1表集計'!G20</f>
        <v>0</v>
      </c>
      <c r="H19" s="773">
        <f>'[2]28第1表集計'!H20</f>
        <v>0</v>
      </c>
      <c r="I19" s="773">
        <f>'[2]28第1表集計'!I20</f>
        <v>0</v>
      </c>
      <c r="J19" s="773">
        <f>'[2]28第1表集計'!J20</f>
        <v>1</v>
      </c>
      <c r="K19" s="773">
        <f>'[2]28第1表集計'!K20</f>
        <v>1</v>
      </c>
      <c r="L19" s="773">
        <f>'[2]28第1表集計'!L20</f>
        <v>0</v>
      </c>
      <c r="M19" s="773">
        <f>'[2]28第1表集計'!M20</f>
        <v>0</v>
      </c>
      <c r="N19" s="773">
        <f>'[2]28第1表集計'!N20</f>
        <v>9</v>
      </c>
      <c r="O19" s="773">
        <f>'[2]28第1表集計'!O20</f>
        <v>64</v>
      </c>
      <c r="P19" s="773">
        <f>'[2]28第1表集計'!P20</f>
        <v>0</v>
      </c>
      <c r="Q19" s="773">
        <f>'[2]28第1表集計'!Q20</f>
        <v>0</v>
      </c>
      <c r="R19" s="773">
        <f>'[2]28第1表集計'!R20</f>
        <v>0</v>
      </c>
      <c r="S19" s="773">
        <f>'[2]28第1表集計'!S20</f>
        <v>0</v>
      </c>
      <c r="T19" s="770">
        <f t="shared" si="0"/>
        <v>10</v>
      </c>
      <c r="U19" s="770">
        <f t="shared" si="0"/>
        <v>65</v>
      </c>
      <c r="V19" s="782">
        <f t="shared" si="2"/>
        <v>8.6490226604393706E-4</v>
      </c>
      <c r="W19" s="782">
        <f t="shared" si="1"/>
        <v>1.6914749661705007E-3</v>
      </c>
    </row>
    <row r="20" spans="1:23" ht="27" customHeight="1" thickBot="1">
      <c r="A20" s="1339" t="s">
        <v>2450</v>
      </c>
      <c r="B20" s="1339"/>
      <c r="C20" s="786" t="s">
        <v>696</v>
      </c>
      <c r="D20" s="787">
        <f>'[2]28第1表集計'!D21</f>
        <v>0</v>
      </c>
      <c r="E20" s="787">
        <f>'[2]28第1表集計'!E21</f>
        <v>0</v>
      </c>
      <c r="F20" s="787">
        <f>'[2]28第1表集計'!F21</f>
        <v>0</v>
      </c>
      <c r="G20" s="787">
        <f>'[2]28第1表集計'!G21</f>
        <v>0</v>
      </c>
      <c r="H20" s="787">
        <f>'[2]28第1表集計'!H21</f>
        <v>2</v>
      </c>
      <c r="I20" s="787">
        <f>'[2]28第1表集計'!I21</f>
        <v>8</v>
      </c>
      <c r="J20" s="787">
        <f>'[2]28第1表集計'!J21</f>
        <v>1</v>
      </c>
      <c r="K20" s="787">
        <f>'[2]28第1表集計'!K21</f>
        <v>1</v>
      </c>
      <c r="L20" s="787">
        <f>'[2]28第1表集計'!L21</f>
        <v>0</v>
      </c>
      <c r="M20" s="787">
        <f>'[2]28第1表集計'!M21</f>
        <v>0</v>
      </c>
      <c r="N20" s="787">
        <f>'[2]28第1表集計'!N21</f>
        <v>5</v>
      </c>
      <c r="O20" s="787">
        <f>'[2]28第1表集計'!O21</f>
        <v>20</v>
      </c>
      <c r="P20" s="787">
        <f>'[2]28第1表集計'!P21</f>
        <v>2</v>
      </c>
      <c r="Q20" s="787">
        <f>'[2]28第1表集計'!Q21</f>
        <v>16</v>
      </c>
      <c r="R20" s="787">
        <f>'[2]28第1表集計'!R21</f>
        <v>0</v>
      </c>
      <c r="S20" s="787">
        <f>'[2]28第1表集計'!S21</f>
        <v>0</v>
      </c>
      <c r="T20" s="775">
        <f t="shared" si="0"/>
        <v>10</v>
      </c>
      <c r="U20" s="775">
        <f t="shared" si="0"/>
        <v>45</v>
      </c>
      <c r="V20" s="776">
        <f t="shared" si="2"/>
        <v>8.6490226604393706E-4</v>
      </c>
      <c r="W20" s="776">
        <f t="shared" si="1"/>
        <v>1.1710211304257312E-3</v>
      </c>
    </row>
    <row r="21" spans="1:23" ht="27" customHeight="1" thickTop="1" thickBot="1">
      <c r="A21" s="1312" t="s">
        <v>697</v>
      </c>
      <c r="B21" s="1313"/>
      <c r="C21" s="779" t="s">
        <v>698</v>
      </c>
      <c r="D21" s="788">
        <f>'[2]28第1表集計'!D22</f>
        <v>3</v>
      </c>
      <c r="E21" s="788">
        <f>'[2]28第1表集計'!E22</f>
        <v>6</v>
      </c>
      <c r="F21" s="788">
        <f>'[2]28第1表集計'!F22</f>
        <v>2</v>
      </c>
      <c r="G21" s="788">
        <f>'[2]28第1表集計'!G22</f>
        <v>5</v>
      </c>
      <c r="H21" s="788">
        <f>'[2]28第1表集計'!H22</f>
        <v>1</v>
      </c>
      <c r="I21" s="788">
        <f>'[2]28第1表集計'!I22</f>
        <v>2</v>
      </c>
      <c r="J21" s="788">
        <f>'[2]28第1表集計'!J22</f>
        <v>5</v>
      </c>
      <c r="K21" s="788">
        <f>'[2]28第1表集計'!K22</f>
        <v>5</v>
      </c>
      <c r="L21" s="788">
        <f>'[2]28第1表集計'!L22</f>
        <v>0</v>
      </c>
      <c r="M21" s="788">
        <f>'[2]28第1表集計'!M22</f>
        <v>0</v>
      </c>
      <c r="N21" s="788">
        <f>'[2]28第1表集計'!N22</f>
        <v>27</v>
      </c>
      <c r="O21" s="788">
        <f>'[2]28第1表集計'!O22</f>
        <v>150</v>
      </c>
      <c r="P21" s="788">
        <f>'[2]28第1表集計'!P22</f>
        <v>11</v>
      </c>
      <c r="Q21" s="788">
        <f>'[2]28第1表集計'!Q22</f>
        <v>83</v>
      </c>
      <c r="R21" s="788">
        <f>'[2]28第1表集計'!R22</f>
        <v>0</v>
      </c>
      <c r="S21" s="788">
        <f>'[2]28第1表集計'!S22</f>
        <v>0</v>
      </c>
      <c r="T21" s="780">
        <f t="shared" si="0"/>
        <v>49</v>
      </c>
      <c r="U21" s="780">
        <f t="shared" si="0"/>
        <v>251</v>
      </c>
      <c r="V21" s="781">
        <f t="shared" si="2"/>
        <v>4.2380211036152915E-3</v>
      </c>
      <c r="W21" s="781">
        <f t="shared" si="1"/>
        <v>6.5316956385968565E-3</v>
      </c>
    </row>
    <row r="22" spans="1:23" ht="27" customHeight="1">
      <c r="A22" s="1320" t="s">
        <v>2451</v>
      </c>
      <c r="B22" s="1321"/>
      <c r="C22" s="767" t="s">
        <v>699</v>
      </c>
      <c r="D22" s="768">
        <f>'[2]28第1表集計'!D23</f>
        <v>3</v>
      </c>
      <c r="E22" s="768">
        <f>'[2]28第1表集計'!E23</f>
        <v>6</v>
      </c>
      <c r="F22" s="768">
        <f>'[2]28第1表集計'!F23</f>
        <v>2</v>
      </c>
      <c r="G22" s="768">
        <f>'[2]28第1表集計'!G23</f>
        <v>5</v>
      </c>
      <c r="H22" s="768">
        <f>'[2]28第1表集計'!H23</f>
        <v>1</v>
      </c>
      <c r="I22" s="768">
        <f>'[2]28第1表集計'!I23</f>
        <v>2</v>
      </c>
      <c r="J22" s="768">
        <f>'[2]28第1表集計'!J23</f>
        <v>5</v>
      </c>
      <c r="K22" s="768">
        <f>'[2]28第1表集計'!K23</f>
        <v>5</v>
      </c>
      <c r="L22" s="768">
        <f>'[2]28第1表集計'!L23</f>
        <v>0</v>
      </c>
      <c r="M22" s="768">
        <f>'[2]28第1表集計'!M23</f>
        <v>0</v>
      </c>
      <c r="N22" s="768">
        <f>'[2]28第1表集計'!N23</f>
        <v>20</v>
      </c>
      <c r="O22" s="768">
        <f>'[2]28第1表集計'!O23</f>
        <v>110</v>
      </c>
      <c r="P22" s="768">
        <f>'[2]28第1表集計'!P23</f>
        <v>10</v>
      </c>
      <c r="Q22" s="768">
        <f>'[2]28第1表集計'!Q23</f>
        <v>72</v>
      </c>
      <c r="R22" s="768">
        <f>'[2]28第1表集計'!R23</f>
        <v>0</v>
      </c>
      <c r="S22" s="768">
        <f>'[2]28第1表集計'!S23</f>
        <v>0</v>
      </c>
      <c r="T22" s="770">
        <f t="shared" si="0"/>
        <v>41</v>
      </c>
      <c r="U22" s="770">
        <f t="shared" si="0"/>
        <v>200</v>
      </c>
      <c r="V22" s="771">
        <f t="shared" si="2"/>
        <v>3.5460992907801418E-3</v>
      </c>
      <c r="W22" s="771">
        <f t="shared" si="1"/>
        <v>5.2045383574476946E-3</v>
      </c>
    </row>
    <row r="23" spans="1:23" ht="27" customHeight="1" thickBot="1">
      <c r="A23" s="1310" t="s">
        <v>2452</v>
      </c>
      <c r="B23" s="1311"/>
      <c r="C23" s="772" t="s">
        <v>700</v>
      </c>
      <c r="D23" s="773">
        <f>'[2]28第1表集計'!D24</f>
        <v>0</v>
      </c>
      <c r="E23" s="773">
        <f>'[2]28第1表集計'!E24</f>
        <v>0</v>
      </c>
      <c r="F23" s="773">
        <f>'[2]28第1表集計'!F24</f>
        <v>0</v>
      </c>
      <c r="G23" s="773">
        <f>'[2]28第1表集計'!G24</f>
        <v>0</v>
      </c>
      <c r="H23" s="773">
        <f>'[2]28第1表集計'!H24</f>
        <v>0</v>
      </c>
      <c r="I23" s="773">
        <f>'[2]28第1表集計'!I24</f>
        <v>0</v>
      </c>
      <c r="J23" s="773">
        <f>'[2]28第1表集計'!J24</f>
        <v>0</v>
      </c>
      <c r="K23" s="773">
        <f>'[2]28第1表集計'!K24</f>
        <v>0</v>
      </c>
      <c r="L23" s="773">
        <f>'[2]28第1表集計'!L24</f>
        <v>0</v>
      </c>
      <c r="M23" s="773">
        <f>'[2]28第1表集計'!M24</f>
        <v>0</v>
      </c>
      <c r="N23" s="773">
        <f>'[2]28第1表集計'!N24</f>
        <v>7</v>
      </c>
      <c r="O23" s="773">
        <f>'[2]28第1表集計'!O24</f>
        <v>40</v>
      </c>
      <c r="P23" s="773">
        <f>'[2]28第1表集計'!P24</f>
        <v>1</v>
      </c>
      <c r="Q23" s="773">
        <f>'[2]28第1表集計'!Q24</f>
        <v>11</v>
      </c>
      <c r="R23" s="773">
        <f>'[2]28第1表集計'!R24</f>
        <v>0</v>
      </c>
      <c r="S23" s="773">
        <f>'[2]28第1表集計'!S24</f>
        <v>0</v>
      </c>
      <c r="T23" s="769">
        <f t="shared" si="0"/>
        <v>8</v>
      </c>
      <c r="U23" s="769">
        <f t="shared" si="0"/>
        <v>51</v>
      </c>
      <c r="V23" s="776">
        <f t="shared" si="2"/>
        <v>6.9192181283514963E-4</v>
      </c>
      <c r="W23" s="776">
        <f t="shared" si="1"/>
        <v>1.3271572811491621E-3</v>
      </c>
    </row>
    <row r="24" spans="1:23" ht="27" customHeight="1" thickTop="1" thickBot="1">
      <c r="A24" s="1312" t="s">
        <v>663</v>
      </c>
      <c r="B24" s="1313"/>
      <c r="C24" s="779" t="s">
        <v>701</v>
      </c>
      <c r="D24" s="780">
        <f>'[2]28第1表集計'!D25</f>
        <v>3</v>
      </c>
      <c r="E24" s="780">
        <f>'[2]28第1表集計'!E25</f>
        <v>6</v>
      </c>
      <c r="F24" s="780">
        <f>'[2]28第1表集計'!F25</f>
        <v>0</v>
      </c>
      <c r="G24" s="780">
        <f>'[2]28第1表集計'!G25</f>
        <v>0</v>
      </c>
      <c r="H24" s="780">
        <f>'[2]28第1表集計'!H25</f>
        <v>0</v>
      </c>
      <c r="I24" s="780">
        <f>'[2]28第1表集計'!I25</f>
        <v>0</v>
      </c>
      <c r="J24" s="780">
        <f>'[2]28第1表集計'!J25</f>
        <v>43</v>
      </c>
      <c r="K24" s="780">
        <f>'[2]28第1表集計'!K25</f>
        <v>43</v>
      </c>
      <c r="L24" s="780">
        <f>'[2]28第1表集計'!L25</f>
        <v>0</v>
      </c>
      <c r="M24" s="780">
        <f>'[2]28第1表集計'!M25</f>
        <v>0</v>
      </c>
      <c r="N24" s="780">
        <f>'[2]28第1表集計'!N25</f>
        <v>17</v>
      </c>
      <c r="O24" s="780">
        <f>'[2]28第1表集計'!O25</f>
        <v>69</v>
      </c>
      <c r="P24" s="780">
        <f>'[2]28第1表集計'!P25</f>
        <v>6</v>
      </c>
      <c r="Q24" s="780">
        <f>'[2]28第1表集計'!Q25</f>
        <v>42</v>
      </c>
      <c r="R24" s="780">
        <f>'[2]28第1表集計'!R25</f>
        <v>0</v>
      </c>
      <c r="S24" s="780">
        <f>'[2]28第1表集計'!S25</f>
        <v>0</v>
      </c>
      <c r="T24" s="780">
        <f t="shared" si="0"/>
        <v>69</v>
      </c>
      <c r="U24" s="780">
        <f t="shared" si="0"/>
        <v>160</v>
      </c>
      <c r="V24" s="781">
        <f t="shared" si="2"/>
        <v>5.9678256357031658E-3</v>
      </c>
      <c r="W24" s="781">
        <f t="shared" si="1"/>
        <v>4.1636306859581555E-3</v>
      </c>
    </row>
    <row r="25" spans="1:23" ht="27" customHeight="1">
      <c r="A25" s="1320" t="s">
        <v>2453</v>
      </c>
      <c r="B25" s="1321"/>
      <c r="C25" s="767" t="s">
        <v>702</v>
      </c>
      <c r="D25" s="768">
        <f>'[2]28第1表集計'!D26</f>
        <v>3</v>
      </c>
      <c r="E25" s="768">
        <f>'[2]28第1表集計'!E26</f>
        <v>6</v>
      </c>
      <c r="F25" s="768">
        <f>'[2]28第1表集計'!F26</f>
        <v>0</v>
      </c>
      <c r="G25" s="768">
        <f>'[2]28第1表集計'!G26</f>
        <v>0</v>
      </c>
      <c r="H25" s="768">
        <f>'[2]28第1表集計'!H26</f>
        <v>0</v>
      </c>
      <c r="I25" s="768">
        <f>'[2]28第1表集計'!I26</f>
        <v>0</v>
      </c>
      <c r="J25" s="768">
        <f>'[2]28第1表集計'!J26</f>
        <v>2</v>
      </c>
      <c r="K25" s="768">
        <f>'[2]28第1表集計'!K26</f>
        <v>2</v>
      </c>
      <c r="L25" s="768">
        <f>'[2]28第1表集計'!L26</f>
        <v>0</v>
      </c>
      <c r="M25" s="768">
        <f>'[2]28第1表集計'!M26</f>
        <v>0</v>
      </c>
      <c r="N25" s="768">
        <f>'[2]28第1表集計'!N26</f>
        <v>1</v>
      </c>
      <c r="O25" s="768">
        <f>'[2]28第1表集計'!O26</f>
        <v>13</v>
      </c>
      <c r="P25" s="768">
        <f>'[2]28第1表集計'!P26</f>
        <v>5</v>
      </c>
      <c r="Q25" s="768">
        <f>'[2]28第1表集計'!Q26</f>
        <v>38</v>
      </c>
      <c r="R25" s="768">
        <f>'[2]28第1表集計'!R26</f>
        <v>0</v>
      </c>
      <c r="S25" s="768">
        <f>'[2]28第1表集計'!S26</f>
        <v>0</v>
      </c>
      <c r="T25" s="770">
        <f t="shared" si="0"/>
        <v>11</v>
      </c>
      <c r="U25" s="770">
        <f t="shared" si="0"/>
        <v>59</v>
      </c>
      <c r="V25" s="771">
        <f t="shared" si="2"/>
        <v>9.5139249264833078E-4</v>
      </c>
      <c r="W25" s="771">
        <f t="shared" si="1"/>
        <v>1.5353388154470699E-3</v>
      </c>
    </row>
    <row r="26" spans="1:23" ht="27" customHeight="1">
      <c r="A26" s="1310" t="s">
        <v>2454</v>
      </c>
      <c r="B26" s="1311"/>
      <c r="C26" s="767" t="s">
        <v>703</v>
      </c>
      <c r="D26" s="773">
        <f>'[2]28第1表集計'!D27</f>
        <v>0</v>
      </c>
      <c r="E26" s="773">
        <f>'[2]28第1表集計'!E27</f>
        <v>0</v>
      </c>
      <c r="F26" s="773">
        <f>'[2]28第1表集計'!F27</f>
        <v>0</v>
      </c>
      <c r="G26" s="773">
        <f>'[2]28第1表集計'!G27</f>
        <v>0</v>
      </c>
      <c r="H26" s="773">
        <f>'[2]28第1表集計'!H27</f>
        <v>0</v>
      </c>
      <c r="I26" s="773">
        <f>'[2]28第1表集計'!I27</f>
        <v>0</v>
      </c>
      <c r="J26" s="773">
        <f>'[2]28第1表集計'!J27</f>
        <v>15</v>
      </c>
      <c r="K26" s="773">
        <f>'[2]28第1表集計'!K27</f>
        <v>15</v>
      </c>
      <c r="L26" s="773">
        <f>'[2]28第1表集計'!L27</f>
        <v>0</v>
      </c>
      <c r="M26" s="773">
        <f>'[2]28第1表集計'!M27</f>
        <v>0</v>
      </c>
      <c r="N26" s="773">
        <f>'[2]28第1表集計'!N27</f>
        <v>6</v>
      </c>
      <c r="O26" s="773">
        <f>'[2]28第1表集計'!O27</f>
        <v>14</v>
      </c>
      <c r="P26" s="773">
        <f>'[2]28第1表集計'!P27</f>
        <v>0</v>
      </c>
      <c r="Q26" s="773">
        <f>'[2]28第1表集計'!Q27</f>
        <v>0</v>
      </c>
      <c r="R26" s="773">
        <f>'[2]28第1表集計'!R27</f>
        <v>0</v>
      </c>
      <c r="S26" s="773">
        <f>'[2]28第1表集計'!S27</f>
        <v>0</v>
      </c>
      <c r="T26" s="770">
        <f t="shared" si="0"/>
        <v>21</v>
      </c>
      <c r="U26" s="770">
        <f t="shared" si="0"/>
        <v>29</v>
      </c>
      <c r="V26" s="782">
        <f t="shared" si="2"/>
        <v>1.8162947586922678E-3</v>
      </c>
      <c r="W26" s="782">
        <f t="shared" si="1"/>
        <v>7.5465806182991571E-4</v>
      </c>
    </row>
    <row r="27" spans="1:23" ht="27" customHeight="1">
      <c r="A27" s="1316" t="s">
        <v>2455</v>
      </c>
      <c r="B27" s="1317"/>
      <c r="C27" s="767" t="s">
        <v>704</v>
      </c>
      <c r="D27" s="773">
        <f>'[2]28第1表集計'!D28</f>
        <v>0</v>
      </c>
      <c r="E27" s="773">
        <f>'[2]28第1表集計'!E28</f>
        <v>0</v>
      </c>
      <c r="F27" s="773">
        <f>'[2]28第1表集計'!F28</f>
        <v>0</v>
      </c>
      <c r="G27" s="773">
        <f>'[2]28第1表集計'!G28</f>
        <v>0</v>
      </c>
      <c r="H27" s="773">
        <f>'[2]28第1表集計'!H28</f>
        <v>0</v>
      </c>
      <c r="I27" s="773">
        <f>'[2]28第1表集計'!I28</f>
        <v>0</v>
      </c>
      <c r="J27" s="773">
        <f>'[2]28第1表集計'!J28</f>
        <v>6</v>
      </c>
      <c r="K27" s="773">
        <f>'[2]28第1表集計'!K28</f>
        <v>6</v>
      </c>
      <c r="L27" s="773">
        <f>'[2]28第1表集計'!L28</f>
        <v>0</v>
      </c>
      <c r="M27" s="773">
        <f>'[2]28第1表集計'!M28</f>
        <v>0</v>
      </c>
      <c r="N27" s="773">
        <f>'[2]28第1表集計'!N28</f>
        <v>1</v>
      </c>
      <c r="O27" s="773">
        <f>'[2]28第1表集計'!O28</f>
        <v>2</v>
      </c>
      <c r="P27" s="773">
        <f>'[2]28第1表集計'!P28</f>
        <v>0</v>
      </c>
      <c r="Q27" s="773">
        <f>'[2]28第1表集計'!Q28</f>
        <v>0</v>
      </c>
      <c r="R27" s="773">
        <f>'[2]28第1表集計'!R28</f>
        <v>0</v>
      </c>
      <c r="S27" s="773">
        <f>'[2]28第1表集計'!S28</f>
        <v>0</v>
      </c>
      <c r="T27" s="770">
        <f t="shared" si="0"/>
        <v>7</v>
      </c>
      <c r="U27" s="770">
        <f t="shared" si="0"/>
        <v>8</v>
      </c>
      <c r="V27" s="782">
        <f t="shared" si="2"/>
        <v>6.0543158623075591E-4</v>
      </c>
      <c r="W27" s="782">
        <f t="shared" si="1"/>
        <v>2.0818153429790777E-4</v>
      </c>
    </row>
    <row r="28" spans="1:23" ht="27" customHeight="1">
      <c r="A28" s="1310" t="s">
        <v>2456</v>
      </c>
      <c r="B28" s="1311"/>
      <c r="C28" s="767" t="s">
        <v>705</v>
      </c>
      <c r="D28" s="773">
        <f>'[2]28第1表集計'!D29</f>
        <v>0</v>
      </c>
      <c r="E28" s="773">
        <f>'[2]28第1表集計'!E29</f>
        <v>0</v>
      </c>
      <c r="F28" s="773">
        <f>'[2]28第1表集計'!F29</f>
        <v>0</v>
      </c>
      <c r="G28" s="773">
        <f>'[2]28第1表集計'!G29</f>
        <v>0</v>
      </c>
      <c r="H28" s="773">
        <f>'[2]28第1表集計'!H29</f>
        <v>0</v>
      </c>
      <c r="I28" s="773">
        <f>'[2]28第1表集計'!I29</f>
        <v>0</v>
      </c>
      <c r="J28" s="773">
        <f>'[2]28第1表集計'!J29</f>
        <v>0</v>
      </c>
      <c r="K28" s="773">
        <f>'[2]28第1表集計'!K29</f>
        <v>0</v>
      </c>
      <c r="L28" s="773">
        <f>'[2]28第1表集計'!L29</f>
        <v>0</v>
      </c>
      <c r="M28" s="773">
        <f>'[2]28第1表集計'!M29</f>
        <v>0</v>
      </c>
      <c r="N28" s="773">
        <f>'[2]28第1表集計'!N29</f>
        <v>3</v>
      </c>
      <c r="O28" s="773">
        <f>'[2]28第1表集計'!O29</f>
        <v>7</v>
      </c>
      <c r="P28" s="773">
        <f>'[2]28第1表集計'!P29</f>
        <v>1</v>
      </c>
      <c r="Q28" s="773">
        <f>'[2]28第1表集計'!Q29</f>
        <v>4</v>
      </c>
      <c r="R28" s="773">
        <f>'[2]28第1表集計'!R29</f>
        <v>0</v>
      </c>
      <c r="S28" s="773">
        <f>'[2]28第1表集計'!S29</f>
        <v>0</v>
      </c>
      <c r="T28" s="770">
        <f t="shared" si="0"/>
        <v>4</v>
      </c>
      <c r="U28" s="770">
        <f t="shared" si="0"/>
        <v>11</v>
      </c>
      <c r="V28" s="782">
        <f t="shared" si="2"/>
        <v>3.4596090641757481E-4</v>
      </c>
      <c r="W28" s="782">
        <f t="shared" si="1"/>
        <v>2.8624960965962322E-4</v>
      </c>
    </row>
    <row r="29" spans="1:23" ht="27" customHeight="1" thickBot="1">
      <c r="A29" s="1314" t="s">
        <v>2457</v>
      </c>
      <c r="B29" s="1315"/>
      <c r="C29" s="789" t="s">
        <v>706</v>
      </c>
      <c r="D29" s="787">
        <f>'[2]28第1表集計'!D30</f>
        <v>0</v>
      </c>
      <c r="E29" s="787">
        <f>'[2]28第1表集計'!E30</f>
        <v>0</v>
      </c>
      <c r="F29" s="787">
        <f>'[2]28第1表集計'!F30</f>
        <v>0</v>
      </c>
      <c r="G29" s="787">
        <f>'[2]28第1表集計'!G30</f>
        <v>0</v>
      </c>
      <c r="H29" s="787">
        <f>'[2]28第1表集計'!H30</f>
        <v>0</v>
      </c>
      <c r="I29" s="787">
        <f>'[2]28第1表集計'!I30</f>
        <v>0</v>
      </c>
      <c r="J29" s="787">
        <f>'[2]28第1表集計'!J30</f>
        <v>20</v>
      </c>
      <c r="K29" s="787">
        <f>'[2]28第1表集計'!K30</f>
        <v>20</v>
      </c>
      <c r="L29" s="787">
        <f>'[2]28第1表集計'!L30</f>
        <v>0</v>
      </c>
      <c r="M29" s="787">
        <f>'[2]28第1表集計'!M30</f>
        <v>0</v>
      </c>
      <c r="N29" s="787">
        <f>'[2]28第1表集計'!N30</f>
        <v>6</v>
      </c>
      <c r="O29" s="787">
        <f>'[2]28第1表集計'!O30</f>
        <v>33</v>
      </c>
      <c r="P29" s="787">
        <f>'[2]28第1表集計'!P30</f>
        <v>0</v>
      </c>
      <c r="Q29" s="787">
        <f>'[2]28第1表集計'!Q30</f>
        <v>0</v>
      </c>
      <c r="R29" s="787">
        <f>'[2]28第1表集計'!R30</f>
        <v>0</v>
      </c>
      <c r="S29" s="787">
        <f>'[2]28第1表集計'!S30</f>
        <v>0</v>
      </c>
      <c r="T29" s="790">
        <f t="shared" si="0"/>
        <v>26</v>
      </c>
      <c r="U29" s="790">
        <f t="shared" si="0"/>
        <v>53</v>
      </c>
      <c r="V29" s="776">
        <f t="shared" si="2"/>
        <v>2.2487458917142362E-3</v>
      </c>
      <c r="W29" s="776">
        <f t="shared" si="1"/>
        <v>1.3792026647236389E-3</v>
      </c>
    </row>
    <row r="30" spans="1:23" ht="27" customHeight="1" thickTop="1" thickBot="1">
      <c r="A30" s="1312" t="s">
        <v>664</v>
      </c>
      <c r="B30" s="1313"/>
      <c r="C30" s="779" t="s">
        <v>707</v>
      </c>
      <c r="D30" s="780">
        <f>'[2]28第1表集計'!D31</f>
        <v>0</v>
      </c>
      <c r="E30" s="780">
        <f>'[2]28第1表集計'!E31</f>
        <v>0</v>
      </c>
      <c r="F30" s="780">
        <f>'[2]28第1表集計'!F31</f>
        <v>1</v>
      </c>
      <c r="G30" s="780">
        <f>'[2]28第1表集計'!G31</f>
        <v>2</v>
      </c>
      <c r="H30" s="780">
        <f>'[2]28第1表集計'!H31</f>
        <v>0</v>
      </c>
      <c r="I30" s="780">
        <f>'[2]28第1表集計'!I31</f>
        <v>0</v>
      </c>
      <c r="J30" s="780">
        <f>'[2]28第1表集計'!J31</f>
        <v>2</v>
      </c>
      <c r="K30" s="780">
        <f>'[2]28第1表集計'!K31</f>
        <v>2</v>
      </c>
      <c r="L30" s="780">
        <f>'[2]28第1表集計'!L31</f>
        <v>0</v>
      </c>
      <c r="M30" s="780">
        <f>'[2]28第1表集計'!M31</f>
        <v>0</v>
      </c>
      <c r="N30" s="780">
        <f>'[2]28第1表集計'!N31</f>
        <v>3</v>
      </c>
      <c r="O30" s="780">
        <f>'[2]28第1表集計'!O31</f>
        <v>20</v>
      </c>
      <c r="P30" s="780">
        <f>'[2]28第1表集計'!P31</f>
        <v>3</v>
      </c>
      <c r="Q30" s="780">
        <f>'[2]28第1表集計'!Q31</f>
        <v>19</v>
      </c>
      <c r="R30" s="780">
        <f>'[2]28第1表集計'!R31</f>
        <v>0</v>
      </c>
      <c r="S30" s="780">
        <f>'[2]28第1表集計'!S31</f>
        <v>0</v>
      </c>
      <c r="T30" s="780">
        <f t="shared" si="0"/>
        <v>9</v>
      </c>
      <c r="U30" s="780">
        <f t="shared" si="0"/>
        <v>43</v>
      </c>
      <c r="V30" s="781">
        <f t="shared" si="2"/>
        <v>7.7841203943954335E-4</v>
      </c>
      <c r="W30" s="781">
        <f t="shared" si="1"/>
        <v>1.1189757468512544E-3</v>
      </c>
    </row>
    <row r="31" spans="1:23" ht="27" customHeight="1">
      <c r="A31" s="1320" t="s">
        <v>2458</v>
      </c>
      <c r="B31" s="1321"/>
      <c r="C31" s="767" t="s">
        <v>708</v>
      </c>
      <c r="D31" s="768">
        <f>'[2]28第1表集計'!D32</f>
        <v>0</v>
      </c>
      <c r="E31" s="768">
        <f>'[2]28第1表集計'!E32</f>
        <v>0</v>
      </c>
      <c r="F31" s="768">
        <f>'[2]28第1表集計'!F32</f>
        <v>1</v>
      </c>
      <c r="G31" s="768">
        <f>'[2]28第1表集計'!G32</f>
        <v>2</v>
      </c>
      <c r="H31" s="768">
        <f>'[2]28第1表集計'!H32</f>
        <v>0</v>
      </c>
      <c r="I31" s="768">
        <f>'[2]28第1表集計'!I32</f>
        <v>0</v>
      </c>
      <c r="J31" s="768">
        <f>'[2]28第1表集計'!J32</f>
        <v>1</v>
      </c>
      <c r="K31" s="768">
        <f>'[2]28第1表集計'!K32</f>
        <v>1</v>
      </c>
      <c r="L31" s="768">
        <f>'[2]28第1表集計'!L32</f>
        <v>0</v>
      </c>
      <c r="M31" s="768">
        <f>'[2]28第1表集計'!M32</f>
        <v>0</v>
      </c>
      <c r="N31" s="768">
        <f>'[2]28第1表集計'!N32</f>
        <v>3</v>
      </c>
      <c r="O31" s="768">
        <f>'[2]28第1表集計'!O32</f>
        <v>20</v>
      </c>
      <c r="P31" s="768">
        <f>'[2]28第1表集計'!P32</f>
        <v>2</v>
      </c>
      <c r="Q31" s="768">
        <f>'[2]28第1表集計'!Q32</f>
        <v>13</v>
      </c>
      <c r="R31" s="768">
        <f>'[2]28第1表集計'!R32</f>
        <v>0</v>
      </c>
      <c r="S31" s="768">
        <f>'[2]28第1表集計'!S32</f>
        <v>0</v>
      </c>
      <c r="T31" s="770">
        <f t="shared" si="0"/>
        <v>7</v>
      </c>
      <c r="U31" s="770">
        <f t="shared" si="0"/>
        <v>36</v>
      </c>
      <c r="V31" s="771">
        <f t="shared" si="2"/>
        <v>6.0543158623075591E-4</v>
      </c>
      <c r="W31" s="771">
        <f t="shared" si="1"/>
        <v>9.3681690434058499E-4</v>
      </c>
    </row>
    <row r="32" spans="1:23" ht="27" customHeight="1">
      <c r="A32" s="1310" t="s">
        <v>2459</v>
      </c>
      <c r="B32" s="1311"/>
      <c r="C32" s="646" t="s">
        <v>709</v>
      </c>
      <c r="D32" s="773">
        <f>'[2]28第1表集計'!D33</f>
        <v>0</v>
      </c>
      <c r="E32" s="773">
        <f>'[2]28第1表集計'!E33</f>
        <v>0</v>
      </c>
      <c r="F32" s="773">
        <f>'[2]28第1表集計'!F33</f>
        <v>0</v>
      </c>
      <c r="G32" s="773">
        <f>'[2]28第1表集計'!G33</f>
        <v>0</v>
      </c>
      <c r="H32" s="773">
        <f>'[2]28第1表集計'!H33</f>
        <v>0</v>
      </c>
      <c r="I32" s="773">
        <f>'[2]28第1表集計'!I33</f>
        <v>0</v>
      </c>
      <c r="J32" s="773">
        <f>'[2]28第1表集計'!J33</f>
        <v>1</v>
      </c>
      <c r="K32" s="773">
        <f>'[2]28第1表集計'!K33</f>
        <v>1</v>
      </c>
      <c r="L32" s="773">
        <f>'[2]28第1表集計'!L33</f>
        <v>0</v>
      </c>
      <c r="M32" s="773">
        <f>'[2]28第1表集計'!M33</f>
        <v>0</v>
      </c>
      <c r="N32" s="773">
        <f>'[2]28第1表集計'!N33</f>
        <v>0</v>
      </c>
      <c r="O32" s="773">
        <f>'[2]28第1表集計'!O33</f>
        <v>0</v>
      </c>
      <c r="P32" s="773">
        <f>'[2]28第1表集計'!P33</f>
        <v>0</v>
      </c>
      <c r="Q32" s="773">
        <f>'[2]28第1表集計'!Q33</f>
        <v>0</v>
      </c>
      <c r="R32" s="773">
        <f>'[2]28第1表集計'!R33</f>
        <v>0</v>
      </c>
      <c r="S32" s="773">
        <f>'[2]28第1表集計'!S33</f>
        <v>0</v>
      </c>
      <c r="T32" s="770">
        <f t="shared" si="0"/>
        <v>1</v>
      </c>
      <c r="U32" s="770">
        <f t="shared" si="0"/>
        <v>1</v>
      </c>
      <c r="V32" s="782">
        <f t="shared" si="2"/>
        <v>8.6490226604393704E-5</v>
      </c>
      <c r="W32" s="782">
        <f t="shared" si="1"/>
        <v>2.6022691787238472E-5</v>
      </c>
    </row>
    <row r="33" spans="1:23" ht="27" customHeight="1" thickBot="1">
      <c r="A33" s="1314" t="s">
        <v>710</v>
      </c>
      <c r="B33" s="1315"/>
      <c r="C33" s="772" t="s">
        <v>711</v>
      </c>
      <c r="D33" s="773">
        <f>'[2]28第1表集計'!D34</f>
        <v>0</v>
      </c>
      <c r="E33" s="773">
        <f>'[2]28第1表集計'!E34</f>
        <v>0</v>
      </c>
      <c r="F33" s="773">
        <f>'[2]28第1表集計'!F34</f>
        <v>0</v>
      </c>
      <c r="G33" s="773">
        <f>'[2]28第1表集計'!G34</f>
        <v>0</v>
      </c>
      <c r="H33" s="773">
        <f>'[2]28第1表集計'!H34</f>
        <v>0</v>
      </c>
      <c r="I33" s="773">
        <f>'[2]28第1表集計'!I34</f>
        <v>0</v>
      </c>
      <c r="J33" s="773">
        <f>'[2]28第1表集計'!J34</f>
        <v>0</v>
      </c>
      <c r="K33" s="773">
        <f>'[2]28第1表集計'!K34</f>
        <v>0</v>
      </c>
      <c r="L33" s="773">
        <f>'[2]28第1表集計'!L34</f>
        <v>0</v>
      </c>
      <c r="M33" s="773">
        <f>'[2]28第1表集計'!M34</f>
        <v>0</v>
      </c>
      <c r="N33" s="773">
        <f>'[2]28第1表集計'!N34</f>
        <v>0</v>
      </c>
      <c r="O33" s="773">
        <f>'[2]28第1表集計'!O34</f>
        <v>0</v>
      </c>
      <c r="P33" s="773">
        <f>'[2]28第1表集計'!P34</f>
        <v>1</v>
      </c>
      <c r="Q33" s="773">
        <f>'[2]28第1表集計'!Q34</f>
        <v>6</v>
      </c>
      <c r="R33" s="773">
        <f>'[2]28第1表集計'!R34</f>
        <v>0</v>
      </c>
      <c r="S33" s="773">
        <f>'[2]28第1表集計'!S34</f>
        <v>0</v>
      </c>
      <c r="T33" s="790">
        <f t="shared" si="0"/>
        <v>1</v>
      </c>
      <c r="U33" s="790">
        <f t="shared" si="0"/>
        <v>6</v>
      </c>
      <c r="V33" s="776">
        <f t="shared" si="2"/>
        <v>8.6490226604393704E-5</v>
      </c>
      <c r="W33" s="776">
        <f t="shared" si="1"/>
        <v>1.5613615072343083E-4</v>
      </c>
    </row>
    <row r="34" spans="1:23" ht="27" customHeight="1" thickTop="1" thickBot="1">
      <c r="A34" s="1312" t="s">
        <v>665</v>
      </c>
      <c r="B34" s="1313"/>
      <c r="C34" s="779" t="s">
        <v>712</v>
      </c>
      <c r="D34" s="780">
        <f>'[2]28第1表集計'!D35</f>
        <v>18</v>
      </c>
      <c r="E34" s="780">
        <f>'[2]28第1表集計'!E35</f>
        <v>36</v>
      </c>
      <c r="F34" s="780">
        <f>'[2]28第1表集計'!F35</f>
        <v>19</v>
      </c>
      <c r="G34" s="780">
        <f>'[2]28第1表集計'!G35</f>
        <v>101</v>
      </c>
      <c r="H34" s="780">
        <f>'[2]28第1表集計'!H35</f>
        <v>274</v>
      </c>
      <c r="I34" s="780">
        <f>'[2]28第1表集計'!I35</f>
        <v>918</v>
      </c>
      <c r="J34" s="780">
        <f>'[2]28第1表集計'!J35</f>
        <v>380</v>
      </c>
      <c r="K34" s="780">
        <f>'[2]28第1表集計'!K35</f>
        <v>380</v>
      </c>
      <c r="L34" s="780">
        <f>'[2]28第1表集計'!L35</f>
        <v>0</v>
      </c>
      <c r="M34" s="780">
        <f>'[2]28第1表集計'!M35</f>
        <v>0</v>
      </c>
      <c r="N34" s="780">
        <f>'[2]28第1表集計'!N35</f>
        <v>687</v>
      </c>
      <c r="O34" s="780">
        <f>'[2]28第1表集計'!O35</f>
        <v>2849</v>
      </c>
      <c r="P34" s="780">
        <f>'[2]28第1表集計'!P35</f>
        <v>247</v>
      </c>
      <c r="Q34" s="780">
        <f>'[2]28第1表集計'!Q35</f>
        <v>2905</v>
      </c>
      <c r="R34" s="780">
        <f>'[2]28第1表集計'!R35</f>
        <v>0</v>
      </c>
      <c r="S34" s="780">
        <f>'[2]28第1表集計'!S35</f>
        <v>0</v>
      </c>
      <c r="T34" s="780">
        <f t="shared" si="0"/>
        <v>1625</v>
      </c>
      <c r="U34" s="780">
        <f t="shared" si="0"/>
        <v>7189</v>
      </c>
      <c r="V34" s="781">
        <f t="shared" si="2"/>
        <v>0.14054661823213976</v>
      </c>
      <c r="W34" s="781">
        <f t="shared" si="1"/>
        <v>0.18707713125845737</v>
      </c>
    </row>
    <row r="35" spans="1:23" ht="27" customHeight="1">
      <c r="A35" s="1320" t="s">
        <v>2460</v>
      </c>
      <c r="B35" s="1321"/>
      <c r="C35" s="767" t="s">
        <v>713</v>
      </c>
      <c r="D35" s="768">
        <f>'[2]28第1表集計'!D36</f>
        <v>0</v>
      </c>
      <c r="E35" s="768">
        <f>'[2]28第1表集計'!E36</f>
        <v>0</v>
      </c>
      <c r="F35" s="768">
        <f>'[2]28第1表集計'!F36</f>
        <v>1</v>
      </c>
      <c r="G35" s="768">
        <f>'[2]28第1表集計'!G36</f>
        <v>7</v>
      </c>
      <c r="H35" s="768">
        <f>'[2]28第1表集計'!H36</f>
        <v>1</v>
      </c>
      <c r="I35" s="768">
        <f>'[2]28第1表集計'!I36</f>
        <v>2</v>
      </c>
      <c r="J35" s="768">
        <f>'[2]28第1表集計'!J36</f>
        <v>0</v>
      </c>
      <c r="K35" s="768">
        <f>'[2]28第1表集計'!K36</f>
        <v>0</v>
      </c>
      <c r="L35" s="768">
        <f>'[2]28第1表集計'!L36</f>
        <v>0</v>
      </c>
      <c r="M35" s="768">
        <f>'[2]28第1表集計'!M36</f>
        <v>0</v>
      </c>
      <c r="N35" s="768">
        <f>'[2]28第1表集計'!N36</f>
        <v>78</v>
      </c>
      <c r="O35" s="768">
        <f>'[2]28第1表集計'!O36</f>
        <v>259</v>
      </c>
      <c r="P35" s="768">
        <f>'[2]28第1表集計'!P36</f>
        <v>2</v>
      </c>
      <c r="Q35" s="768">
        <f>'[2]28第1表集計'!Q36</f>
        <v>8</v>
      </c>
      <c r="R35" s="768">
        <f>'[2]28第1表集計'!R36</f>
        <v>0</v>
      </c>
      <c r="S35" s="768">
        <f>'[2]28第1表集計'!S36</f>
        <v>0</v>
      </c>
      <c r="T35" s="770">
        <f t="shared" si="0"/>
        <v>82</v>
      </c>
      <c r="U35" s="770">
        <f t="shared" si="0"/>
        <v>276</v>
      </c>
      <c r="V35" s="771">
        <f t="shared" si="2"/>
        <v>7.0921985815602835E-3</v>
      </c>
      <c r="W35" s="771">
        <f t="shared" si="1"/>
        <v>7.1822629332778179E-3</v>
      </c>
    </row>
    <row r="36" spans="1:23" ht="27" customHeight="1">
      <c r="A36" s="1316" t="s">
        <v>2461</v>
      </c>
      <c r="B36" s="1317"/>
      <c r="C36" s="767" t="s">
        <v>714</v>
      </c>
      <c r="D36" s="773">
        <f>'[2]28第1表集計'!D37</f>
        <v>0</v>
      </c>
      <c r="E36" s="773">
        <f>'[2]28第1表集計'!E37</f>
        <v>0</v>
      </c>
      <c r="F36" s="773">
        <f>'[2]28第1表集計'!F37</f>
        <v>1</v>
      </c>
      <c r="G36" s="773">
        <f>'[2]28第1表集計'!G37</f>
        <v>4</v>
      </c>
      <c r="H36" s="773">
        <f>'[2]28第1表集計'!H37</f>
        <v>0</v>
      </c>
      <c r="I36" s="773">
        <f>'[2]28第1表集計'!I37</f>
        <v>0</v>
      </c>
      <c r="J36" s="773">
        <f>'[2]28第1表集計'!J37</f>
        <v>13</v>
      </c>
      <c r="K36" s="773">
        <f>'[2]28第1表集計'!K37</f>
        <v>13</v>
      </c>
      <c r="L36" s="773">
        <f>'[2]28第1表集計'!L37</f>
        <v>0</v>
      </c>
      <c r="M36" s="773">
        <f>'[2]28第1表集計'!M37</f>
        <v>0</v>
      </c>
      <c r="N36" s="773">
        <f>'[2]28第1表集計'!N37</f>
        <v>42</v>
      </c>
      <c r="O36" s="773">
        <f>'[2]28第1表集計'!O37</f>
        <v>167</v>
      </c>
      <c r="P36" s="773">
        <f>'[2]28第1表集計'!P37</f>
        <v>3</v>
      </c>
      <c r="Q36" s="773">
        <f>'[2]28第1表集計'!Q37</f>
        <v>13</v>
      </c>
      <c r="R36" s="773">
        <f>'[2]28第1表集計'!R37</f>
        <v>0</v>
      </c>
      <c r="S36" s="773">
        <f>'[2]28第1表集計'!S37</f>
        <v>0</v>
      </c>
      <c r="T36" s="770">
        <f t="shared" si="0"/>
        <v>59</v>
      </c>
      <c r="U36" s="770">
        <f t="shared" si="0"/>
        <v>197</v>
      </c>
      <c r="V36" s="782">
        <f t="shared" si="2"/>
        <v>5.1029233696592282E-3</v>
      </c>
      <c r="W36" s="782">
        <f t="shared" si="1"/>
        <v>5.1264702820859789E-3</v>
      </c>
    </row>
    <row r="37" spans="1:23" ht="27" customHeight="1">
      <c r="A37" s="600" t="s">
        <v>715</v>
      </c>
      <c r="B37" s="601"/>
      <c r="C37" s="767" t="s">
        <v>716</v>
      </c>
      <c r="D37" s="773">
        <f>'[2]28第1表集計'!D38</f>
        <v>0</v>
      </c>
      <c r="E37" s="773">
        <f>'[2]28第1表集計'!E38</f>
        <v>0</v>
      </c>
      <c r="F37" s="773">
        <f>'[2]28第1表集計'!F38</f>
        <v>0</v>
      </c>
      <c r="G37" s="773">
        <f>'[2]28第1表集計'!G38</f>
        <v>0</v>
      </c>
      <c r="H37" s="773">
        <f>'[2]28第1表集計'!H38</f>
        <v>2</v>
      </c>
      <c r="I37" s="773">
        <f>'[2]28第1表集計'!I38</f>
        <v>14</v>
      </c>
      <c r="J37" s="773">
        <f>'[2]28第1表集計'!J38</f>
        <v>5</v>
      </c>
      <c r="K37" s="773">
        <f>'[2]28第1表集計'!K38</f>
        <v>5</v>
      </c>
      <c r="L37" s="773">
        <f>'[2]28第1表集計'!L38</f>
        <v>0</v>
      </c>
      <c r="M37" s="773">
        <f>'[2]28第1表集計'!M38</f>
        <v>0</v>
      </c>
      <c r="N37" s="773">
        <f>'[2]28第1表集計'!N38</f>
        <v>5</v>
      </c>
      <c r="O37" s="773">
        <f>'[2]28第1表集計'!O38</f>
        <v>16</v>
      </c>
      <c r="P37" s="773">
        <f>'[2]28第1表集計'!P38</f>
        <v>1</v>
      </c>
      <c r="Q37" s="773">
        <f>'[2]28第1表集計'!Q38</f>
        <v>5</v>
      </c>
      <c r="R37" s="773">
        <f>'[2]28第1表集計'!R38</f>
        <v>0</v>
      </c>
      <c r="S37" s="773">
        <f>'[2]28第1表集計'!S38</f>
        <v>0</v>
      </c>
      <c r="T37" s="770">
        <f t="shared" si="0"/>
        <v>13</v>
      </c>
      <c r="U37" s="770">
        <f t="shared" si="0"/>
        <v>40</v>
      </c>
      <c r="V37" s="782">
        <f t="shared" si="2"/>
        <v>1.1243729458571181E-3</v>
      </c>
      <c r="W37" s="782">
        <f t="shared" si="1"/>
        <v>1.0409076714895389E-3</v>
      </c>
    </row>
    <row r="38" spans="1:23" ht="27" customHeight="1">
      <c r="A38" s="1310" t="s">
        <v>717</v>
      </c>
      <c r="B38" s="1311"/>
      <c r="C38" s="767" t="s">
        <v>718</v>
      </c>
      <c r="D38" s="773">
        <f>'[2]28第1表集計'!D39</f>
        <v>0</v>
      </c>
      <c r="E38" s="773">
        <f>'[2]28第1表集計'!E39</f>
        <v>0</v>
      </c>
      <c r="F38" s="773">
        <f>'[2]28第1表集計'!F39</f>
        <v>0</v>
      </c>
      <c r="G38" s="773">
        <f>'[2]28第1表集計'!G39</f>
        <v>0</v>
      </c>
      <c r="H38" s="773">
        <f>'[2]28第1表集計'!H39</f>
        <v>1</v>
      </c>
      <c r="I38" s="773">
        <f>'[2]28第1表集計'!I39</f>
        <v>2</v>
      </c>
      <c r="J38" s="773">
        <f>'[2]28第1表集計'!J39</f>
        <v>1</v>
      </c>
      <c r="K38" s="773">
        <f>'[2]28第1表集計'!K39</f>
        <v>1</v>
      </c>
      <c r="L38" s="773">
        <f>'[2]28第1表集計'!L39</f>
        <v>0</v>
      </c>
      <c r="M38" s="773">
        <f>'[2]28第1表集計'!M39</f>
        <v>0</v>
      </c>
      <c r="N38" s="773">
        <f>'[2]28第1表集計'!N39</f>
        <v>9</v>
      </c>
      <c r="O38" s="773">
        <f>'[2]28第1表集計'!O39</f>
        <v>54</v>
      </c>
      <c r="P38" s="773">
        <f>'[2]28第1表集計'!P39</f>
        <v>2</v>
      </c>
      <c r="Q38" s="773">
        <f>'[2]28第1表集計'!Q39</f>
        <v>17</v>
      </c>
      <c r="R38" s="773">
        <f>'[2]28第1表集計'!R39</f>
        <v>0</v>
      </c>
      <c r="S38" s="773">
        <f>'[2]28第1表集計'!S39</f>
        <v>0</v>
      </c>
      <c r="T38" s="770">
        <f t="shared" si="0"/>
        <v>13</v>
      </c>
      <c r="U38" s="770">
        <f t="shared" si="0"/>
        <v>74</v>
      </c>
      <c r="V38" s="782">
        <f t="shared" si="2"/>
        <v>1.1243729458571181E-3</v>
      </c>
      <c r="W38" s="782">
        <f t="shared" si="1"/>
        <v>1.925679192255647E-3</v>
      </c>
    </row>
    <row r="39" spans="1:23" ht="27" customHeight="1">
      <c r="A39" s="600" t="s">
        <v>719</v>
      </c>
      <c r="B39" s="601"/>
      <c r="C39" s="767" t="s">
        <v>720</v>
      </c>
      <c r="D39" s="773">
        <f>'[2]28第1表集計'!D40</f>
        <v>3</v>
      </c>
      <c r="E39" s="773">
        <f>'[2]28第1表集計'!E40</f>
        <v>6</v>
      </c>
      <c r="F39" s="773">
        <f>'[2]28第1表集計'!F40</f>
        <v>0</v>
      </c>
      <c r="G39" s="773">
        <f>'[2]28第1表集計'!G40</f>
        <v>0</v>
      </c>
      <c r="H39" s="773">
        <f>'[2]28第1表集計'!H40</f>
        <v>1</v>
      </c>
      <c r="I39" s="773">
        <f>'[2]28第1表集計'!I40</f>
        <v>3</v>
      </c>
      <c r="J39" s="773">
        <f>'[2]28第1表集計'!J40</f>
        <v>2</v>
      </c>
      <c r="K39" s="773">
        <f>'[2]28第1表集計'!K40</f>
        <v>2</v>
      </c>
      <c r="L39" s="773">
        <f>'[2]28第1表集計'!L40</f>
        <v>0</v>
      </c>
      <c r="M39" s="773">
        <f>'[2]28第1表集計'!M40</f>
        <v>0</v>
      </c>
      <c r="N39" s="773">
        <f>'[2]28第1表集計'!N40</f>
        <v>1</v>
      </c>
      <c r="O39" s="773">
        <f>'[2]28第1表集計'!O40</f>
        <v>3</v>
      </c>
      <c r="P39" s="773">
        <f>'[2]28第1表集計'!P40</f>
        <v>3</v>
      </c>
      <c r="Q39" s="773">
        <f>'[2]28第1表集計'!Q40</f>
        <v>12</v>
      </c>
      <c r="R39" s="773">
        <f>'[2]28第1表集計'!R40</f>
        <v>0</v>
      </c>
      <c r="S39" s="773">
        <f>'[2]28第1表集計'!S40</f>
        <v>0</v>
      </c>
      <c r="T39" s="770">
        <f t="shared" si="0"/>
        <v>10</v>
      </c>
      <c r="U39" s="770">
        <f t="shared" si="0"/>
        <v>26</v>
      </c>
      <c r="V39" s="782">
        <f t="shared" si="2"/>
        <v>8.6490226604393706E-4</v>
      </c>
      <c r="W39" s="782">
        <f t="shared" si="1"/>
        <v>6.7658998646820032E-4</v>
      </c>
    </row>
    <row r="40" spans="1:23" ht="27" customHeight="1">
      <c r="A40" s="1310" t="s">
        <v>721</v>
      </c>
      <c r="B40" s="1311"/>
      <c r="C40" s="767" t="s">
        <v>722</v>
      </c>
      <c r="D40" s="773">
        <f>'[2]28第1表集計'!D41</f>
        <v>0</v>
      </c>
      <c r="E40" s="773">
        <f>'[2]28第1表集計'!E41</f>
        <v>0</v>
      </c>
      <c r="F40" s="773">
        <f>'[2]28第1表集計'!F41</f>
        <v>0</v>
      </c>
      <c r="G40" s="773">
        <f>'[2]28第1表集計'!G41</f>
        <v>0</v>
      </c>
      <c r="H40" s="773">
        <f>'[2]28第1表集計'!H41</f>
        <v>7</v>
      </c>
      <c r="I40" s="773">
        <f>'[2]28第1表集計'!I41</f>
        <v>30</v>
      </c>
      <c r="J40" s="773">
        <f>'[2]28第1表集計'!J41</f>
        <v>60</v>
      </c>
      <c r="K40" s="773">
        <f>'[2]28第1表集計'!K41</f>
        <v>60</v>
      </c>
      <c r="L40" s="773">
        <f>'[2]28第1表集計'!L41</f>
        <v>0</v>
      </c>
      <c r="M40" s="773">
        <f>'[2]28第1表集計'!M41</f>
        <v>0</v>
      </c>
      <c r="N40" s="773">
        <f>'[2]28第1表集計'!N41</f>
        <v>28</v>
      </c>
      <c r="O40" s="773">
        <f>'[2]28第1表集計'!O41</f>
        <v>138</v>
      </c>
      <c r="P40" s="773">
        <f>'[2]28第1表集計'!P41</f>
        <v>3</v>
      </c>
      <c r="Q40" s="773">
        <f>'[2]28第1表集計'!Q41</f>
        <v>11</v>
      </c>
      <c r="R40" s="773">
        <f>'[2]28第1表集計'!R41</f>
        <v>0</v>
      </c>
      <c r="S40" s="773">
        <f>'[2]28第1表集計'!S41</f>
        <v>0</v>
      </c>
      <c r="T40" s="770">
        <f t="shared" si="0"/>
        <v>98</v>
      </c>
      <c r="U40" s="770">
        <f t="shared" si="0"/>
        <v>239</v>
      </c>
      <c r="V40" s="782">
        <f t="shared" si="2"/>
        <v>8.476042207230583E-3</v>
      </c>
      <c r="W40" s="782">
        <f t="shared" si="1"/>
        <v>6.2194233371499945E-3</v>
      </c>
    </row>
    <row r="41" spans="1:23" ht="27" customHeight="1">
      <c r="A41" s="1324" t="s">
        <v>2462</v>
      </c>
      <c r="B41" s="1325"/>
      <c r="C41" s="767" t="s">
        <v>723</v>
      </c>
      <c r="D41" s="773">
        <f>'[2]28第1表集計'!D42</f>
        <v>0</v>
      </c>
      <c r="E41" s="773">
        <f>'[2]28第1表集計'!E42</f>
        <v>0</v>
      </c>
      <c r="F41" s="773">
        <f>'[2]28第1表集計'!F42</f>
        <v>2</v>
      </c>
      <c r="G41" s="773">
        <f>'[2]28第1表集計'!G42</f>
        <v>14</v>
      </c>
      <c r="H41" s="773">
        <f>'[2]28第1表集計'!H42</f>
        <v>129</v>
      </c>
      <c r="I41" s="773">
        <f>'[2]28第1表集計'!I42</f>
        <v>392</v>
      </c>
      <c r="J41" s="773">
        <f>'[2]28第1表集計'!J42</f>
        <v>40</v>
      </c>
      <c r="K41" s="773">
        <f>'[2]28第1表集計'!K42</f>
        <v>40</v>
      </c>
      <c r="L41" s="773">
        <f>'[2]28第1表集計'!L42</f>
        <v>0</v>
      </c>
      <c r="M41" s="773">
        <f>'[2]28第1表集計'!M42</f>
        <v>0</v>
      </c>
      <c r="N41" s="773">
        <f>'[2]28第1表集計'!N42</f>
        <v>84</v>
      </c>
      <c r="O41" s="773">
        <f>'[2]28第1表集計'!O42</f>
        <v>345</v>
      </c>
      <c r="P41" s="773">
        <f>'[2]28第1表集計'!P42</f>
        <v>45</v>
      </c>
      <c r="Q41" s="773">
        <f>'[2]28第1表集計'!Q42</f>
        <v>269</v>
      </c>
      <c r="R41" s="773">
        <f>'[2]28第1表集計'!R42</f>
        <v>0</v>
      </c>
      <c r="S41" s="773">
        <f>'[2]28第1表集計'!S42</f>
        <v>0</v>
      </c>
      <c r="T41" s="770">
        <f t="shared" si="0"/>
        <v>300</v>
      </c>
      <c r="U41" s="770">
        <f t="shared" si="0"/>
        <v>1060</v>
      </c>
      <c r="V41" s="782">
        <f t="shared" si="2"/>
        <v>2.5947067981318111E-2</v>
      </c>
      <c r="W41" s="782">
        <f t="shared" si="1"/>
        <v>2.758405329447278E-2</v>
      </c>
    </row>
    <row r="42" spans="1:23" ht="27" customHeight="1">
      <c r="A42" s="1324" t="s">
        <v>2463</v>
      </c>
      <c r="B42" s="1325"/>
      <c r="C42" s="767" t="s">
        <v>724</v>
      </c>
      <c r="D42" s="773">
        <f>'[2]28第1表集計'!D43</f>
        <v>0</v>
      </c>
      <c r="E42" s="773">
        <f>'[2]28第1表集計'!E43</f>
        <v>0</v>
      </c>
      <c r="F42" s="773">
        <f>'[2]28第1表集計'!F43</f>
        <v>0</v>
      </c>
      <c r="G42" s="773">
        <f>'[2]28第1表集計'!G43</f>
        <v>0</v>
      </c>
      <c r="H42" s="773">
        <f>'[2]28第1表集計'!H43</f>
        <v>0</v>
      </c>
      <c r="I42" s="773">
        <f>'[2]28第1表集計'!I43</f>
        <v>0</v>
      </c>
      <c r="J42" s="773">
        <f>'[2]28第1表集計'!J43</f>
        <v>1</v>
      </c>
      <c r="K42" s="773">
        <f>'[2]28第1表集計'!K43</f>
        <v>1</v>
      </c>
      <c r="L42" s="773">
        <f>'[2]28第1表集計'!L43</f>
        <v>0</v>
      </c>
      <c r="M42" s="773">
        <f>'[2]28第1表集計'!M43</f>
        <v>0</v>
      </c>
      <c r="N42" s="773">
        <f>'[2]28第1表集計'!N43</f>
        <v>70</v>
      </c>
      <c r="O42" s="773">
        <f>'[2]28第1表集計'!O43</f>
        <v>253</v>
      </c>
      <c r="P42" s="773">
        <f>'[2]28第1表集計'!P43</f>
        <v>10</v>
      </c>
      <c r="Q42" s="773">
        <f>'[2]28第1表集計'!Q43</f>
        <v>64</v>
      </c>
      <c r="R42" s="773">
        <f>'[2]28第1表集計'!R43</f>
        <v>0</v>
      </c>
      <c r="S42" s="773">
        <f>'[2]28第1表集計'!S43</f>
        <v>0</v>
      </c>
      <c r="T42" s="770">
        <f t="shared" si="0"/>
        <v>81</v>
      </c>
      <c r="U42" s="770">
        <f t="shared" si="0"/>
        <v>318</v>
      </c>
      <c r="V42" s="782">
        <f t="shared" si="2"/>
        <v>7.0057083549558896E-3</v>
      </c>
      <c r="W42" s="782">
        <f t="shared" si="1"/>
        <v>8.2752159883418344E-3</v>
      </c>
    </row>
    <row r="43" spans="1:23" ht="27" customHeight="1">
      <c r="A43" s="1324" t="s">
        <v>2464</v>
      </c>
      <c r="B43" s="1325"/>
      <c r="C43" s="767" t="s">
        <v>725</v>
      </c>
      <c r="D43" s="773">
        <f>'[2]28第1表集計'!D44</f>
        <v>4</v>
      </c>
      <c r="E43" s="773">
        <f>'[2]28第1表集計'!E44</f>
        <v>8</v>
      </c>
      <c r="F43" s="773">
        <f>'[2]28第1表集計'!F44</f>
        <v>0</v>
      </c>
      <c r="G43" s="773">
        <f>'[2]28第1表集計'!G44</f>
        <v>0</v>
      </c>
      <c r="H43" s="773">
        <f>'[2]28第1表集計'!H44</f>
        <v>1</v>
      </c>
      <c r="I43" s="773">
        <f>'[2]28第1表集計'!I44</f>
        <v>6</v>
      </c>
      <c r="J43" s="773">
        <f>'[2]28第1表集計'!J44</f>
        <v>9</v>
      </c>
      <c r="K43" s="773">
        <f>'[2]28第1表集計'!K44</f>
        <v>9</v>
      </c>
      <c r="L43" s="773">
        <f>'[2]28第1表集計'!L44</f>
        <v>0</v>
      </c>
      <c r="M43" s="773">
        <f>'[2]28第1表集計'!M44</f>
        <v>0</v>
      </c>
      <c r="N43" s="773">
        <f>'[2]28第1表集計'!N44</f>
        <v>45</v>
      </c>
      <c r="O43" s="773">
        <f>'[2]28第1表集計'!O44</f>
        <v>167</v>
      </c>
      <c r="P43" s="773">
        <f>'[2]28第1表集計'!P44</f>
        <v>26</v>
      </c>
      <c r="Q43" s="773">
        <f>'[2]28第1表集計'!Q44</f>
        <v>161</v>
      </c>
      <c r="R43" s="773">
        <f>'[2]28第1表集計'!R44</f>
        <v>0</v>
      </c>
      <c r="S43" s="773">
        <f>'[2]28第1表集計'!S44</f>
        <v>0</v>
      </c>
      <c r="T43" s="770">
        <f t="shared" si="0"/>
        <v>85</v>
      </c>
      <c r="U43" s="770">
        <f t="shared" si="0"/>
        <v>351</v>
      </c>
      <c r="V43" s="782">
        <f t="shared" si="2"/>
        <v>7.3516692613734645E-3</v>
      </c>
      <c r="W43" s="782">
        <f t="shared" si="1"/>
        <v>9.1339648173207038E-3</v>
      </c>
    </row>
    <row r="44" spans="1:23" ht="27" customHeight="1">
      <c r="A44" s="1322" t="s">
        <v>2465</v>
      </c>
      <c r="B44" s="1323"/>
      <c r="C44" s="767" t="s">
        <v>726</v>
      </c>
      <c r="D44" s="773">
        <f>'[2]28第1表集計'!D45</f>
        <v>0</v>
      </c>
      <c r="E44" s="773">
        <f>'[2]28第1表集計'!E45</f>
        <v>0</v>
      </c>
      <c r="F44" s="773">
        <f>'[2]28第1表集計'!F45</f>
        <v>0</v>
      </c>
      <c r="G44" s="773">
        <f>'[2]28第1表集計'!G45</f>
        <v>0</v>
      </c>
      <c r="H44" s="773">
        <f>'[2]28第1表集計'!H45</f>
        <v>0</v>
      </c>
      <c r="I44" s="773">
        <f>'[2]28第1表集計'!I45</f>
        <v>0</v>
      </c>
      <c r="J44" s="773">
        <f>'[2]28第1表集計'!J45</f>
        <v>0</v>
      </c>
      <c r="K44" s="773">
        <f>'[2]28第1表集計'!K45</f>
        <v>0</v>
      </c>
      <c r="L44" s="773">
        <f>'[2]28第1表集計'!L45</f>
        <v>0</v>
      </c>
      <c r="M44" s="773">
        <f>'[2]28第1表集計'!M45</f>
        <v>0</v>
      </c>
      <c r="N44" s="773">
        <f>'[2]28第1表集計'!N45</f>
        <v>5</v>
      </c>
      <c r="O44" s="773">
        <f>'[2]28第1表集計'!O45</f>
        <v>17</v>
      </c>
      <c r="P44" s="773">
        <f>'[2]28第1表集計'!P45</f>
        <v>12</v>
      </c>
      <c r="Q44" s="773">
        <f>'[2]28第1表集計'!Q45</f>
        <v>54</v>
      </c>
      <c r="R44" s="773">
        <f>'[2]28第1表集計'!R45</f>
        <v>0</v>
      </c>
      <c r="S44" s="773">
        <f>'[2]28第1表集計'!S45</f>
        <v>0</v>
      </c>
      <c r="T44" s="770">
        <f t="shared" si="0"/>
        <v>17</v>
      </c>
      <c r="U44" s="770">
        <f t="shared" si="0"/>
        <v>71</v>
      </c>
      <c r="V44" s="782">
        <f t="shared" si="2"/>
        <v>1.470333852274693E-3</v>
      </c>
      <c r="W44" s="782">
        <f t="shared" si="1"/>
        <v>1.8476111168939315E-3</v>
      </c>
    </row>
    <row r="45" spans="1:23" ht="27" customHeight="1">
      <c r="A45" s="1310" t="s">
        <v>2466</v>
      </c>
      <c r="B45" s="1311"/>
      <c r="C45" s="767" t="s">
        <v>727</v>
      </c>
      <c r="D45" s="773">
        <f>'[2]28第1表集計'!D46</f>
        <v>0</v>
      </c>
      <c r="E45" s="773">
        <f>'[2]28第1表集計'!E46</f>
        <v>0</v>
      </c>
      <c r="F45" s="773">
        <f>'[2]28第1表集計'!F46</f>
        <v>0</v>
      </c>
      <c r="G45" s="773">
        <f>'[2]28第1表集計'!G46</f>
        <v>0</v>
      </c>
      <c r="H45" s="773">
        <f>'[2]28第1表集計'!H46</f>
        <v>1</v>
      </c>
      <c r="I45" s="773">
        <f>'[2]28第1表集計'!I46</f>
        <v>6</v>
      </c>
      <c r="J45" s="773">
        <f>'[2]28第1表集計'!J46</f>
        <v>7</v>
      </c>
      <c r="K45" s="773">
        <f>'[2]28第1表集計'!K46</f>
        <v>7</v>
      </c>
      <c r="L45" s="773">
        <f>'[2]28第1表集計'!L46</f>
        <v>0</v>
      </c>
      <c r="M45" s="773">
        <f>'[2]28第1表集計'!M46</f>
        <v>0</v>
      </c>
      <c r="N45" s="773">
        <f>'[2]28第1表集計'!N46</f>
        <v>77</v>
      </c>
      <c r="O45" s="773">
        <f>'[2]28第1表集計'!O46</f>
        <v>281</v>
      </c>
      <c r="P45" s="773">
        <f>'[2]28第1表集計'!P46</f>
        <v>8</v>
      </c>
      <c r="Q45" s="773">
        <f>'[2]28第1表集計'!Q46</f>
        <v>49</v>
      </c>
      <c r="R45" s="773">
        <f>'[2]28第1表集計'!R46</f>
        <v>0</v>
      </c>
      <c r="S45" s="773">
        <f>'[2]28第1表集計'!S46</f>
        <v>0</v>
      </c>
      <c r="T45" s="770">
        <f t="shared" si="0"/>
        <v>93</v>
      </c>
      <c r="U45" s="770">
        <f t="shared" si="0"/>
        <v>343</v>
      </c>
      <c r="V45" s="782">
        <f t="shared" si="2"/>
        <v>8.0435910742086142E-3</v>
      </c>
      <c r="W45" s="782">
        <f t="shared" si="1"/>
        <v>8.9257832830227958E-3</v>
      </c>
    </row>
    <row r="46" spans="1:23" ht="27" customHeight="1">
      <c r="A46" s="1310" t="s">
        <v>2467</v>
      </c>
      <c r="B46" s="1311"/>
      <c r="C46" s="767" t="s">
        <v>728</v>
      </c>
      <c r="D46" s="773">
        <f>'[2]28第1表集計'!D47</f>
        <v>4</v>
      </c>
      <c r="E46" s="773">
        <f>'[2]28第1表集計'!E47</f>
        <v>8</v>
      </c>
      <c r="F46" s="773">
        <f>'[2]28第1表集計'!F47</f>
        <v>2</v>
      </c>
      <c r="G46" s="773">
        <f>'[2]28第1表集計'!G47</f>
        <v>8</v>
      </c>
      <c r="H46" s="773">
        <f>'[2]28第1表集計'!H47</f>
        <v>4</v>
      </c>
      <c r="I46" s="773">
        <f>'[2]28第1表集計'!I47</f>
        <v>22</v>
      </c>
      <c r="J46" s="773">
        <f>'[2]28第1表集計'!J47</f>
        <v>5</v>
      </c>
      <c r="K46" s="773">
        <f>'[2]28第1表集計'!K47</f>
        <v>5</v>
      </c>
      <c r="L46" s="773">
        <f>'[2]28第1表集計'!L47</f>
        <v>0</v>
      </c>
      <c r="M46" s="773">
        <f>'[2]28第1表集計'!M47</f>
        <v>0</v>
      </c>
      <c r="N46" s="773">
        <f>'[2]28第1表集計'!N47</f>
        <v>14</v>
      </c>
      <c r="O46" s="773">
        <f>'[2]28第1表集計'!O47</f>
        <v>66</v>
      </c>
      <c r="P46" s="773">
        <f>'[2]28第1表集計'!P47</f>
        <v>8</v>
      </c>
      <c r="Q46" s="773">
        <f>'[2]28第1表集計'!Q47</f>
        <v>49</v>
      </c>
      <c r="R46" s="773">
        <f>'[2]28第1表集計'!R47</f>
        <v>0</v>
      </c>
      <c r="S46" s="773">
        <f>'[2]28第1表集計'!S47</f>
        <v>0</v>
      </c>
      <c r="T46" s="770">
        <f t="shared" si="0"/>
        <v>37</v>
      </c>
      <c r="U46" s="770">
        <f t="shared" si="0"/>
        <v>158</v>
      </c>
      <c r="V46" s="782">
        <f t="shared" si="2"/>
        <v>3.2001383843625669E-3</v>
      </c>
      <c r="W46" s="782">
        <f t="shared" si="1"/>
        <v>4.1115853023836789E-3</v>
      </c>
    </row>
    <row r="47" spans="1:23" ht="27" customHeight="1">
      <c r="A47" s="1310" t="s">
        <v>2468</v>
      </c>
      <c r="B47" s="1311"/>
      <c r="C47" s="767" t="s">
        <v>729</v>
      </c>
      <c r="D47" s="773">
        <f>'[2]28第1表集計'!D48</f>
        <v>0</v>
      </c>
      <c r="E47" s="773">
        <f>'[2]28第1表集計'!E48</f>
        <v>0</v>
      </c>
      <c r="F47" s="773">
        <f>'[2]28第1表集計'!F48</f>
        <v>2</v>
      </c>
      <c r="G47" s="773">
        <f>'[2]28第1表集計'!G48</f>
        <v>14</v>
      </c>
      <c r="H47" s="773">
        <f>'[2]28第1表集計'!H48</f>
        <v>106</v>
      </c>
      <c r="I47" s="773">
        <f>'[2]28第1表集計'!I48</f>
        <v>357</v>
      </c>
      <c r="J47" s="773">
        <f>'[2]28第1表集計'!J48</f>
        <v>45</v>
      </c>
      <c r="K47" s="773">
        <f>'[2]28第1表集計'!K48</f>
        <v>45</v>
      </c>
      <c r="L47" s="773">
        <f>'[2]28第1表集計'!L48</f>
        <v>0</v>
      </c>
      <c r="M47" s="773">
        <f>'[2]28第1表集計'!M48</f>
        <v>0</v>
      </c>
      <c r="N47" s="773">
        <f>'[2]28第1表集計'!N48</f>
        <v>55</v>
      </c>
      <c r="O47" s="773">
        <f>'[2]28第1表集計'!O48</f>
        <v>245</v>
      </c>
      <c r="P47" s="773">
        <f>'[2]28第1表集計'!P48</f>
        <v>32</v>
      </c>
      <c r="Q47" s="773">
        <f>'[2]28第1表集計'!Q48</f>
        <v>196</v>
      </c>
      <c r="R47" s="773">
        <f>'[2]28第1表集計'!R48</f>
        <v>0</v>
      </c>
      <c r="S47" s="773">
        <f>'[2]28第1表集計'!S48</f>
        <v>0</v>
      </c>
      <c r="T47" s="770">
        <f t="shared" si="0"/>
        <v>240</v>
      </c>
      <c r="U47" s="770">
        <f t="shared" si="0"/>
        <v>857</v>
      </c>
      <c r="V47" s="782">
        <f t="shared" si="2"/>
        <v>2.0757654385054489E-2</v>
      </c>
      <c r="W47" s="782">
        <f t="shared" si="1"/>
        <v>2.2301446861663372E-2</v>
      </c>
    </row>
    <row r="48" spans="1:23" ht="27" customHeight="1">
      <c r="A48" s="1310" t="s">
        <v>2469</v>
      </c>
      <c r="B48" s="1311"/>
      <c r="C48" s="767" t="s">
        <v>730</v>
      </c>
      <c r="D48" s="773">
        <f>'[2]28第1表集計'!D49</f>
        <v>0</v>
      </c>
      <c r="E48" s="773">
        <f>'[2]28第1表集計'!E49</f>
        <v>0</v>
      </c>
      <c r="F48" s="773">
        <f>'[2]28第1表集計'!F49</f>
        <v>0</v>
      </c>
      <c r="G48" s="773">
        <f>'[2]28第1表集計'!G49</f>
        <v>0</v>
      </c>
      <c r="H48" s="773">
        <f>'[2]28第1表集計'!H49</f>
        <v>2</v>
      </c>
      <c r="I48" s="773">
        <f>'[2]28第1表集計'!I49</f>
        <v>6</v>
      </c>
      <c r="J48" s="773">
        <f>'[2]28第1表集計'!J49</f>
        <v>1</v>
      </c>
      <c r="K48" s="773">
        <f>'[2]28第1表集計'!K49</f>
        <v>1</v>
      </c>
      <c r="L48" s="773">
        <f>'[2]28第1表集計'!L49</f>
        <v>0</v>
      </c>
      <c r="M48" s="773">
        <f>'[2]28第1表集計'!M49</f>
        <v>0</v>
      </c>
      <c r="N48" s="773">
        <f>'[2]28第1表集計'!N49</f>
        <v>17</v>
      </c>
      <c r="O48" s="773">
        <f>'[2]28第1表集計'!O49</f>
        <v>87</v>
      </c>
      <c r="P48" s="773">
        <f>'[2]28第1表集計'!P49</f>
        <v>5</v>
      </c>
      <c r="Q48" s="773">
        <f>'[2]28第1表集計'!Q49</f>
        <v>28</v>
      </c>
      <c r="R48" s="773">
        <f>'[2]28第1表集計'!R49</f>
        <v>0</v>
      </c>
      <c r="S48" s="773">
        <f>'[2]28第1表集計'!S49</f>
        <v>0</v>
      </c>
      <c r="T48" s="770">
        <f t="shared" si="0"/>
        <v>25</v>
      </c>
      <c r="U48" s="770">
        <f t="shared" si="0"/>
        <v>122</v>
      </c>
      <c r="V48" s="782">
        <f t="shared" si="2"/>
        <v>2.1622556651098427E-3</v>
      </c>
      <c r="W48" s="782">
        <f t="shared" si="1"/>
        <v>3.1747683980430934E-3</v>
      </c>
    </row>
    <row r="49" spans="1:23" ht="27" customHeight="1">
      <c r="A49" s="1326" t="s">
        <v>2470</v>
      </c>
      <c r="B49" s="1326"/>
      <c r="C49" s="767" t="s">
        <v>731</v>
      </c>
      <c r="D49" s="773">
        <f>'[2]28第1表集計'!D50</f>
        <v>0</v>
      </c>
      <c r="E49" s="773">
        <f>'[2]28第1表集計'!E50</f>
        <v>0</v>
      </c>
      <c r="F49" s="773">
        <f>'[2]28第1表集計'!F50</f>
        <v>0</v>
      </c>
      <c r="G49" s="773">
        <f>'[2]28第1表集計'!G50</f>
        <v>0</v>
      </c>
      <c r="H49" s="773">
        <f>'[2]28第1表集計'!H50</f>
        <v>2</v>
      </c>
      <c r="I49" s="773">
        <f>'[2]28第1表集計'!I50</f>
        <v>11</v>
      </c>
      <c r="J49" s="773">
        <f>'[2]28第1表集計'!J50</f>
        <v>2</v>
      </c>
      <c r="K49" s="773">
        <f>'[2]28第1表集計'!K50</f>
        <v>2</v>
      </c>
      <c r="L49" s="773">
        <f>'[2]28第1表集計'!L50</f>
        <v>0</v>
      </c>
      <c r="M49" s="773">
        <f>'[2]28第1表集計'!M50</f>
        <v>0</v>
      </c>
      <c r="N49" s="773">
        <f>'[2]28第1表集計'!N50</f>
        <v>10</v>
      </c>
      <c r="O49" s="773">
        <f>'[2]28第1表集計'!O50</f>
        <v>39</v>
      </c>
      <c r="P49" s="773">
        <f>'[2]28第1表集計'!P50</f>
        <v>5</v>
      </c>
      <c r="Q49" s="773">
        <f>'[2]28第1表集計'!Q50</f>
        <v>28</v>
      </c>
      <c r="R49" s="773">
        <f>'[2]28第1表集計'!R50</f>
        <v>0</v>
      </c>
      <c r="S49" s="773">
        <f>'[2]28第1表集計'!S50</f>
        <v>0</v>
      </c>
      <c r="T49" s="770">
        <f t="shared" si="0"/>
        <v>19</v>
      </c>
      <c r="U49" s="770">
        <f t="shared" si="0"/>
        <v>80</v>
      </c>
      <c r="V49" s="782">
        <f t="shared" si="2"/>
        <v>1.6433143054834804E-3</v>
      </c>
      <c r="W49" s="782">
        <f t="shared" si="1"/>
        <v>2.0818153429790777E-3</v>
      </c>
    </row>
    <row r="50" spans="1:23" ht="27" customHeight="1">
      <c r="A50" s="1316" t="s">
        <v>2471</v>
      </c>
      <c r="B50" s="1317"/>
      <c r="C50" s="767" t="s">
        <v>732</v>
      </c>
      <c r="D50" s="773">
        <f>'[2]28第1表集計'!D51</f>
        <v>7</v>
      </c>
      <c r="E50" s="773">
        <f>'[2]28第1表集計'!E51</f>
        <v>14</v>
      </c>
      <c r="F50" s="773">
        <f>'[2]28第1表集計'!F51</f>
        <v>6</v>
      </c>
      <c r="G50" s="773">
        <f>'[2]28第1表集計'!G51</f>
        <v>30</v>
      </c>
      <c r="H50" s="773">
        <f>'[2]28第1表集計'!H51</f>
        <v>5</v>
      </c>
      <c r="I50" s="773">
        <f>'[2]28第1表集計'!I51</f>
        <v>24</v>
      </c>
      <c r="J50" s="773">
        <f>'[2]28第1表集計'!J51</f>
        <v>8</v>
      </c>
      <c r="K50" s="773">
        <f>'[2]28第1表集計'!K51</f>
        <v>8</v>
      </c>
      <c r="L50" s="773">
        <f>'[2]28第1表集計'!L51</f>
        <v>0</v>
      </c>
      <c r="M50" s="773">
        <f>'[2]28第1表集計'!M51</f>
        <v>0</v>
      </c>
      <c r="N50" s="773">
        <f>'[2]28第1表集計'!N51</f>
        <v>27</v>
      </c>
      <c r="O50" s="773">
        <f>'[2]28第1表集計'!O51</f>
        <v>116</v>
      </c>
      <c r="P50" s="773">
        <f>'[2]28第1表集計'!P51</f>
        <v>9</v>
      </c>
      <c r="Q50" s="773">
        <f>'[2]28第1表集計'!Q51</f>
        <v>51</v>
      </c>
      <c r="R50" s="773">
        <f>'[2]28第1表集計'!R51</f>
        <v>0</v>
      </c>
      <c r="S50" s="773">
        <f>'[2]28第1表集計'!S51</f>
        <v>0</v>
      </c>
      <c r="T50" s="770">
        <f t="shared" si="0"/>
        <v>62</v>
      </c>
      <c r="U50" s="770">
        <f t="shared" si="0"/>
        <v>243</v>
      </c>
      <c r="V50" s="782">
        <f t="shared" si="2"/>
        <v>5.36239404947241E-3</v>
      </c>
      <c r="W50" s="782">
        <f t="shared" si="1"/>
        <v>6.3235141042989485E-3</v>
      </c>
    </row>
    <row r="51" spans="1:23" ht="27" customHeight="1">
      <c r="A51" s="1310" t="s">
        <v>733</v>
      </c>
      <c r="B51" s="1311"/>
      <c r="C51" s="767" t="s">
        <v>734</v>
      </c>
      <c r="D51" s="773">
        <f>'[2]28第1表集計'!D52</f>
        <v>0</v>
      </c>
      <c r="E51" s="773">
        <f>'[2]28第1表集計'!E52</f>
        <v>0</v>
      </c>
      <c r="F51" s="773">
        <f>'[2]28第1表集計'!F52</f>
        <v>0</v>
      </c>
      <c r="G51" s="773">
        <f>'[2]28第1表集計'!G52</f>
        <v>0</v>
      </c>
      <c r="H51" s="773">
        <f>'[2]28第1表集計'!H52</f>
        <v>0</v>
      </c>
      <c r="I51" s="773">
        <f>'[2]28第1表集計'!I52</f>
        <v>0</v>
      </c>
      <c r="J51" s="773">
        <f>'[2]28第1表集計'!J52</f>
        <v>1</v>
      </c>
      <c r="K51" s="773">
        <f>'[2]28第1表集計'!K52</f>
        <v>1</v>
      </c>
      <c r="L51" s="773">
        <f>'[2]28第1表集計'!L52</f>
        <v>0</v>
      </c>
      <c r="M51" s="773">
        <f>'[2]28第1表集計'!M52</f>
        <v>0</v>
      </c>
      <c r="N51" s="773">
        <f>'[2]28第1表集計'!N52</f>
        <v>26</v>
      </c>
      <c r="O51" s="773">
        <f>'[2]28第1表集計'!O52</f>
        <v>115</v>
      </c>
      <c r="P51" s="773">
        <f>'[2]28第1表集計'!P52</f>
        <v>0</v>
      </c>
      <c r="Q51" s="773">
        <f>'[2]28第1表集計'!Q52</f>
        <v>0</v>
      </c>
      <c r="R51" s="773">
        <f>'[2]28第1表集計'!R52</f>
        <v>0</v>
      </c>
      <c r="S51" s="773">
        <f>'[2]28第1表集計'!S52</f>
        <v>0</v>
      </c>
      <c r="T51" s="770">
        <f t="shared" si="0"/>
        <v>27</v>
      </c>
      <c r="U51" s="770">
        <f t="shared" si="0"/>
        <v>116</v>
      </c>
      <c r="V51" s="782">
        <f t="shared" si="2"/>
        <v>2.3352361183186301E-3</v>
      </c>
      <c r="W51" s="782">
        <f t="shared" si="1"/>
        <v>3.0186322473196628E-3</v>
      </c>
    </row>
    <row r="52" spans="1:23" ht="27" customHeight="1">
      <c r="A52" s="1322" t="s">
        <v>2472</v>
      </c>
      <c r="B52" s="1323"/>
      <c r="C52" s="646" t="s">
        <v>735</v>
      </c>
      <c r="D52" s="773">
        <f>'[2]28第1表集計'!D53</f>
        <v>0</v>
      </c>
      <c r="E52" s="773">
        <f>'[2]28第1表集計'!E53</f>
        <v>0</v>
      </c>
      <c r="F52" s="773">
        <f>'[2]28第1表集計'!F53</f>
        <v>0</v>
      </c>
      <c r="G52" s="773">
        <f>'[2]28第1表集計'!G53</f>
        <v>0</v>
      </c>
      <c r="H52" s="773">
        <f>'[2]28第1表集計'!H53</f>
        <v>0</v>
      </c>
      <c r="I52" s="773">
        <f>'[2]28第1表集計'!I53</f>
        <v>0</v>
      </c>
      <c r="J52" s="773">
        <f>'[2]28第1表集計'!J53</f>
        <v>0</v>
      </c>
      <c r="K52" s="773">
        <f>'[2]28第1表集計'!K53</f>
        <v>0</v>
      </c>
      <c r="L52" s="773">
        <f>'[2]28第1表集計'!L53</f>
        <v>0</v>
      </c>
      <c r="M52" s="773">
        <f>'[2]28第1表集計'!M53</f>
        <v>0</v>
      </c>
      <c r="N52" s="773">
        <f>'[2]28第1表集計'!N53</f>
        <v>0</v>
      </c>
      <c r="O52" s="773">
        <f>'[2]28第1表集計'!O53</f>
        <v>0</v>
      </c>
      <c r="P52" s="773">
        <f>'[2]28第1表集計'!P53</f>
        <v>7</v>
      </c>
      <c r="Q52" s="773">
        <f>'[2]28第1表集計'!Q53</f>
        <v>38</v>
      </c>
      <c r="R52" s="773">
        <f>'[2]28第1表集計'!R53</f>
        <v>0</v>
      </c>
      <c r="S52" s="773">
        <f>'[2]28第1表集計'!S53</f>
        <v>0</v>
      </c>
      <c r="T52" s="791">
        <f t="shared" si="0"/>
        <v>7</v>
      </c>
      <c r="U52" s="791">
        <f t="shared" si="0"/>
        <v>38</v>
      </c>
      <c r="V52" s="782">
        <f t="shared" si="2"/>
        <v>6.0543158623075591E-4</v>
      </c>
      <c r="W52" s="782">
        <f t="shared" si="1"/>
        <v>9.8886228791506187E-4</v>
      </c>
    </row>
    <row r="53" spans="1:23" ht="27" customHeight="1">
      <c r="A53" s="1324" t="s">
        <v>736</v>
      </c>
      <c r="B53" s="1325"/>
      <c r="C53" s="767" t="s">
        <v>737</v>
      </c>
      <c r="D53" s="773">
        <f>'[2]28第1表集計'!D54</f>
        <v>0</v>
      </c>
      <c r="E53" s="773">
        <f>'[2]28第1表集計'!E54</f>
        <v>0</v>
      </c>
      <c r="F53" s="773">
        <f>'[2]28第1表集計'!F54</f>
        <v>0</v>
      </c>
      <c r="G53" s="773">
        <f>'[2]28第1表集計'!G54</f>
        <v>0</v>
      </c>
      <c r="H53" s="773">
        <f>'[2]28第1表集計'!H54</f>
        <v>0</v>
      </c>
      <c r="I53" s="773">
        <f>'[2]28第1表集計'!I54</f>
        <v>0</v>
      </c>
      <c r="J53" s="773">
        <f>'[2]28第1表集計'!J54</f>
        <v>62</v>
      </c>
      <c r="K53" s="773">
        <f>'[2]28第1表集計'!K54</f>
        <v>62</v>
      </c>
      <c r="L53" s="773">
        <f>'[2]28第1表集計'!L54</f>
        <v>0</v>
      </c>
      <c r="M53" s="773">
        <f>'[2]28第1表集計'!M54</f>
        <v>0</v>
      </c>
      <c r="N53" s="773">
        <f>'[2]28第1表集計'!N54</f>
        <v>0</v>
      </c>
      <c r="O53" s="773">
        <f>'[2]28第1表集計'!O54</f>
        <v>0</v>
      </c>
      <c r="P53" s="773">
        <f>'[2]28第1表集計'!P54</f>
        <v>51</v>
      </c>
      <c r="Q53" s="773">
        <f>'[2]28第1表集計'!Q54</f>
        <v>1753</v>
      </c>
      <c r="R53" s="773">
        <f>'[2]28第1表集計'!R54</f>
        <v>0</v>
      </c>
      <c r="S53" s="773">
        <f>'[2]28第1表集計'!S54</f>
        <v>0</v>
      </c>
      <c r="T53" s="770">
        <f t="shared" si="0"/>
        <v>113</v>
      </c>
      <c r="U53" s="770">
        <f t="shared" si="0"/>
        <v>1815</v>
      </c>
      <c r="V53" s="782">
        <f t="shared" si="2"/>
        <v>9.7733956062964877E-3</v>
      </c>
      <c r="W53" s="782">
        <f t="shared" si="1"/>
        <v>4.7231185593837828E-2</v>
      </c>
    </row>
    <row r="54" spans="1:23" ht="27" customHeight="1">
      <c r="A54" s="1322" t="s">
        <v>2473</v>
      </c>
      <c r="B54" s="1323"/>
      <c r="C54" s="646" t="s">
        <v>738</v>
      </c>
      <c r="D54" s="773">
        <f>'[2]28第1表集計'!D55</f>
        <v>0</v>
      </c>
      <c r="E54" s="773">
        <f>'[2]28第1表集計'!E55</f>
        <v>0</v>
      </c>
      <c r="F54" s="773">
        <f>'[2]28第1表集計'!F55</f>
        <v>5</v>
      </c>
      <c r="G54" s="773">
        <f>'[2]28第1表集計'!G55</f>
        <v>24</v>
      </c>
      <c r="H54" s="773">
        <f>'[2]28第1表集計'!H55</f>
        <v>0</v>
      </c>
      <c r="I54" s="773">
        <f>'[2]28第1表集計'!I55</f>
        <v>0</v>
      </c>
      <c r="J54" s="773">
        <f>'[2]28第1表集計'!J55</f>
        <v>74</v>
      </c>
      <c r="K54" s="773">
        <f>'[2]28第1表集計'!K55</f>
        <v>74</v>
      </c>
      <c r="L54" s="773">
        <f>'[2]28第1表集計'!L55</f>
        <v>0</v>
      </c>
      <c r="M54" s="773">
        <f>'[2]28第1表集計'!M55</f>
        <v>0</v>
      </c>
      <c r="N54" s="773">
        <f>'[2]28第1表集計'!N55</f>
        <v>60</v>
      </c>
      <c r="O54" s="773">
        <f>'[2]28第1表集計'!O55</f>
        <v>244</v>
      </c>
      <c r="P54" s="773">
        <f>'[2]28第1表集計'!P55</f>
        <v>11</v>
      </c>
      <c r="Q54" s="773">
        <f>'[2]28第1表集計'!Q55</f>
        <v>60</v>
      </c>
      <c r="R54" s="773">
        <f>'[2]28第1表集計'!R55</f>
        <v>0</v>
      </c>
      <c r="S54" s="773">
        <f>'[2]28第1表集計'!S55</f>
        <v>0</v>
      </c>
      <c r="T54" s="791">
        <f t="shared" si="0"/>
        <v>150</v>
      </c>
      <c r="U54" s="791">
        <f t="shared" si="0"/>
        <v>402</v>
      </c>
      <c r="V54" s="782">
        <f t="shared" si="2"/>
        <v>1.2973533990659055E-2</v>
      </c>
      <c r="W54" s="782">
        <f t="shared" si="1"/>
        <v>1.0461122098469866E-2</v>
      </c>
    </row>
    <row r="55" spans="1:23" ht="27" customHeight="1">
      <c r="A55" s="1322" t="s">
        <v>739</v>
      </c>
      <c r="B55" s="1323"/>
      <c r="C55" s="646" t="s">
        <v>740</v>
      </c>
      <c r="D55" s="773">
        <f>'[2]28第1表集計'!D56</f>
        <v>0</v>
      </c>
      <c r="E55" s="773">
        <f>'[2]28第1表集計'!E56</f>
        <v>0</v>
      </c>
      <c r="F55" s="773">
        <f>'[2]28第1表集計'!F56</f>
        <v>0</v>
      </c>
      <c r="G55" s="773">
        <f>'[2]28第1表集計'!G56</f>
        <v>0</v>
      </c>
      <c r="H55" s="773">
        <f>'[2]28第1表集計'!H56</f>
        <v>0</v>
      </c>
      <c r="I55" s="773">
        <f>'[2]28第1表集計'!I56</f>
        <v>0</v>
      </c>
      <c r="J55" s="773">
        <f>'[2]28第1表集計'!J56</f>
        <v>0</v>
      </c>
      <c r="K55" s="773">
        <f>'[2]28第1表集計'!K56</f>
        <v>0</v>
      </c>
      <c r="L55" s="773">
        <f>'[2]28第1表集計'!L56</f>
        <v>0</v>
      </c>
      <c r="M55" s="773">
        <f>'[2]28第1表集計'!M56</f>
        <v>0</v>
      </c>
      <c r="N55" s="773">
        <f>'[2]28第1表集計'!N56</f>
        <v>0</v>
      </c>
      <c r="O55" s="773">
        <f>'[2]28第1表集計'!O56</f>
        <v>0</v>
      </c>
      <c r="P55" s="773">
        <f>'[2]28第1表集計'!P56</f>
        <v>0</v>
      </c>
      <c r="Q55" s="773">
        <f>'[2]28第1表集計'!Q56</f>
        <v>0</v>
      </c>
      <c r="R55" s="773">
        <f>'[2]28第1表集計'!R56</f>
        <v>0</v>
      </c>
      <c r="S55" s="773">
        <f>'[2]28第1表集計'!S56</f>
        <v>0</v>
      </c>
      <c r="T55" s="791">
        <f t="shared" si="0"/>
        <v>0</v>
      </c>
      <c r="U55" s="791">
        <f t="shared" si="0"/>
        <v>0</v>
      </c>
      <c r="V55" s="792">
        <f t="shared" si="2"/>
        <v>0</v>
      </c>
      <c r="W55" s="792">
        <f t="shared" si="1"/>
        <v>0</v>
      </c>
    </row>
    <row r="56" spans="1:23" ht="27" customHeight="1" thickBot="1">
      <c r="A56" s="1314" t="s">
        <v>741</v>
      </c>
      <c r="B56" s="1315"/>
      <c r="C56" s="789" t="s">
        <v>742</v>
      </c>
      <c r="D56" s="773">
        <f>'[2]28第1表集計'!D57</f>
        <v>0</v>
      </c>
      <c r="E56" s="773">
        <f>'[2]28第1表集計'!E57</f>
        <v>0</v>
      </c>
      <c r="F56" s="773">
        <f>'[2]28第1表集計'!F57</f>
        <v>0</v>
      </c>
      <c r="G56" s="773">
        <f>'[2]28第1表集計'!G57</f>
        <v>0</v>
      </c>
      <c r="H56" s="773">
        <f>'[2]28第1表集計'!H57</f>
        <v>12</v>
      </c>
      <c r="I56" s="773">
        <f>'[2]28第1表集計'!I57</f>
        <v>43</v>
      </c>
      <c r="J56" s="773">
        <f>'[2]28第1表集計'!J57</f>
        <v>44</v>
      </c>
      <c r="K56" s="773">
        <f>'[2]28第1表集計'!K57</f>
        <v>44</v>
      </c>
      <c r="L56" s="773">
        <f>'[2]28第1表集計'!L57</f>
        <v>0</v>
      </c>
      <c r="M56" s="773">
        <f>'[2]28第1表集計'!M57</f>
        <v>0</v>
      </c>
      <c r="N56" s="773">
        <f>'[2]28第1表集計'!N57</f>
        <v>34</v>
      </c>
      <c r="O56" s="773">
        <f>'[2]28第1表集計'!O57</f>
        <v>237</v>
      </c>
      <c r="P56" s="773">
        <f>'[2]28第1表集計'!P57</f>
        <v>4</v>
      </c>
      <c r="Q56" s="773">
        <f>'[2]28第1表集計'!Q57</f>
        <v>39</v>
      </c>
      <c r="R56" s="773">
        <f>'[2]28第1表集計'!R57</f>
        <v>0</v>
      </c>
      <c r="S56" s="773">
        <f>'[2]28第1表集計'!S57</f>
        <v>0</v>
      </c>
      <c r="T56" s="790">
        <f t="shared" si="0"/>
        <v>94</v>
      </c>
      <c r="U56" s="790">
        <f t="shared" si="0"/>
        <v>363</v>
      </c>
      <c r="V56" s="776">
        <f t="shared" si="2"/>
        <v>8.130081300813009E-3</v>
      </c>
      <c r="W56" s="776">
        <f t="shared" si="1"/>
        <v>9.4462371187675649E-3</v>
      </c>
    </row>
    <row r="57" spans="1:23" ht="27" customHeight="1" thickTop="1" thickBot="1">
      <c r="A57" s="1312" t="s">
        <v>666</v>
      </c>
      <c r="B57" s="1313"/>
      <c r="C57" s="779" t="s">
        <v>743</v>
      </c>
      <c r="D57" s="780">
        <f>'[2]28第1表集計'!D58</f>
        <v>0</v>
      </c>
      <c r="E57" s="780">
        <f>'[2]28第1表集計'!E58</f>
        <v>0</v>
      </c>
      <c r="F57" s="780">
        <f>'[2]28第1表集計'!F58</f>
        <v>21</v>
      </c>
      <c r="G57" s="780">
        <f>'[2]28第1表集計'!G58</f>
        <v>145</v>
      </c>
      <c r="H57" s="780">
        <f>'[2]28第1表集計'!H58</f>
        <v>5</v>
      </c>
      <c r="I57" s="780">
        <f>'[2]28第1表集計'!I58</f>
        <v>20</v>
      </c>
      <c r="J57" s="780">
        <f>'[2]28第1表集計'!J58</f>
        <v>684</v>
      </c>
      <c r="K57" s="780">
        <f>'[2]28第1表集計'!K58</f>
        <v>684</v>
      </c>
      <c r="L57" s="780">
        <f>'[2]28第1表集計'!L58</f>
        <v>2</v>
      </c>
      <c r="M57" s="780">
        <f>'[2]28第1表集計'!M58</f>
        <v>2</v>
      </c>
      <c r="N57" s="780">
        <f>'[2]28第1表集計'!N58</f>
        <v>1310</v>
      </c>
      <c r="O57" s="780">
        <f>'[2]28第1表集計'!O58</f>
        <v>4674</v>
      </c>
      <c r="P57" s="780">
        <f>'[2]28第1表集計'!P58</f>
        <v>78</v>
      </c>
      <c r="Q57" s="780">
        <f>'[2]28第1表集計'!Q58</f>
        <v>373</v>
      </c>
      <c r="R57" s="780">
        <f>'[2]28第1表集計'!R58</f>
        <v>0</v>
      </c>
      <c r="S57" s="780">
        <f>'[2]28第1表集計'!S58</f>
        <v>0</v>
      </c>
      <c r="T57" s="780">
        <f t="shared" si="0"/>
        <v>2100</v>
      </c>
      <c r="U57" s="780">
        <f t="shared" si="0"/>
        <v>5898</v>
      </c>
      <c r="V57" s="781">
        <f t="shared" si="2"/>
        <v>0.18162947586922679</v>
      </c>
      <c r="W57" s="781">
        <f t="shared" si="1"/>
        <v>0.15348183616113251</v>
      </c>
    </row>
    <row r="58" spans="1:23" ht="27" customHeight="1">
      <c r="A58" s="1320" t="s">
        <v>2474</v>
      </c>
      <c r="B58" s="1321"/>
      <c r="C58" s="767" t="s">
        <v>744</v>
      </c>
      <c r="D58" s="768">
        <f>'[2]28第1表集計'!D59</f>
        <v>0</v>
      </c>
      <c r="E58" s="768">
        <f>'[2]28第1表集計'!E59</f>
        <v>0</v>
      </c>
      <c r="F58" s="768">
        <f>'[2]28第1表集計'!F59</f>
        <v>6</v>
      </c>
      <c r="G58" s="768">
        <f>'[2]28第1表集計'!G59</f>
        <v>56</v>
      </c>
      <c r="H58" s="768">
        <f>'[2]28第1表集計'!H59</f>
        <v>0</v>
      </c>
      <c r="I58" s="768">
        <f>'[2]28第1表集計'!I59</f>
        <v>0</v>
      </c>
      <c r="J58" s="768">
        <f>'[2]28第1表集計'!J59</f>
        <v>45</v>
      </c>
      <c r="K58" s="768">
        <f>'[2]28第1表集計'!K59</f>
        <v>45</v>
      </c>
      <c r="L58" s="768">
        <f>'[2]28第1表集計'!L59</f>
        <v>1</v>
      </c>
      <c r="M58" s="768">
        <f>'[2]28第1表集計'!M59</f>
        <v>1</v>
      </c>
      <c r="N58" s="768">
        <f>'[2]28第1表集計'!N59</f>
        <v>99</v>
      </c>
      <c r="O58" s="768">
        <f>'[2]28第1表集計'!O59</f>
        <v>477</v>
      </c>
      <c r="P58" s="768">
        <f>'[2]28第1表集計'!P59</f>
        <v>1</v>
      </c>
      <c r="Q58" s="768">
        <f>'[2]28第1表集計'!Q59</f>
        <v>2</v>
      </c>
      <c r="R58" s="768">
        <f>'[2]28第1表集計'!R59</f>
        <v>0</v>
      </c>
      <c r="S58" s="768">
        <f>'[2]28第1表集計'!S59</f>
        <v>0</v>
      </c>
      <c r="T58" s="770">
        <f t="shared" si="0"/>
        <v>152</v>
      </c>
      <c r="U58" s="770">
        <f t="shared" si="0"/>
        <v>581</v>
      </c>
      <c r="V58" s="771">
        <f t="shared" si="2"/>
        <v>1.3146514443867843E-2</v>
      </c>
      <c r="W58" s="771">
        <f t="shared" si="1"/>
        <v>1.5119183928385552E-2</v>
      </c>
    </row>
    <row r="59" spans="1:23" ht="27" customHeight="1">
      <c r="A59" s="1310" t="s">
        <v>2475</v>
      </c>
      <c r="B59" s="1311"/>
      <c r="C59" s="767" t="s">
        <v>745</v>
      </c>
      <c r="D59" s="773">
        <f>'[2]28第1表集計'!D60</f>
        <v>0</v>
      </c>
      <c r="E59" s="773">
        <f>'[2]28第1表集計'!E60</f>
        <v>0</v>
      </c>
      <c r="F59" s="773">
        <f>'[2]28第1表集計'!F60</f>
        <v>7</v>
      </c>
      <c r="G59" s="773">
        <f>'[2]28第1表集計'!G60</f>
        <v>45</v>
      </c>
      <c r="H59" s="773">
        <f>'[2]28第1表集計'!H60</f>
        <v>0</v>
      </c>
      <c r="I59" s="773">
        <f>'[2]28第1表集計'!I60</f>
        <v>0</v>
      </c>
      <c r="J59" s="773">
        <f>'[2]28第1表集計'!J60</f>
        <v>247</v>
      </c>
      <c r="K59" s="773">
        <f>'[2]28第1表集計'!K60</f>
        <v>247</v>
      </c>
      <c r="L59" s="773">
        <f>'[2]28第1表集計'!L60</f>
        <v>0</v>
      </c>
      <c r="M59" s="773">
        <f>'[2]28第1表集計'!M60</f>
        <v>0</v>
      </c>
      <c r="N59" s="773">
        <f>'[2]28第1表集計'!N60</f>
        <v>33</v>
      </c>
      <c r="O59" s="773">
        <f>'[2]28第1表集計'!O60</f>
        <v>99</v>
      </c>
      <c r="P59" s="773">
        <f>'[2]28第1表集計'!P60</f>
        <v>2</v>
      </c>
      <c r="Q59" s="773">
        <f>'[2]28第1表集計'!Q60</f>
        <v>9</v>
      </c>
      <c r="R59" s="773">
        <f>'[2]28第1表集計'!R60</f>
        <v>0</v>
      </c>
      <c r="S59" s="773">
        <f>'[2]28第1表集計'!S60</f>
        <v>0</v>
      </c>
      <c r="T59" s="770">
        <f t="shared" si="0"/>
        <v>289</v>
      </c>
      <c r="U59" s="770">
        <f t="shared" si="0"/>
        <v>400</v>
      </c>
      <c r="V59" s="782">
        <f t="shared" si="2"/>
        <v>2.499567548866978E-2</v>
      </c>
      <c r="W59" s="782">
        <f t="shared" si="1"/>
        <v>1.0409076714895389E-2</v>
      </c>
    </row>
    <row r="60" spans="1:23" ht="27" customHeight="1">
      <c r="A60" s="1310" t="s">
        <v>2476</v>
      </c>
      <c r="B60" s="1311"/>
      <c r="C60" s="767" t="s">
        <v>746</v>
      </c>
      <c r="D60" s="773">
        <f>'[2]28第1表集計'!D61</f>
        <v>0</v>
      </c>
      <c r="E60" s="773">
        <f>'[2]28第1表集計'!E61</f>
        <v>0</v>
      </c>
      <c r="F60" s="773">
        <f>'[2]28第1表集計'!F61</f>
        <v>4</v>
      </c>
      <c r="G60" s="773">
        <f>'[2]28第1表集計'!G61</f>
        <v>12</v>
      </c>
      <c r="H60" s="773">
        <f>'[2]28第1表集計'!H61</f>
        <v>0</v>
      </c>
      <c r="I60" s="773">
        <f>'[2]28第1表集計'!I61</f>
        <v>0</v>
      </c>
      <c r="J60" s="773">
        <f>'[2]28第1表集計'!J61</f>
        <v>135</v>
      </c>
      <c r="K60" s="773">
        <f>'[2]28第1表集計'!K61</f>
        <v>135</v>
      </c>
      <c r="L60" s="773">
        <f>'[2]28第1表集計'!L61</f>
        <v>0</v>
      </c>
      <c r="M60" s="773">
        <f>'[2]28第1表集計'!M61</f>
        <v>0</v>
      </c>
      <c r="N60" s="773">
        <f>'[2]28第1表集計'!N61</f>
        <v>406</v>
      </c>
      <c r="O60" s="773">
        <f>'[2]28第1表集計'!O61</f>
        <v>1411</v>
      </c>
      <c r="P60" s="773">
        <f>'[2]28第1表集計'!P61</f>
        <v>25</v>
      </c>
      <c r="Q60" s="773">
        <f>'[2]28第1表集計'!Q61</f>
        <v>140</v>
      </c>
      <c r="R60" s="773">
        <f>'[2]28第1表集計'!R61</f>
        <v>0</v>
      </c>
      <c r="S60" s="773">
        <f>'[2]28第1表集計'!S61</f>
        <v>0</v>
      </c>
      <c r="T60" s="770">
        <f t="shared" si="0"/>
        <v>570</v>
      </c>
      <c r="U60" s="770">
        <f t="shared" si="0"/>
        <v>1698</v>
      </c>
      <c r="V60" s="782">
        <f t="shared" si="2"/>
        <v>4.9299429164504409E-2</v>
      </c>
      <c r="W60" s="782">
        <f t="shared" si="1"/>
        <v>4.4186530654730924E-2</v>
      </c>
    </row>
    <row r="61" spans="1:23" ht="27" customHeight="1">
      <c r="A61" s="1310" t="s">
        <v>2477</v>
      </c>
      <c r="B61" s="1311"/>
      <c r="C61" s="767" t="s">
        <v>747</v>
      </c>
      <c r="D61" s="773">
        <f>'[2]28第1表集計'!D62</f>
        <v>0</v>
      </c>
      <c r="E61" s="773">
        <f>'[2]28第1表集計'!E62</f>
        <v>0</v>
      </c>
      <c r="F61" s="773">
        <f>'[2]28第1表集計'!F62</f>
        <v>0</v>
      </c>
      <c r="G61" s="773">
        <f>'[2]28第1表集計'!G62</f>
        <v>0</v>
      </c>
      <c r="H61" s="773">
        <f>'[2]28第1表集計'!H62</f>
        <v>0</v>
      </c>
      <c r="I61" s="773">
        <f>'[2]28第1表集計'!I62</f>
        <v>0</v>
      </c>
      <c r="J61" s="773">
        <f>'[2]28第1表集計'!J62</f>
        <v>11</v>
      </c>
      <c r="K61" s="773">
        <f>'[2]28第1表集計'!K62</f>
        <v>11</v>
      </c>
      <c r="L61" s="773">
        <f>'[2]28第1表集計'!L62</f>
        <v>0</v>
      </c>
      <c r="M61" s="773">
        <f>'[2]28第1表集計'!M62</f>
        <v>0</v>
      </c>
      <c r="N61" s="773">
        <f>'[2]28第1表集計'!N62</f>
        <v>151</v>
      </c>
      <c r="O61" s="773">
        <f>'[2]28第1表集計'!O62</f>
        <v>529</v>
      </c>
      <c r="P61" s="773">
        <f>'[2]28第1表集計'!P62</f>
        <v>12</v>
      </c>
      <c r="Q61" s="773">
        <f>'[2]28第1表集計'!Q62</f>
        <v>55</v>
      </c>
      <c r="R61" s="773">
        <f>'[2]28第1表集計'!R62</f>
        <v>0</v>
      </c>
      <c r="S61" s="773">
        <f>'[2]28第1表集計'!S62</f>
        <v>0</v>
      </c>
      <c r="T61" s="770">
        <f t="shared" si="0"/>
        <v>174</v>
      </c>
      <c r="U61" s="770">
        <f t="shared" si="0"/>
        <v>595</v>
      </c>
      <c r="V61" s="782">
        <f t="shared" si="2"/>
        <v>1.5049299429164505E-2</v>
      </c>
      <c r="W61" s="782">
        <f t="shared" si="1"/>
        <v>1.5483501613406891E-2</v>
      </c>
    </row>
    <row r="62" spans="1:23" ht="27" customHeight="1">
      <c r="A62" s="1316" t="s">
        <v>748</v>
      </c>
      <c r="B62" s="1317"/>
      <c r="C62" s="767" t="s">
        <v>749</v>
      </c>
      <c r="D62" s="773">
        <f>'[2]28第1表集計'!D63</f>
        <v>0</v>
      </c>
      <c r="E62" s="773">
        <f>'[2]28第1表集計'!E63</f>
        <v>0</v>
      </c>
      <c r="F62" s="773">
        <f>'[2]28第1表集計'!F63</f>
        <v>0</v>
      </c>
      <c r="G62" s="773">
        <f>'[2]28第1表集計'!G63</f>
        <v>0</v>
      </c>
      <c r="H62" s="773">
        <f>'[2]28第1表集計'!H63</f>
        <v>0</v>
      </c>
      <c r="I62" s="773">
        <f>'[2]28第1表集計'!I63</f>
        <v>0</v>
      </c>
      <c r="J62" s="773">
        <f>'[2]28第1表集計'!J63</f>
        <v>109</v>
      </c>
      <c r="K62" s="773">
        <f>'[2]28第1表集計'!K63</f>
        <v>109</v>
      </c>
      <c r="L62" s="773">
        <f>'[2]28第1表集計'!L63</f>
        <v>0</v>
      </c>
      <c r="M62" s="773">
        <f>'[2]28第1表集計'!M63</f>
        <v>0</v>
      </c>
      <c r="N62" s="773">
        <f>'[2]28第1表集計'!N63</f>
        <v>337</v>
      </c>
      <c r="O62" s="773">
        <f>'[2]28第1表集計'!O63</f>
        <v>1148</v>
      </c>
      <c r="P62" s="773">
        <f>'[2]28第1表集計'!P63</f>
        <v>17</v>
      </c>
      <c r="Q62" s="773">
        <f>'[2]28第1表集計'!Q63</f>
        <v>70</v>
      </c>
      <c r="R62" s="773">
        <f>'[2]28第1表集計'!R63</f>
        <v>0</v>
      </c>
      <c r="S62" s="773">
        <f>'[2]28第1表集計'!S63</f>
        <v>0</v>
      </c>
      <c r="T62" s="770">
        <f t="shared" si="0"/>
        <v>463</v>
      </c>
      <c r="U62" s="770">
        <f t="shared" si="0"/>
        <v>1327</v>
      </c>
      <c r="V62" s="782">
        <f t="shared" si="2"/>
        <v>4.0044974917834285E-2</v>
      </c>
      <c r="W62" s="782">
        <f t="shared" si="1"/>
        <v>3.4532112001665449E-2</v>
      </c>
    </row>
    <row r="63" spans="1:23" ht="27" customHeight="1">
      <c r="A63" s="1310" t="s">
        <v>750</v>
      </c>
      <c r="B63" s="1311"/>
      <c r="C63" s="767" t="s">
        <v>751</v>
      </c>
      <c r="D63" s="773">
        <f>'[2]28第1表集計'!D64</f>
        <v>0</v>
      </c>
      <c r="E63" s="773">
        <f>'[2]28第1表集計'!E64</f>
        <v>0</v>
      </c>
      <c r="F63" s="773">
        <f>'[2]28第1表集計'!F64</f>
        <v>3</v>
      </c>
      <c r="G63" s="773">
        <f>'[2]28第1表集計'!G64</f>
        <v>8</v>
      </c>
      <c r="H63" s="773">
        <f>'[2]28第1表集計'!H64</f>
        <v>0</v>
      </c>
      <c r="I63" s="773">
        <f>'[2]28第1表集計'!I64</f>
        <v>0</v>
      </c>
      <c r="J63" s="773">
        <f>'[2]28第1表集計'!J64</f>
        <v>90</v>
      </c>
      <c r="K63" s="773">
        <f>'[2]28第1表集計'!K64</f>
        <v>90</v>
      </c>
      <c r="L63" s="773">
        <f>'[2]28第1表集計'!L64</f>
        <v>0</v>
      </c>
      <c r="M63" s="773">
        <f>'[2]28第1表集計'!M64</f>
        <v>0</v>
      </c>
      <c r="N63" s="773">
        <f>'[2]28第1表集計'!N64</f>
        <v>217</v>
      </c>
      <c r="O63" s="773">
        <f>'[2]28第1表集計'!O64</f>
        <v>705</v>
      </c>
      <c r="P63" s="773">
        <f>'[2]28第1表集計'!P64</f>
        <v>14</v>
      </c>
      <c r="Q63" s="773">
        <f>'[2]28第1表集計'!Q64</f>
        <v>61</v>
      </c>
      <c r="R63" s="773">
        <f>'[2]28第1表集計'!R64</f>
        <v>0</v>
      </c>
      <c r="S63" s="773">
        <f>'[2]28第1表集計'!S64</f>
        <v>0</v>
      </c>
      <c r="T63" s="770">
        <f t="shared" si="0"/>
        <v>324</v>
      </c>
      <c r="U63" s="770">
        <f t="shared" si="0"/>
        <v>864</v>
      </c>
      <c r="V63" s="782">
        <f t="shared" si="2"/>
        <v>2.8022833419823558E-2</v>
      </c>
      <c r="W63" s="782">
        <f t="shared" si="1"/>
        <v>2.2483605704174039E-2</v>
      </c>
    </row>
    <row r="64" spans="1:23" ht="27" customHeight="1">
      <c r="A64" s="1310" t="s">
        <v>2478</v>
      </c>
      <c r="B64" s="1311"/>
      <c r="C64" s="767" t="s">
        <v>752</v>
      </c>
      <c r="D64" s="773">
        <f>'[2]28第1表集計'!D65</f>
        <v>0</v>
      </c>
      <c r="E64" s="773">
        <f>'[2]28第1表集計'!E65</f>
        <v>0</v>
      </c>
      <c r="F64" s="773">
        <f>'[2]28第1表集計'!F65</f>
        <v>0</v>
      </c>
      <c r="G64" s="773">
        <f>'[2]28第1表集計'!G65</f>
        <v>0</v>
      </c>
      <c r="H64" s="773">
        <f>'[2]28第1表集計'!H65</f>
        <v>0</v>
      </c>
      <c r="I64" s="773">
        <f>'[2]28第1表集計'!I65</f>
        <v>0</v>
      </c>
      <c r="J64" s="773">
        <f>'[2]28第1表集計'!J65</f>
        <v>0</v>
      </c>
      <c r="K64" s="773">
        <f>'[2]28第1表集計'!K65</f>
        <v>0</v>
      </c>
      <c r="L64" s="773">
        <f>'[2]28第1表集計'!L65</f>
        <v>0</v>
      </c>
      <c r="M64" s="773">
        <f>'[2]28第1表集計'!M65</f>
        <v>0</v>
      </c>
      <c r="N64" s="773">
        <f>'[2]28第1表集計'!N65</f>
        <v>10</v>
      </c>
      <c r="O64" s="773">
        <f>'[2]28第1表集計'!O65</f>
        <v>28</v>
      </c>
      <c r="P64" s="773">
        <f>'[2]28第1表集計'!P65</f>
        <v>1</v>
      </c>
      <c r="Q64" s="773">
        <f>'[2]28第1表集計'!Q65</f>
        <v>2</v>
      </c>
      <c r="R64" s="773">
        <f>'[2]28第1表集計'!R65</f>
        <v>0</v>
      </c>
      <c r="S64" s="773">
        <f>'[2]28第1表集計'!S65</f>
        <v>0</v>
      </c>
      <c r="T64" s="770">
        <f t="shared" si="0"/>
        <v>11</v>
      </c>
      <c r="U64" s="770">
        <f t="shared" si="0"/>
        <v>30</v>
      </c>
      <c r="V64" s="782">
        <f t="shared" si="2"/>
        <v>9.5139249264833078E-4</v>
      </c>
      <c r="W64" s="782">
        <f t="shared" si="1"/>
        <v>7.8068075361715421E-4</v>
      </c>
    </row>
    <row r="65" spans="1:23" ht="27" customHeight="1">
      <c r="A65" s="1316" t="s">
        <v>753</v>
      </c>
      <c r="B65" s="1317"/>
      <c r="C65" s="767" t="s">
        <v>754</v>
      </c>
      <c r="D65" s="773">
        <f>'[2]28第1表集計'!D66</f>
        <v>0</v>
      </c>
      <c r="E65" s="773">
        <f>'[2]28第1表集計'!E66</f>
        <v>0</v>
      </c>
      <c r="F65" s="773">
        <f>'[2]28第1表集計'!F66</f>
        <v>0</v>
      </c>
      <c r="G65" s="773">
        <f>'[2]28第1表集計'!G66</f>
        <v>0</v>
      </c>
      <c r="H65" s="773">
        <f>'[2]28第1表集計'!H66</f>
        <v>0</v>
      </c>
      <c r="I65" s="773">
        <f>'[2]28第1表集計'!I66</f>
        <v>0</v>
      </c>
      <c r="J65" s="773">
        <f>'[2]28第1表集計'!J66</f>
        <v>3</v>
      </c>
      <c r="K65" s="773">
        <f>'[2]28第1表集計'!K66</f>
        <v>3</v>
      </c>
      <c r="L65" s="773">
        <f>'[2]28第1表集計'!L66</f>
        <v>0</v>
      </c>
      <c r="M65" s="773">
        <f>'[2]28第1表集計'!M66</f>
        <v>0</v>
      </c>
      <c r="N65" s="773">
        <f>'[2]28第1表集計'!N66</f>
        <v>7</v>
      </c>
      <c r="O65" s="773">
        <f>'[2]28第1表集計'!O66</f>
        <v>47</v>
      </c>
      <c r="P65" s="773">
        <f>'[2]28第1表集計'!P66</f>
        <v>2</v>
      </c>
      <c r="Q65" s="773">
        <f>'[2]28第1表集計'!Q66</f>
        <v>14</v>
      </c>
      <c r="R65" s="773">
        <f>'[2]28第1表集計'!R66</f>
        <v>0</v>
      </c>
      <c r="S65" s="773">
        <f>'[2]28第1表集計'!S66</f>
        <v>0</v>
      </c>
      <c r="T65" s="770">
        <f t="shared" si="0"/>
        <v>12</v>
      </c>
      <c r="U65" s="770">
        <f t="shared" si="0"/>
        <v>64</v>
      </c>
      <c r="V65" s="782">
        <f t="shared" si="2"/>
        <v>1.0378827192527244E-3</v>
      </c>
      <c r="W65" s="782">
        <f t="shared" si="1"/>
        <v>1.6654522743832622E-3</v>
      </c>
    </row>
    <row r="66" spans="1:23" ht="27" customHeight="1">
      <c r="A66" s="1310" t="s">
        <v>755</v>
      </c>
      <c r="B66" s="1311"/>
      <c r="C66" s="767" t="s">
        <v>756</v>
      </c>
      <c r="D66" s="773">
        <f>'[2]28第1表集計'!D67</f>
        <v>0</v>
      </c>
      <c r="E66" s="773">
        <f>'[2]28第1表集計'!E67</f>
        <v>0</v>
      </c>
      <c r="F66" s="773">
        <f>'[2]28第1表集計'!F67</f>
        <v>0</v>
      </c>
      <c r="G66" s="773">
        <f>'[2]28第1表集計'!G67</f>
        <v>0</v>
      </c>
      <c r="H66" s="773">
        <f>'[2]28第1表集計'!H67</f>
        <v>4</v>
      </c>
      <c r="I66" s="773">
        <f>'[2]28第1表集計'!I67</f>
        <v>16</v>
      </c>
      <c r="J66" s="773">
        <f>'[2]28第1表集計'!J67</f>
        <v>4</v>
      </c>
      <c r="K66" s="773">
        <f>'[2]28第1表集計'!K67</f>
        <v>4</v>
      </c>
      <c r="L66" s="773">
        <f>'[2]28第1表集計'!L67</f>
        <v>1</v>
      </c>
      <c r="M66" s="773">
        <f>'[2]28第1表集計'!M67</f>
        <v>1</v>
      </c>
      <c r="N66" s="773">
        <f>'[2]28第1表集計'!N67</f>
        <v>4</v>
      </c>
      <c r="O66" s="773">
        <f>'[2]28第1表集計'!O67</f>
        <v>16</v>
      </c>
      <c r="P66" s="773">
        <f>'[2]28第1表集計'!P67</f>
        <v>0</v>
      </c>
      <c r="Q66" s="773">
        <f>'[2]28第1表集計'!Q67</f>
        <v>0</v>
      </c>
      <c r="R66" s="773">
        <f>'[2]28第1表集計'!R67</f>
        <v>0</v>
      </c>
      <c r="S66" s="773">
        <f>'[2]28第1表集計'!S67</f>
        <v>0</v>
      </c>
      <c r="T66" s="770">
        <f t="shared" si="0"/>
        <v>13</v>
      </c>
      <c r="U66" s="770">
        <f t="shared" si="0"/>
        <v>37</v>
      </c>
      <c r="V66" s="782">
        <f t="shared" si="2"/>
        <v>1.1243729458571181E-3</v>
      </c>
      <c r="W66" s="782">
        <f t="shared" si="1"/>
        <v>9.6283959612782348E-4</v>
      </c>
    </row>
    <row r="67" spans="1:23" ht="27" customHeight="1" thickBot="1">
      <c r="A67" s="1310" t="s">
        <v>757</v>
      </c>
      <c r="B67" s="1311"/>
      <c r="C67" s="772" t="s">
        <v>758</v>
      </c>
      <c r="D67" s="773">
        <f>'[2]28第1表集計'!D68</f>
        <v>0</v>
      </c>
      <c r="E67" s="773">
        <f>'[2]28第1表集計'!E68</f>
        <v>0</v>
      </c>
      <c r="F67" s="773">
        <f>'[2]28第1表集計'!F68</f>
        <v>1</v>
      </c>
      <c r="G67" s="773">
        <f>'[2]28第1表集計'!G68</f>
        <v>24</v>
      </c>
      <c r="H67" s="773">
        <f>'[2]28第1表集計'!H68</f>
        <v>1</v>
      </c>
      <c r="I67" s="773">
        <f>'[2]28第1表集計'!I68</f>
        <v>4</v>
      </c>
      <c r="J67" s="773">
        <f>'[2]28第1表集計'!J68</f>
        <v>40</v>
      </c>
      <c r="K67" s="773">
        <f>'[2]28第1表集計'!K68</f>
        <v>40</v>
      </c>
      <c r="L67" s="773">
        <f>'[2]28第1表集計'!L68</f>
        <v>0</v>
      </c>
      <c r="M67" s="773">
        <f>'[2]28第1表集計'!M68</f>
        <v>0</v>
      </c>
      <c r="N67" s="773">
        <f>'[2]28第1表集計'!N68</f>
        <v>46</v>
      </c>
      <c r="O67" s="773">
        <f>'[2]28第1表集計'!O68</f>
        <v>214</v>
      </c>
      <c r="P67" s="773">
        <f>'[2]28第1表集計'!P68</f>
        <v>4</v>
      </c>
      <c r="Q67" s="773">
        <f>'[2]28第1表集計'!Q68</f>
        <v>20</v>
      </c>
      <c r="R67" s="773">
        <f>'[2]28第1表集計'!R68</f>
        <v>0</v>
      </c>
      <c r="S67" s="773">
        <f>'[2]28第1表集計'!S68</f>
        <v>0</v>
      </c>
      <c r="T67" s="769">
        <f t="shared" si="0"/>
        <v>92</v>
      </c>
      <c r="U67" s="769">
        <f t="shared" si="0"/>
        <v>302</v>
      </c>
      <c r="V67" s="776">
        <f t="shared" si="2"/>
        <v>7.9571008476042211E-3</v>
      </c>
      <c r="W67" s="776">
        <f t="shared" si="1"/>
        <v>7.8588529197460184E-3</v>
      </c>
    </row>
    <row r="68" spans="1:23" ht="27" customHeight="1" thickTop="1" thickBot="1">
      <c r="A68" s="1312" t="s">
        <v>667</v>
      </c>
      <c r="B68" s="1313"/>
      <c r="C68" s="779" t="s">
        <v>759</v>
      </c>
      <c r="D68" s="780">
        <f>'[2]28第1表集計'!D69</f>
        <v>3</v>
      </c>
      <c r="E68" s="780">
        <f>'[2]28第1表集計'!E69</f>
        <v>6</v>
      </c>
      <c r="F68" s="780">
        <f>'[2]28第1表集計'!F69</f>
        <v>67</v>
      </c>
      <c r="G68" s="780">
        <f>'[2]28第1表集計'!G69</f>
        <v>378</v>
      </c>
      <c r="H68" s="780">
        <f>'[2]28第1表集計'!H69</f>
        <v>28</v>
      </c>
      <c r="I68" s="780">
        <f>'[2]28第1表集計'!I69</f>
        <v>109</v>
      </c>
      <c r="J68" s="780">
        <f>'[2]28第1表集計'!J69</f>
        <v>241</v>
      </c>
      <c r="K68" s="780">
        <f>'[2]28第1表集計'!K69</f>
        <v>241</v>
      </c>
      <c r="L68" s="780">
        <f>'[2]28第1表集計'!L69</f>
        <v>0</v>
      </c>
      <c r="M68" s="780">
        <f>'[2]28第1表集計'!M69</f>
        <v>0</v>
      </c>
      <c r="N68" s="780">
        <f>'[2]28第1表集計'!N69</f>
        <v>139</v>
      </c>
      <c r="O68" s="780">
        <f>'[2]28第1表集計'!O69</f>
        <v>646</v>
      </c>
      <c r="P68" s="780">
        <f>'[2]28第1表集計'!P69</f>
        <v>13</v>
      </c>
      <c r="Q68" s="780">
        <f>'[2]28第1表集計'!Q69</f>
        <v>60</v>
      </c>
      <c r="R68" s="780">
        <f>'[2]28第1表集計'!R69</f>
        <v>0</v>
      </c>
      <c r="S68" s="780">
        <f>'[2]28第1表集計'!S69</f>
        <v>0</v>
      </c>
      <c r="T68" s="780">
        <f>SUM(D68,F68,H68,J68,L68,N68,P68,R68)</f>
        <v>491</v>
      </c>
      <c r="U68" s="780">
        <f t="shared" si="0"/>
        <v>1440</v>
      </c>
      <c r="V68" s="781">
        <f t="shared" si="2"/>
        <v>4.2466701262757311E-2</v>
      </c>
      <c r="W68" s="781">
        <f t="shared" si="1"/>
        <v>3.7472676173623397E-2</v>
      </c>
    </row>
    <row r="69" spans="1:23" ht="27" customHeight="1">
      <c r="A69" s="1320" t="s">
        <v>2479</v>
      </c>
      <c r="B69" s="1321"/>
      <c r="C69" s="767" t="s">
        <v>760</v>
      </c>
      <c r="D69" s="768">
        <f>'[2]28第1表集計'!D70</f>
        <v>0</v>
      </c>
      <c r="E69" s="768">
        <f>'[2]28第1表集計'!E70</f>
        <v>0</v>
      </c>
      <c r="F69" s="768">
        <f>'[2]28第1表集計'!F70</f>
        <v>7</v>
      </c>
      <c r="G69" s="768">
        <f>'[2]28第1表集計'!G70</f>
        <v>46</v>
      </c>
      <c r="H69" s="768">
        <f>'[2]28第1表集計'!H70</f>
        <v>0</v>
      </c>
      <c r="I69" s="768">
        <f>'[2]28第1表集計'!I70</f>
        <v>0</v>
      </c>
      <c r="J69" s="768">
        <f>'[2]28第1表集計'!J70</f>
        <v>78</v>
      </c>
      <c r="K69" s="768">
        <f>'[2]28第1表集計'!K70</f>
        <v>78</v>
      </c>
      <c r="L69" s="768">
        <f>'[2]28第1表集計'!L70</f>
        <v>0</v>
      </c>
      <c r="M69" s="768">
        <f>'[2]28第1表集計'!M70</f>
        <v>0</v>
      </c>
      <c r="N69" s="768">
        <f>'[2]28第1表集計'!N70</f>
        <v>9</v>
      </c>
      <c r="O69" s="768">
        <f>'[2]28第1表集計'!O70</f>
        <v>18</v>
      </c>
      <c r="P69" s="768">
        <f>'[2]28第1表集計'!P70</f>
        <v>1</v>
      </c>
      <c r="Q69" s="768">
        <f>'[2]28第1表集計'!Q70</f>
        <v>3</v>
      </c>
      <c r="R69" s="768">
        <f>'[2]28第1表集計'!R70</f>
        <v>0</v>
      </c>
      <c r="S69" s="768">
        <f>'[2]28第1表集計'!S70</f>
        <v>0</v>
      </c>
      <c r="T69" s="770">
        <f t="shared" si="0"/>
        <v>95</v>
      </c>
      <c r="U69" s="770">
        <f t="shared" si="0"/>
        <v>145</v>
      </c>
      <c r="V69" s="771">
        <f t="shared" si="2"/>
        <v>8.2165715274174021E-3</v>
      </c>
      <c r="W69" s="771">
        <f t="shared" si="1"/>
        <v>3.7732903091495782E-3</v>
      </c>
    </row>
    <row r="70" spans="1:23" ht="27" customHeight="1">
      <c r="A70" s="1310" t="s">
        <v>2480</v>
      </c>
      <c r="B70" s="1311"/>
      <c r="C70" s="767" t="s">
        <v>761</v>
      </c>
      <c r="D70" s="773">
        <f>'[2]28第1表集計'!D71</f>
        <v>0</v>
      </c>
      <c r="E70" s="773">
        <f>'[2]28第1表集計'!E71</f>
        <v>0</v>
      </c>
      <c r="F70" s="773">
        <f>'[2]28第1表集計'!F71</f>
        <v>7</v>
      </c>
      <c r="G70" s="773">
        <f>'[2]28第1表集計'!G71</f>
        <v>46</v>
      </c>
      <c r="H70" s="773">
        <f>'[2]28第1表集計'!H71</f>
        <v>0</v>
      </c>
      <c r="I70" s="773">
        <f>'[2]28第1表集計'!I71</f>
        <v>0</v>
      </c>
      <c r="J70" s="773">
        <f>'[2]28第1表集計'!J71</f>
        <v>73</v>
      </c>
      <c r="K70" s="773">
        <f>'[2]28第1表集計'!K71</f>
        <v>73</v>
      </c>
      <c r="L70" s="773">
        <f>'[2]28第1表集計'!L71</f>
        <v>0</v>
      </c>
      <c r="M70" s="773">
        <f>'[2]28第1表集計'!M71</f>
        <v>0</v>
      </c>
      <c r="N70" s="773">
        <f>'[2]28第1表集計'!N71</f>
        <v>25</v>
      </c>
      <c r="O70" s="773">
        <f>'[2]28第1表集計'!O71</f>
        <v>52</v>
      </c>
      <c r="P70" s="773">
        <f>'[2]28第1表集計'!P71</f>
        <v>1</v>
      </c>
      <c r="Q70" s="773">
        <f>'[2]28第1表集計'!Q71</f>
        <v>3</v>
      </c>
      <c r="R70" s="773">
        <f>'[2]28第1表集計'!R71</f>
        <v>0</v>
      </c>
      <c r="S70" s="773">
        <f>'[2]28第1表集計'!S71</f>
        <v>0</v>
      </c>
      <c r="T70" s="770">
        <f t="shared" si="0"/>
        <v>106</v>
      </c>
      <c r="U70" s="770">
        <f t="shared" si="0"/>
        <v>174</v>
      </c>
      <c r="V70" s="782">
        <f t="shared" si="2"/>
        <v>9.1679640200657327E-3</v>
      </c>
      <c r="W70" s="782">
        <f t="shared" si="1"/>
        <v>4.527948370979494E-3</v>
      </c>
    </row>
    <row r="71" spans="1:23" ht="27" customHeight="1">
      <c r="A71" s="1310" t="s">
        <v>2481</v>
      </c>
      <c r="B71" s="1311"/>
      <c r="C71" s="767" t="s">
        <v>762</v>
      </c>
      <c r="D71" s="773">
        <f>'[2]28第1表集計'!D72</f>
        <v>0</v>
      </c>
      <c r="E71" s="773">
        <f>'[2]28第1表集計'!E72</f>
        <v>0</v>
      </c>
      <c r="F71" s="773">
        <f>'[2]28第1表集計'!F72</f>
        <v>0</v>
      </c>
      <c r="G71" s="773">
        <f>'[2]28第1表集計'!G72</f>
        <v>0</v>
      </c>
      <c r="H71" s="773">
        <f>'[2]28第1表集計'!H72</f>
        <v>0</v>
      </c>
      <c r="I71" s="773">
        <f>'[2]28第1表集計'!I72</f>
        <v>0</v>
      </c>
      <c r="J71" s="773">
        <f>'[2]28第1表集計'!J72</f>
        <v>2</v>
      </c>
      <c r="K71" s="773">
        <f>'[2]28第1表集計'!K72</f>
        <v>2</v>
      </c>
      <c r="L71" s="773">
        <f>'[2]28第1表集計'!L72</f>
        <v>0</v>
      </c>
      <c r="M71" s="773">
        <f>'[2]28第1表集計'!M72</f>
        <v>0</v>
      </c>
      <c r="N71" s="773">
        <f>'[2]28第1表集計'!N72</f>
        <v>4</v>
      </c>
      <c r="O71" s="773">
        <f>'[2]28第1表集計'!O72</f>
        <v>16</v>
      </c>
      <c r="P71" s="773">
        <f>'[2]28第1表集計'!P72</f>
        <v>0</v>
      </c>
      <c r="Q71" s="773">
        <f>'[2]28第1表集計'!Q72</f>
        <v>0</v>
      </c>
      <c r="R71" s="773">
        <f>'[2]28第1表集計'!R72</f>
        <v>0</v>
      </c>
      <c r="S71" s="773">
        <f>'[2]28第1表集計'!S72</f>
        <v>0</v>
      </c>
      <c r="T71" s="770">
        <f t="shared" si="0"/>
        <v>6</v>
      </c>
      <c r="U71" s="770">
        <f t="shared" si="0"/>
        <v>18</v>
      </c>
      <c r="V71" s="782">
        <f t="shared" si="2"/>
        <v>5.189413596263622E-4</v>
      </c>
      <c r="W71" s="782">
        <f t="shared" si="1"/>
        <v>4.6840845217029249E-4</v>
      </c>
    </row>
    <row r="72" spans="1:23" ht="27" customHeight="1">
      <c r="A72" s="1316" t="s">
        <v>2482</v>
      </c>
      <c r="B72" s="1317"/>
      <c r="C72" s="767" t="s">
        <v>763</v>
      </c>
      <c r="D72" s="773">
        <f>'[2]28第1表集計'!D73</f>
        <v>0</v>
      </c>
      <c r="E72" s="773">
        <f>'[2]28第1表集計'!E73</f>
        <v>0</v>
      </c>
      <c r="F72" s="773">
        <f>'[2]28第1表集計'!F73</f>
        <v>1</v>
      </c>
      <c r="G72" s="773">
        <f>'[2]28第1表集計'!G73</f>
        <v>2</v>
      </c>
      <c r="H72" s="773">
        <f>'[2]28第1表集計'!H73</f>
        <v>1</v>
      </c>
      <c r="I72" s="773">
        <f>'[2]28第1表集計'!I73</f>
        <v>2</v>
      </c>
      <c r="J72" s="773">
        <f>'[2]28第1表集計'!J73</f>
        <v>4</v>
      </c>
      <c r="K72" s="773">
        <f>'[2]28第1表集計'!K73</f>
        <v>4</v>
      </c>
      <c r="L72" s="773">
        <f>'[2]28第1表集計'!L73</f>
        <v>0</v>
      </c>
      <c r="M72" s="773">
        <f>'[2]28第1表集計'!M73</f>
        <v>0</v>
      </c>
      <c r="N72" s="773">
        <f>'[2]28第1表集計'!N73</f>
        <v>2</v>
      </c>
      <c r="O72" s="773">
        <f>'[2]28第1表集計'!O73</f>
        <v>20</v>
      </c>
      <c r="P72" s="773">
        <f>'[2]28第1表集計'!P73</f>
        <v>1</v>
      </c>
      <c r="Q72" s="773">
        <f>'[2]28第1表集計'!Q73</f>
        <v>3</v>
      </c>
      <c r="R72" s="773">
        <f>'[2]28第1表集計'!R73</f>
        <v>0</v>
      </c>
      <c r="S72" s="773">
        <f>'[2]28第1表集計'!S73</f>
        <v>0</v>
      </c>
      <c r="T72" s="770">
        <f t="shared" ref="T72:U115" si="3">SUM(D72,F72,H72,J72,L72,N72,P72,R72)</f>
        <v>9</v>
      </c>
      <c r="U72" s="770">
        <f t="shared" si="3"/>
        <v>31</v>
      </c>
      <c r="V72" s="782">
        <f t="shared" si="2"/>
        <v>7.7841203943954335E-4</v>
      </c>
      <c r="W72" s="782">
        <f t="shared" ref="W72:W117" si="4">U72/$U$117</f>
        <v>8.067034454043926E-4</v>
      </c>
    </row>
    <row r="73" spans="1:23" ht="27" customHeight="1">
      <c r="A73" s="1310" t="s">
        <v>3</v>
      </c>
      <c r="B73" s="1311"/>
      <c r="C73" s="767" t="s">
        <v>764</v>
      </c>
      <c r="D73" s="773">
        <f>'[2]28第1表集計'!D74</f>
        <v>0</v>
      </c>
      <c r="E73" s="773">
        <f>'[2]28第1表集計'!E74</f>
        <v>0</v>
      </c>
      <c r="F73" s="773">
        <f>'[2]28第1表集計'!F74</f>
        <v>11</v>
      </c>
      <c r="G73" s="773">
        <f>'[2]28第1表集計'!G74</f>
        <v>58</v>
      </c>
      <c r="H73" s="773">
        <f>'[2]28第1表集計'!H74</f>
        <v>0</v>
      </c>
      <c r="I73" s="773">
        <f>'[2]28第1表集計'!I74</f>
        <v>0</v>
      </c>
      <c r="J73" s="773">
        <f>'[2]28第1表集計'!J74</f>
        <v>8</v>
      </c>
      <c r="K73" s="773">
        <f>'[2]28第1表集計'!K74</f>
        <v>8</v>
      </c>
      <c r="L73" s="773">
        <f>'[2]28第1表集計'!L74</f>
        <v>0</v>
      </c>
      <c r="M73" s="773">
        <f>'[2]28第1表集計'!M74</f>
        <v>0</v>
      </c>
      <c r="N73" s="773">
        <f>'[2]28第1表集計'!N74</f>
        <v>38</v>
      </c>
      <c r="O73" s="773">
        <f>'[2]28第1表集計'!O74</f>
        <v>138</v>
      </c>
      <c r="P73" s="773">
        <f>'[2]28第1表集計'!P74</f>
        <v>4</v>
      </c>
      <c r="Q73" s="773">
        <f>'[2]28第1表集計'!Q74</f>
        <v>19</v>
      </c>
      <c r="R73" s="773">
        <f>'[2]28第1表集計'!R74</f>
        <v>0</v>
      </c>
      <c r="S73" s="773">
        <f>'[2]28第1表集計'!S74</f>
        <v>0</v>
      </c>
      <c r="T73" s="770">
        <f t="shared" si="3"/>
        <v>61</v>
      </c>
      <c r="U73" s="770">
        <f t="shared" si="3"/>
        <v>223</v>
      </c>
      <c r="V73" s="782">
        <f t="shared" si="2"/>
        <v>5.2759038228680161E-3</v>
      </c>
      <c r="W73" s="782">
        <f t="shared" si="4"/>
        <v>5.8030602685541794E-3</v>
      </c>
    </row>
    <row r="74" spans="1:23" ht="27" customHeight="1">
      <c r="A74" s="1310" t="s">
        <v>2483</v>
      </c>
      <c r="B74" s="1311"/>
      <c r="C74" s="767" t="s">
        <v>765</v>
      </c>
      <c r="D74" s="773">
        <f>'[2]28第1表集計'!D75</f>
        <v>0</v>
      </c>
      <c r="E74" s="773">
        <f>'[2]28第1表集計'!E75</f>
        <v>0</v>
      </c>
      <c r="F74" s="773">
        <f>'[2]28第1表集計'!F75</f>
        <v>13</v>
      </c>
      <c r="G74" s="773">
        <f>'[2]28第1表集計'!G75</f>
        <v>67</v>
      </c>
      <c r="H74" s="773">
        <f>'[2]28第1表集計'!H75</f>
        <v>0</v>
      </c>
      <c r="I74" s="773">
        <f>'[2]28第1表集計'!I75</f>
        <v>0</v>
      </c>
      <c r="J74" s="773">
        <f>'[2]28第1表集計'!J75</f>
        <v>13</v>
      </c>
      <c r="K74" s="773">
        <f>'[2]28第1表集計'!K75</f>
        <v>13</v>
      </c>
      <c r="L74" s="773">
        <f>'[2]28第1表集計'!L75</f>
        <v>0</v>
      </c>
      <c r="M74" s="773">
        <f>'[2]28第1表集計'!M75</f>
        <v>0</v>
      </c>
      <c r="N74" s="773">
        <f>'[2]28第1表集計'!N75</f>
        <v>18</v>
      </c>
      <c r="O74" s="773">
        <f>'[2]28第1表集計'!O75</f>
        <v>100</v>
      </c>
      <c r="P74" s="773">
        <f>'[2]28第1表集計'!P75</f>
        <v>3</v>
      </c>
      <c r="Q74" s="773">
        <f>'[2]28第1表集計'!Q75</f>
        <v>18</v>
      </c>
      <c r="R74" s="773">
        <f>'[2]28第1表集計'!R75</f>
        <v>0</v>
      </c>
      <c r="S74" s="773">
        <f>'[2]28第1表集計'!S75</f>
        <v>0</v>
      </c>
      <c r="T74" s="770">
        <f t="shared" si="3"/>
        <v>47</v>
      </c>
      <c r="U74" s="770">
        <f t="shared" si="3"/>
        <v>198</v>
      </c>
      <c r="V74" s="782">
        <f t="shared" si="2"/>
        <v>4.0650406504065045E-3</v>
      </c>
      <c r="W74" s="782">
        <f t="shared" si="4"/>
        <v>5.1524929738732171E-3</v>
      </c>
    </row>
    <row r="75" spans="1:23" ht="27" customHeight="1">
      <c r="A75" s="1310" t="s">
        <v>2484</v>
      </c>
      <c r="B75" s="1311"/>
      <c r="C75" s="767" t="s">
        <v>766</v>
      </c>
      <c r="D75" s="773">
        <f>'[2]28第1表集計'!D76</f>
        <v>0</v>
      </c>
      <c r="E75" s="773">
        <f>'[2]28第1表集計'!E76</f>
        <v>0</v>
      </c>
      <c r="F75" s="773">
        <f>'[2]28第1表集計'!F76</f>
        <v>5</v>
      </c>
      <c r="G75" s="773">
        <f>'[2]28第1表集計'!G76</f>
        <v>31</v>
      </c>
      <c r="H75" s="773">
        <f>'[2]28第1表集計'!H76</f>
        <v>0</v>
      </c>
      <c r="I75" s="773">
        <f>'[2]28第1表集計'!I76</f>
        <v>0</v>
      </c>
      <c r="J75" s="773">
        <f>'[2]28第1表集計'!J76</f>
        <v>7</v>
      </c>
      <c r="K75" s="773">
        <f>'[2]28第1表集計'!K76</f>
        <v>7</v>
      </c>
      <c r="L75" s="773">
        <f>'[2]28第1表集計'!L76</f>
        <v>0</v>
      </c>
      <c r="M75" s="773">
        <f>'[2]28第1表集計'!M76</f>
        <v>0</v>
      </c>
      <c r="N75" s="773">
        <f>'[2]28第1表集計'!N76</f>
        <v>10</v>
      </c>
      <c r="O75" s="773">
        <f>'[2]28第1表集計'!O76</f>
        <v>154</v>
      </c>
      <c r="P75" s="773">
        <f>'[2]28第1表集計'!P76</f>
        <v>0</v>
      </c>
      <c r="Q75" s="773">
        <f>'[2]28第1表集計'!Q76</f>
        <v>0</v>
      </c>
      <c r="R75" s="773">
        <f>'[2]28第1表集計'!R76</f>
        <v>0</v>
      </c>
      <c r="S75" s="773">
        <f>'[2]28第1表集計'!S76</f>
        <v>0</v>
      </c>
      <c r="T75" s="770">
        <f t="shared" si="3"/>
        <v>22</v>
      </c>
      <c r="U75" s="770">
        <f t="shared" si="3"/>
        <v>192</v>
      </c>
      <c r="V75" s="782">
        <f t="shared" ref="V75:V117" si="5">T75/$T$117</f>
        <v>1.9027849852966616E-3</v>
      </c>
      <c r="W75" s="782">
        <f t="shared" si="4"/>
        <v>4.9963568231497866E-3</v>
      </c>
    </row>
    <row r="76" spans="1:23" ht="27" customHeight="1">
      <c r="A76" s="1310" t="s">
        <v>767</v>
      </c>
      <c r="B76" s="1311"/>
      <c r="C76" s="767" t="s">
        <v>768</v>
      </c>
      <c r="D76" s="773">
        <f>'[2]28第1表集計'!D77</f>
        <v>0</v>
      </c>
      <c r="E76" s="773">
        <f>'[2]28第1表集計'!E77</f>
        <v>0</v>
      </c>
      <c r="F76" s="773">
        <f>'[2]28第1表集計'!F77</f>
        <v>5</v>
      </c>
      <c r="G76" s="773">
        <f>'[2]28第1表集計'!G77</f>
        <v>13</v>
      </c>
      <c r="H76" s="773">
        <f>'[2]28第1表集計'!H77</f>
        <v>0</v>
      </c>
      <c r="I76" s="773">
        <f>'[2]28第1表集計'!I77</f>
        <v>0</v>
      </c>
      <c r="J76" s="773">
        <f>'[2]28第1表集計'!J77</f>
        <v>21</v>
      </c>
      <c r="K76" s="773">
        <f>'[2]28第1表集計'!K77</f>
        <v>21</v>
      </c>
      <c r="L76" s="773">
        <f>'[2]28第1表集計'!L77</f>
        <v>0</v>
      </c>
      <c r="M76" s="773">
        <f>'[2]28第1表集計'!M77</f>
        <v>0</v>
      </c>
      <c r="N76" s="773">
        <f>'[2]28第1表集計'!N77</f>
        <v>18</v>
      </c>
      <c r="O76" s="773">
        <f>'[2]28第1表集計'!O77</f>
        <v>40</v>
      </c>
      <c r="P76" s="773">
        <f>'[2]28第1表集計'!P77</f>
        <v>2</v>
      </c>
      <c r="Q76" s="773">
        <f>'[2]28第1表集計'!Q77</f>
        <v>8</v>
      </c>
      <c r="R76" s="773">
        <f>'[2]28第1表集計'!R77</f>
        <v>0</v>
      </c>
      <c r="S76" s="773">
        <f>'[2]28第1表集計'!S77</f>
        <v>0</v>
      </c>
      <c r="T76" s="770">
        <f t="shared" si="3"/>
        <v>46</v>
      </c>
      <c r="U76" s="770">
        <f t="shared" si="3"/>
        <v>82</v>
      </c>
      <c r="V76" s="782">
        <f t="shared" si="5"/>
        <v>3.9785504238021106E-3</v>
      </c>
      <c r="W76" s="782">
        <f t="shared" si="4"/>
        <v>2.1338607265535547E-3</v>
      </c>
    </row>
    <row r="77" spans="1:23" ht="27" customHeight="1" thickBot="1">
      <c r="A77" s="1314" t="s">
        <v>769</v>
      </c>
      <c r="B77" s="1315"/>
      <c r="C77" s="789" t="s">
        <v>770</v>
      </c>
      <c r="D77" s="787">
        <f>'[2]28第1表集計'!D78</f>
        <v>3</v>
      </c>
      <c r="E77" s="787">
        <f>'[2]28第1表集計'!E78</f>
        <v>6</v>
      </c>
      <c r="F77" s="787">
        <f>'[2]28第1表集計'!F78</f>
        <v>18</v>
      </c>
      <c r="G77" s="787">
        <f>'[2]28第1表集計'!G78</f>
        <v>115</v>
      </c>
      <c r="H77" s="787">
        <f>'[2]28第1表集計'!H78</f>
        <v>27</v>
      </c>
      <c r="I77" s="787">
        <f>'[2]28第1表集計'!I78</f>
        <v>107</v>
      </c>
      <c r="J77" s="787">
        <f>'[2]28第1表集計'!J78</f>
        <v>35</v>
      </c>
      <c r="K77" s="787">
        <f>'[2]28第1表集計'!K78</f>
        <v>35</v>
      </c>
      <c r="L77" s="787">
        <f>'[2]28第1表集計'!L78</f>
        <v>0</v>
      </c>
      <c r="M77" s="787">
        <f>'[2]28第1表集計'!M78</f>
        <v>0</v>
      </c>
      <c r="N77" s="787">
        <f>'[2]28第1表集計'!N78</f>
        <v>15</v>
      </c>
      <c r="O77" s="787">
        <f>'[2]28第1表集計'!O78</f>
        <v>108</v>
      </c>
      <c r="P77" s="787">
        <f>'[2]28第1表集計'!P78</f>
        <v>1</v>
      </c>
      <c r="Q77" s="787">
        <f>'[2]28第1表集計'!Q78</f>
        <v>6</v>
      </c>
      <c r="R77" s="787">
        <f>'[2]28第1表集計'!R78</f>
        <v>0</v>
      </c>
      <c r="S77" s="787">
        <f>'[2]28第1表集計'!S78</f>
        <v>0</v>
      </c>
      <c r="T77" s="790">
        <f t="shared" si="3"/>
        <v>99</v>
      </c>
      <c r="U77" s="790">
        <f t="shared" si="3"/>
        <v>377</v>
      </c>
      <c r="V77" s="776">
        <f t="shared" si="5"/>
        <v>8.5625324338349761E-3</v>
      </c>
      <c r="W77" s="776">
        <f t="shared" si="4"/>
        <v>9.8105548037889043E-3</v>
      </c>
    </row>
    <row r="78" spans="1:23" ht="27" customHeight="1" thickTop="1" thickBot="1">
      <c r="A78" s="1312" t="s">
        <v>771</v>
      </c>
      <c r="B78" s="1313"/>
      <c r="C78" s="779" t="s">
        <v>772</v>
      </c>
      <c r="D78" s="780">
        <f>'[2]28第1表集計'!D79</f>
        <v>0</v>
      </c>
      <c r="E78" s="780">
        <f>'[2]28第1表集計'!E79</f>
        <v>0</v>
      </c>
      <c r="F78" s="780">
        <f>'[2]28第1表集計'!F79</f>
        <v>0</v>
      </c>
      <c r="G78" s="780">
        <f>'[2]28第1表集計'!G79</f>
        <v>0</v>
      </c>
      <c r="H78" s="780">
        <f>'[2]28第1表集計'!H79</f>
        <v>4</v>
      </c>
      <c r="I78" s="780">
        <f>'[2]28第1表集計'!I79</f>
        <v>15</v>
      </c>
      <c r="J78" s="780">
        <f>'[2]28第1表集計'!J79</f>
        <v>2</v>
      </c>
      <c r="K78" s="780">
        <f>'[2]28第1表集計'!K79</f>
        <v>2</v>
      </c>
      <c r="L78" s="780">
        <f>'[2]28第1表集計'!L79</f>
        <v>0</v>
      </c>
      <c r="M78" s="780">
        <f>'[2]28第1表集計'!M79</f>
        <v>0</v>
      </c>
      <c r="N78" s="780">
        <f>'[2]28第1表集計'!N79</f>
        <v>4</v>
      </c>
      <c r="O78" s="780">
        <f>'[2]28第1表集計'!O79</f>
        <v>43</v>
      </c>
      <c r="P78" s="780">
        <f>'[2]28第1表集計'!P79</f>
        <v>0</v>
      </c>
      <c r="Q78" s="780">
        <f>'[2]28第1表集計'!Q79</f>
        <v>0</v>
      </c>
      <c r="R78" s="780">
        <f>'[2]28第1表集計'!R79</f>
        <v>0</v>
      </c>
      <c r="S78" s="780">
        <f>'[2]28第1表集計'!S79</f>
        <v>0</v>
      </c>
      <c r="T78" s="780">
        <f t="shared" si="3"/>
        <v>10</v>
      </c>
      <c r="U78" s="780">
        <f t="shared" si="3"/>
        <v>60</v>
      </c>
      <c r="V78" s="781">
        <f t="shared" si="5"/>
        <v>8.6490226604393706E-4</v>
      </c>
      <c r="W78" s="781">
        <f t="shared" si="4"/>
        <v>1.5613615072343084E-3</v>
      </c>
    </row>
    <row r="79" spans="1:23" ht="27" customHeight="1">
      <c r="A79" s="1320" t="s">
        <v>2485</v>
      </c>
      <c r="B79" s="1321"/>
      <c r="C79" s="767" t="s">
        <v>773</v>
      </c>
      <c r="D79" s="768">
        <f>'[2]28第1表集計'!D80</f>
        <v>0</v>
      </c>
      <c r="E79" s="768">
        <f>'[2]28第1表集計'!E80</f>
        <v>0</v>
      </c>
      <c r="F79" s="768">
        <f>'[2]28第1表集計'!F80</f>
        <v>0</v>
      </c>
      <c r="G79" s="768">
        <f>'[2]28第1表集計'!G80</f>
        <v>0</v>
      </c>
      <c r="H79" s="768">
        <f>'[2]28第1表集計'!H80</f>
        <v>2</v>
      </c>
      <c r="I79" s="768">
        <f>'[2]28第1表集計'!I80</f>
        <v>7</v>
      </c>
      <c r="J79" s="768">
        <f>'[2]28第1表集計'!J80</f>
        <v>1</v>
      </c>
      <c r="K79" s="768">
        <f>'[2]28第1表集計'!K80</f>
        <v>1</v>
      </c>
      <c r="L79" s="768">
        <f>'[2]28第1表集計'!L80</f>
        <v>0</v>
      </c>
      <c r="M79" s="768">
        <f>'[2]28第1表集計'!M80</f>
        <v>0</v>
      </c>
      <c r="N79" s="768">
        <f>'[2]28第1表集計'!N80</f>
        <v>2</v>
      </c>
      <c r="O79" s="768">
        <f>'[2]28第1表集計'!O80</f>
        <v>4</v>
      </c>
      <c r="P79" s="768">
        <f>'[2]28第1表集計'!P80</f>
        <v>0</v>
      </c>
      <c r="Q79" s="768">
        <f>'[2]28第1表集計'!Q80</f>
        <v>0</v>
      </c>
      <c r="R79" s="768">
        <f>'[2]28第1表集計'!R80</f>
        <v>0</v>
      </c>
      <c r="S79" s="768">
        <f>'[2]28第1表集計'!S80</f>
        <v>0</v>
      </c>
      <c r="T79" s="770">
        <f t="shared" si="3"/>
        <v>5</v>
      </c>
      <c r="U79" s="770">
        <f t="shared" si="3"/>
        <v>12</v>
      </c>
      <c r="V79" s="771">
        <f t="shared" si="5"/>
        <v>4.3245113302196853E-4</v>
      </c>
      <c r="W79" s="771">
        <f t="shared" si="4"/>
        <v>3.1227230144686166E-4</v>
      </c>
    </row>
    <row r="80" spans="1:23" ht="27" customHeight="1" thickBot="1">
      <c r="A80" s="1310" t="s">
        <v>774</v>
      </c>
      <c r="B80" s="1311"/>
      <c r="C80" s="772" t="s">
        <v>775</v>
      </c>
      <c r="D80" s="773">
        <f>'[2]28第1表集計'!D81</f>
        <v>0</v>
      </c>
      <c r="E80" s="773">
        <f>'[2]28第1表集計'!E81</f>
        <v>0</v>
      </c>
      <c r="F80" s="773">
        <f>'[2]28第1表集計'!F81</f>
        <v>0</v>
      </c>
      <c r="G80" s="773">
        <f>'[2]28第1表集計'!G81</f>
        <v>0</v>
      </c>
      <c r="H80" s="773">
        <f>'[2]28第1表集計'!H81</f>
        <v>2</v>
      </c>
      <c r="I80" s="773">
        <f>'[2]28第1表集計'!I81</f>
        <v>8</v>
      </c>
      <c r="J80" s="773">
        <f>'[2]28第1表集計'!J81</f>
        <v>1</v>
      </c>
      <c r="K80" s="773">
        <f>'[2]28第1表集計'!K81</f>
        <v>1</v>
      </c>
      <c r="L80" s="773">
        <f>'[2]28第1表集計'!L81</f>
        <v>0</v>
      </c>
      <c r="M80" s="773">
        <f>'[2]28第1表集計'!M81</f>
        <v>0</v>
      </c>
      <c r="N80" s="773">
        <f>'[2]28第1表集計'!N81</f>
        <v>2</v>
      </c>
      <c r="O80" s="773">
        <f>'[2]28第1表集計'!O81</f>
        <v>39</v>
      </c>
      <c r="P80" s="773">
        <f>'[2]28第1表集計'!P81</f>
        <v>0</v>
      </c>
      <c r="Q80" s="773">
        <f>'[2]28第1表集計'!Q81</f>
        <v>0</v>
      </c>
      <c r="R80" s="773">
        <f>'[2]28第1表集計'!R81</f>
        <v>0</v>
      </c>
      <c r="S80" s="773">
        <f>'[2]28第1表集計'!S81</f>
        <v>0</v>
      </c>
      <c r="T80" s="769">
        <f t="shared" si="3"/>
        <v>5</v>
      </c>
      <c r="U80" s="769">
        <f t="shared" si="3"/>
        <v>48</v>
      </c>
      <c r="V80" s="776">
        <f t="shared" si="5"/>
        <v>4.3245113302196853E-4</v>
      </c>
      <c r="W80" s="776">
        <f t="shared" si="4"/>
        <v>1.2490892057874466E-3</v>
      </c>
    </row>
    <row r="81" spans="1:23" ht="27" customHeight="1" thickTop="1" thickBot="1">
      <c r="A81" s="1312" t="s">
        <v>776</v>
      </c>
      <c r="B81" s="1313"/>
      <c r="C81" s="779" t="s">
        <v>777</v>
      </c>
      <c r="D81" s="780">
        <f>'[2]28第1表集計'!D82</f>
        <v>0</v>
      </c>
      <c r="E81" s="780">
        <f>'[2]28第1表集計'!E82</f>
        <v>0</v>
      </c>
      <c r="F81" s="780">
        <f>'[2]28第1表集計'!F82</f>
        <v>4</v>
      </c>
      <c r="G81" s="780">
        <f>'[2]28第1表集計'!G82</f>
        <v>8</v>
      </c>
      <c r="H81" s="780">
        <f>'[2]28第1表集計'!H82</f>
        <v>7</v>
      </c>
      <c r="I81" s="780">
        <f>'[2]28第1表集計'!I82</f>
        <v>25</v>
      </c>
      <c r="J81" s="780">
        <f>'[2]28第1表集計'!J82</f>
        <v>16</v>
      </c>
      <c r="K81" s="780">
        <f>'[2]28第1表集計'!K82</f>
        <v>16</v>
      </c>
      <c r="L81" s="780">
        <f>'[2]28第1表集計'!L82</f>
        <v>0</v>
      </c>
      <c r="M81" s="780">
        <f>'[2]28第1表集計'!M82</f>
        <v>0</v>
      </c>
      <c r="N81" s="780">
        <f>'[2]28第1表集計'!N82</f>
        <v>18</v>
      </c>
      <c r="O81" s="780">
        <f>'[2]28第1表集計'!O82</f>
        <v>71</v>
      </c>
      <c r="P81" s="780">
        <f>'[2]28第1表集計'!P82</f>
        <v>2</v>
      </c>
      <c r="Q81" s="780">
        <f>'[2]28第1表集計'!Q82</f>
        <v>13</v>
      </c>
      <c r="R81" s="780">
        <f>'[2]28第1表集計'!R82</f>
        <v>0</v>
      </c>
      <c r="S81" s="780">
        <f>'[2]28第1表集計'!S82</f>
        <v>0</v>
      </c>
      <c r="T81" s="780">
        <f t="shared" si="3"/>
        <v>47</v>
      </c>
      <c r="U81" s="780">
        <f t="shared" si="3"/>
        <v>133</v>
      </c>
      <c r="V81" s="781">
        <f t="shared" si="5"/>
        <v>4.0650406504065045E-3</v>
      </c>
      <c r="W81" s="781">
        <f t="shared" si="4"/>
        <v>3.4610180077027167E-3</v>
      </c>
    </row>
    <row r="82" spans="1:23" ht="27" customHeight="1">
      <c r="A82" s="1320" t="s">
        <v>2486</v>
      </c>
      <c r="B82" s="1321"/>
      <c r="C82" s="767" t="s">
        <v>778</v>
      </c>
      <c r="D82" s="768">
        <f>'[2]28第1表集計'!D83</f>
        <v>0</v>
      </c>
      <c r="E82" s="768">
        <f>'[2]28第1表集計'!E83</f>
        <v>0</v>
      </c>
      <c r="F82" s="768">
        <f>'[2]28第1表集計'!F83</f>
        <v>0</v>
      </c>
      <c r="G82" s="768">
        <f>'[2]28第1表集計'!G83</f>
        <v>0</v>
      </c>
      <c r="H82" s="768">
        <f>'[2]28第1表集計'!H83</f>
        <v>0</v>
      </c>
      <c r="I82" s="768">
        <f>'[2]28第1表集計'!I83</f>
        <v>0</v>
      </c>
      <c r="J82" s="768">
        <f>'[2]28第1表集計'!J83</f>
        <v>1</v>
      </c>
      <c r="K82" s="768">
        <f>'[2]28第1表集計'!K83</f>
        <v>1</v>
      </c>
      <c r="L82" s="768">
        <f>'[2]28第1表集計'!L83</f>
        <v>0</v>
      </c>
      <c r="M82" s="768">
        <f>'[2]28第1表集計'!M83</f>
        <v>0</v>
      </c>
      <c r="N82" s="768">
        <f>'[2]28第1表集計'!N83</f>
        <v>0</v>
      </c>
      <c r="O82" s="768">
        <f>'[2]28第1表集計'!O83</f>
        <v>0</v>
      </c>
      <c r="P82" s="768">
        <f>'[2]28第1表集計'!P83</f>
        <v>0</v>
      </c>
      <c r="Q82" s="768">
        <f>'[2]28第1表集計'!Q83</f>
        <v>0</v>
      </c>
      <c r="R82" s="768">
        <f>'[2]28第1表集計'!R83</f>
        <v>0</v>
      </c>
      <c r="S82" s="768">
        <f>'[2]28第1表集計'!S83</f>
        <v>0</v>
      </c>
      <c r="T82" s="770">
        <f t="shared" si="3"/>
        <v>1</v>
      </c>
      <c r="U82" s="770">
        <f t="shared" si="3"/>
        <v>1</v>
      </c>
      <c r="V82" s="793">
        <f t="shared" si="5"/>
        <v>8.6490226604393704E-5</v>
      </c>
      <c r="W82" s="793">
        <f t="shared" si="4"/>
        <v>2.6022691787238472E-5</v>
      </c>
    </row>
    <row r="83" spans="1:23" ht="27" customHeight="1">
      <c r="A83" s="1310" t="s">
        <v>779</v>
      </c>
      <c r="B83" s="1311"/>
      <c r="C83" s="646" t="s">
        <v>780</v>
      </c>
      <c r="D83" s="773">
        <f>'[2]28第1表集計'!D84</f>
        <v>0</v>
      </c>
      <c r="E83" s="773">
        <f>'[2]28第1表集計'!E84</f>
        <v>0</v>
      </c>
      <c r="F83" s="773">
        <f>'[2]28第1表集計'!F84</f>
        <v>2</v>
      </c>
      <c r="G83" s="773">
        <f>'[2]28第1表集計'!G84</f>
        <v>4</v>
      </c>
      <c r="H83" s="773">
        <f>'[2]28第1表集計'!H84</f>
        <v>0</v>
      </c>
      <c r="I83" s="773">
        <f>'[2]28第1表集計'!I84</f>
        <v>0</v>
      </c>
      <c r="J83" s="773">
        <f>'[2]28第1表集計'!J84</f>
        <v>5</v>
      </c>
      <c r="K83" s="773">
        <f>'[2]28第1表集計'!K84</f>
        <v>5</v>
      </c>
      <c r="L83" s="773">
        <f>'[2]28第1表集計'!L84</f>
        <v>0</v>
      </c>
      <c r="M83" s="773">
        <f>'[2]28第1表集計'!M84</f>
        <v>0</v>
      </c>
      <c r="N83" s="773">
        <f>'[2]28第1表集計'!N84</f>
        <v>15</v>
      </c>
      <c r="O83" s="773">
        <f>'[2]28第1表集計'!O84</f>
        <v>60</v>
      </c>
      <c r="P83" s="773">
        <f>'[2]28第1表集計'!P84</f>
        <v>1</v>
      </c>
      <c r="Q83" s="773">
        <f>'[2]28第1表集計'!Q84</f>
        <v>5</v>
      </c>
      <c r="R83" s="773">
        <f>'[2]28第1表集計'!R84</f>
        <v>0</v>
      </c>
      <c r="S83" s="773">
        <f>'[2]28第1表集計'!S84</f>
        <v>0</v>
      </c>
      <c r="T83" s="770">
        <f t="shared" si="3"/>
        <v>23</v>
      </c>
      <c r="U83" s="770">
        <f t="shared" si="3"/>
        <v>74</v>
      </c>
      <c r="V83" s="782">
        <f t="shared" si="5"/>
        <v>1.9892752119010553E-3</v>
      </c>
      <c r="W83" s="782">
        <f t="shared" si="4"/>
        <v>1.925679192255647E-3</v>
      </c>
    </row>
    <row r="84" spans="1:23" ht="27" customHeight="1">
      <c r="A84" s="1310" t="s">
        <v>2487</v>
      </c>
      <c r="B84" s="1311"/>
      <c r="C84" s="646" t="s">
        <v>781</v>
      </c>
      <c r="D84" s="773">
        <f>'[2]28第1表集計'!D85</f>
        <v>0</v>
      </c>
      <c r="E84" s="773">
        <f>'[2]28第1表集計'!E85</f>
        <v>0</v>
      </c>
      <c r="F84" s="773">
        <f>'[2]28第1表集計'!F85</f>
        <v>0</v>
      </c>
      <c r="G84" s="773">
        <f>'[2]28第1表集計'!G85</f>
        <v>0</v>
      </c>
      <c r="H84" s="773">
        <f>'[2]28第1表集計'!H85</f>
        <v>0</v>
      </c>
      <c r="I84" s="773">
        <f>'[2]28第1表集計'!I85</f>
        <v>0</v>
      </c>
      <c r="J84" s="773">
        <f>'[2]28第1表集計'!J85</f>
        <v>0</v>
      </c>
      <c r="K84" s="773">
        <f>'[2]28第1表集計'!K85</f>
        <v>0</v>
      </c>
      <c r="L84" s="773">
        <f>'[2]28第1表集計'!L85</f>
        <v>0</v>
      </c>
      <c r="M84" s="773">
        <f>'[2]28第1表集計'!M85</f>
        <v>0</v>
      </c>
      <c r="N84" s="773">
        <f>'[2]28第1表集計'!N85</f>
        <v>1</v>
      </c>
      <c r="O84" s="773">
        <f>'[2]28第1表集計'!O85</f>
        <v>7</v>
      </c>
      <c r="P84" s="773">
        <f>'[2]28第1表集計'!P85</f>
        <v>0</v>
      </c>
      <c r="Q84" s="773">
        <f>'[2]28第1表集計'!Q85</f>
        <v>0</v>
      </c>
      <c r="R84" s="773">
        <f>'[2]28第1表集計'!R85</f>
        <v>0</v>
      </c>
      <c r="S84" s="773">
        <f>'[2]28第1表集計'!S85</f>
        <v>0</v>
      </c>
      <c r="T84" s="770">
        <f t="shared" si="3"/>
        <v>1</v>
      </c>
      <c r="U84" s="770">
        <f t="shared" si="3"/>
        <v>7</v>
      </c>
      <c r="V84" s="782">
        <f t="shared" si="5"/>
        <v>8.6490226604393704E-5</v>
      </c>
      <c r="W84" s="782">
        <f t="shared" si="4"/>
        <v>1.821588425106693E-4</v>
      </c>
    </row>
    <row r="85" spans="1:23" ht="27" customHeight="1">
      <c r="A85" s="1316" t="s">
        <v>2488</v>
      </c>
      <c r="B85" s="1317"/>
      <c r="C85" s="646" t="s">
        <v>782</v>
      </c>
      <c r="D85" s="773">
        <f>'[2]28第1表集計'!D86</f>
        <v>0</v>
      </c>
      <c r="E85" s="773">
        <f>'[2]28第1表集計'!E86</f>
        <v>0</v>
      </c>
      <c r="F85" s="773">
        <f>'[2]28第1表集計'!F86</f>
        <v>0</v>
      </c>
      <c r="G85" s="773">
        <f>'[2]28第1表集計'!G86</f>
        <v>0</v>
      </c>
      <c r="H85" s="773">
        <f>'[2]28第1表集計'!H86</f>
        <v>1</v>
      </c>
      <c r="I85" s="773">
        <f>'[2]28第1表集計'!I86</f>
        <v>4</v>
      </c>
      <c r="J85" s="773">
        <f>'[2]28第1表集計'!J86</f>
        <v>2</v>
      </c>
      <c r="K85" s="773">
        <f>'[2]28第1表集計'!K86</f>
        <v>2</v>
      </c>
      <c r="L85" s="773">
        <f>'[2]28第1表集計'!L86</f>
        <v>0</v>
      </c>
      <c r="M85" s="773">
        <f>'[2]28第1表集計'!M86</f>
        <v>0</v>
      </c>
      <c r="N85" s="773">
        <f>'[2]28第1表集計'!N86</f>
        <v>1</v>
      </c>
      <c r="O85" s="773">
        <f>'[2]28第1表集計'!O86</f>
        <v>2</v>
      </c>
      <c r="P85" s="773">
        <f>'[2]28第1表集計'!P86</f>
        <v>0</v>
      </c>
      <c r="Q85" s="773">
        <f>'[2]28第1表集計'!Q86</f>
        <v>0</v>
      </c>
      <c r="R85" s="773">
        <f>'[2]28第1表集計'!R86</f>
        <v>0</v>
      </c>
      <c r="S85" s="773">
        <f>'[2]28第1表集計'!S86</f>
        <v>0</v>
      </c>
      <c r="T85" s="770">
        <f t="shared" si="3"/>
        <v>4</v>
      </c>
      <c r="U85" s="770">
        <f t="shared" si="3"/>
        <v>8</v>
      </c>
      <c r="V85" s="782">
        <f t="shared" si="5"/>
        <v>3.4596090641757481E-4</v>
      </c>
      <c r="W85" s="782">
        <f t="shared" si="4"/>
        <v>2.0818153429790777E-4</v>
      </c>
    </row>
    <row r="86" spans="1:23" ht="27" customHeight="1" thickBot="1">
      <c r="A86" s="1314" t="s">
        <v>783</v>
      </c>
      <c r="B86" s="1315"/>
      <c r="C86" s="789" t="s">
        <v>784</v>
      </c>
      <c r="D86" s="773">
        <f>'[2]28第1表集計'!D87</f>
        <v>0</v>
      </c>
      <c r="E86" s="773">
        <f>'[2]28第1表集計'!E87</f>
        <v>0</v>
      </c>
      <c r="F86" s="773">
        <f>'[2]28第1表集計'!F87</f>
        <v>2</v>
      </c>
      <c r="G86" s="773">
        <f>'[2]28第1表集計'!G87</f>
        <v>4</v>
      </c>
      <c r="H86" s="773">
        <f>'[2]28第1表集計'!H87</f>
        <v>6</v>
      </c>
      <c r="I86" s="773">
        <f>'[2]28第1表集計'!I87</f>
        <v>21</v>
      </c>
      <c r="J86" s="773">
        <f>'[2]28第1表集計'!J87</f>
        <v>8</v>
      </c>
      <c r="K86" s="773">
        <f>'[2]28第1表集計'!K87</f>
        <v>8</v>
      </c>
      <c r="L86" s="773">
        <f>'[2]28第1表集計'!L87</f>
        <v>0</v>
      </c>
      <c r="M86" s="773">
        <f>'[2]28第1表集計'!M87</f>
        <v>0</v>
      </c>
      <c r="N86" s="773">
        <f>'[2]28第1表集計'!N87</f>
        <v>1</v>
      </c>
      <c r="O86" s="773">
        <f>'[2]28第1表集計'!O87</f>
        <v>2</v>
      </c>
      <c r="P86" s="773">
        <f>'[2]28第1表集計'!P87</f>
        <v>1</v>
      </c>
      <c r="Q86" s="773">
        <f>'[2]28第1表集計'!Q87</f>
        <v>8</v>
      </c>
      <c r="R86" s="773">
        <f>'[2]28第1表集計'!R87</f>
        <v>0</v>
      </c>
      <c r="S86" s="773">
        <f>'[2]28第1表集計'!S87</f>
        <v>0</v>
      </c>
      <c r="T86" s="790">
        <f t="shared" si="3"/>
        <v>18</v>
      </c>
      <c r="U86" s="790">
        <f t="shared" si="3"/>
        <v>43</v>
      </c>
      <c r="V86" s="776">
        <f t="shared" si="5"/>
        <v>1.5568240788790867E-3</v>
      </c>
      <c r="W86" s="776">
        <f t="shared" si="4"/>
        <v>1.1189757468512544E-3</v>
      </c>
    </row>
    <row r="87" spans="1:23" ht="27" customHeight="1" thickTop="1" thickBot="1">
      <c r="A87" s="1312" t="s">
        <v>785</v>
      </c>
      <c r="B87" s="1313"/>
      <c r="C87" s="779" t="s">
        <v>786</v>
      </c>
      <c r="D87" s="780">
        <f>'[2]28第1表集計'!D88</f>
        <v>0</v>
      </c>
      <c r="E87" s="780">
        <f>'[2]28第1表集計'!E88</f>
        <v>0</v>
      </c>
      <c r="F87" s="780">
        <f>'[2]28第1表集計'!F88</f>
        <v>73</v>
      </c>
      <c r="G87" s="780">
        <f>'[2]28第1表集計'!G88</f>
        <v>337</v>
      </c>
      <c r="H87" s="780">
        <f>'[2]28第1表集計'!H88</f>
        <v>0</v>
      </c>
      <c r="I87" s="780">
        <f>'[2]28第1表集計'!I88</f>
        <v>0</v>
      </c>
      <c r="J87" s="780">
        <f>'[2]28第1表集計'!J88</f>
        <v>396</v>
      </c>
      <c r="K87" s="780">
        <f>'[2]28第1表集計'!K88</f>
        <v>396</v>
      </c>
      <c r="L87" s="780">
        <f>'[2]28第1表集計'!L88</f>
        <v>0</v>
      </c>
      <c r="M87" s="780">
        <f>'[2]28第1表集計'!M88</f>
        <v>0</v>
      </c>
      <c r="N87" s="780">
        <f>'[2]28第1表集計'!N88</f>
        <v>821</v>
      </c>
      <c r="O87" s="780">
        <f>'[2]28第1表集計'!O88</f>
        <v>4812</v>
      </c>
      <c r="P87" s="780">
        <f>'[2]28第1表集計'!P88</f>
        <v>62</v>
      </c>
      <c r="Q87" s="780">
        <f>'[2]28第1表集計'!Q88</f>
        <v>334</v>
      </c>
      <c r="R87" s="780">
        <f>'[2]28第1表集計'!R88</f>
        <v>0</v>
      </c>
      <c r="S87" s="780">
        <f>'[2]28第1表集計'!S88</f>
        <v>0</v>
      </c>
      <c r="T87" s="780">
        <f t="shared" si="3"/>
        <v>1352</v>
      </c>
      <c r="U87" s="780">
        <f t="shared" si="3"/>
        <v>5879</v>
      </c>
      <c r="V87" s="781">
        <f t="shared" si="5"/>
        <v>0.11693478636914029</v>
      </c>
      <c r="W87" s="781">
        <f t="shared" si="4"/>
        <v>0.15298740501717498</v>
      </c>
    </row>
    <row r="88" spans="1:23" ht="27" customHeight="1">
      <c r="A88" s="1320" t="s">
        <v>2489</v>
      </c>
      <c r="B88" s="1321"/>
      <c r="C88" s="767" t="s">
        <v>787</v>
      </c>
      <c r="D88" s="768">
        <f>'[2]28第1表集計'!D89</f>
        <v>0</v>
      </c>
      <c r="E88" s="768">
        <f>'[2]28第1表集計'!E89</f>
        <v>0</v>
      </c>
      <c r="F88" s="768">
        <f>'[2]28第1表集計'!F89</f>
        <v>41</v>
      </c>
      <c r="G88" s="768">
        <f>'[2]28第1表集計'!G89</f>
        <v>171</v>
      </c>
      <c r="H88" s="768">
        <f>'[2]28第1表集計'!H89</f>
        <v>0</v>
      </c>
      <c r="I88" s="768">
        <f>'[2]28第1表集計'!I89</f>
        <v>0</v>
      </c>
      <c r="J88" s="768">
        <f>'[2]28第1表集計'!J89</f>
        <v>159</v>
      </c>
      <c r="K88" s="768">
        <f>'[2]28第1表集計'!K89</f>
        <v>159</v>
      </c>
      <c r="L88" s="768">
        <f>'[2]28第1表集計'!L89</f>
        <v>0</v>
      </c>
      <c r="M88" s="768">
        <f>'[2]28第1表集計'!M89</f>
        <v>0</v>
      </c>
      <c r="N88" s="768">
        <f>'[2]28第1表集計'!N89</f>
        <v>270</v>
      </c>
      <c r="O88" s="768">
        <f>'[2]28第1表集計'!O89</f>
        <v>1008</v>
      </c>
      <c r="P88" s="768">
        <f>'[2]28第1表集計'!P89</f>
        <v>22</v>
      </c>
      <c r="Q88" s="768">
        <f>'[2]28第1表集計'!Q89</f>
        <v>114</v>
      </c>
      <c r="R88" s="768">
        <f>'[2]28第1表集計'!R89</f>
        <v>0</v>
      </c>
      <c r="S88" s="768">
        <f>'[2]28第1表集計'!S89</f>
        <v>0</v>
      </c>
      <c r="T88" s="770">
        <f t="shared" si="3"/>
        <v>492</v>
      </c>
      <c r="U88" s="770">
        <f t="shared" si="3"/>
        <v>1452</v>
      </c>
      <c r="V88" s="771">
        <f t="shared" si="5"/>
        <v>4.2553191489361701E-2</v>
      </c>
      <c r="W88" s="771">
        <f t="shared" si="4"/>
        <v>3.778494847507026E-2</v>
      </c>
    </row>
    <row r="89" spans="1:23" ht="27" customHeight="1">
      <c r="A89" s="1310" t="s">
        <v>2490</v>
      </c>
      <c r="B89" s="1311"/>
      <c r="C89" s="767" t="s">
        <v>788</v>
      </c>
      <c r="D89" s="773">
        <f>'[2]28第1表集計'!D90</f>
        <v>0</v>
      </c>
      <c r="E89" s="773">
        <f>'[2]28第1表集計'!E90</f>
        <v>0</v>
      </c>
      <c r="F89" s="773">
        <f>'[2]28第1表集計'!F90</f>
        <v>23</v>
      </c>
      <c r="G89" s="773">
        <f>'[2]28第1表集計'!G90</f>
        <v>115</v>
      </c>
      <c r="H89" s="773">
        <f>'[2]28第1表集計'!H90</f>
        <v>0</v>
      </c>
      <c r="I89" s="773">
        <f>'[2]28第1表集計'!I90</f>
        <v>0</v>
      </c>
      <c r="J89" s="773">
        <f>'[2]28第1表集計'!J90</f>
        <v>150</v>
      </c>
      <c r="K89" s="773">
        <f>'[2]28第1表集計'!K90</f>
        <v>150</v>
      </c>
      <c r="L89" s="773">
        <f>'[2]28第1表集計'!L90</f>
        <v>0</v>
      </c>
      <c r="M89" s="773">
        <f>'[2]28第1表集計'!M90</f>
        <v>0</v>
      </c>
      <c r="N89" s="773">
        <f>'[2]28第1表集計'!N90</f>
        <v>271</v>
      </c>
      <c r="O89" s="773">
        <f>'[2]28第1表集計'!O90</f>
        <v>1012</v>
      </c>
      <c r="P89" s="773">
        <f>'[2]28第1表集計'!P90</f>
        <v>22</v>
      </c>
      <c r="Q89" s="773">
        <f>'[2]28第1表集計'!Q90</f>
        <v>114</v>
      </c>
      <c r="R89" s="773">
        <f>'[2]28第1表集計'!R90</f>
        <v>0</v>
      </c>
      <c r="S89" s="773">
        <f>'[2]28第1表集計'!S90</f>
        <v>0</v>
      </c>
      <c r="T89" s="770">
        <f t="shared" si="3"/>
        <v>466</v>
      </c>
      <c r="U89" s="770">
        <f t="shared" si="3"/>
        <v>1391</v>
      </c>
      <c r="V89" s="782">
        <f t="shared" si="5"/>
        <v>4.0304445597647467E-2</v>
      </c>
      <c r="W89" s="782">
        <f t="shared" si="4"/>
        <v>3.6197564276048713E-2</v>
      </c>
    </row>
    <row r="90" spans="1:23" ht="27" customHeight="1">
      <c r="A90" s="1310" t="s">
        <v>2491</v>
      </c>
      <c r="B90" s="1311"/>
      <c r="C90" s="767" t="s">
        <v>789</v>
      </c>
      <c r="D90" s="773">
        <f>'[2]28第1表集計'!D91</f>
        <v>0</v>
      </c>
      <c r="E90" s="773">
        <f>'[2]28第1表集計'!E91</f>
        <v>0</v>
      </c>
      <c r="F90" s="773">
        <f>'[2]28第1表集計'!F91</f>
        <v>4</v>
      </c>
      <c r="G90" s="773">
        <f>'[2]28第1表集計'!G91</f>
        <v>14</v>
      </c>
      <c r="H90" s="773">
        <f>'[2]28第1表集計'!H91</f>
        <v>0</v>
      </c>
      <c r="I90" s="773">
        <f>'[2]28第1表集計'!I91</f>
        <v>0</v>
      </c>
      <c r="J90" s="773">
        <f>'[2]28第1表集計'!J91</f>
        <v>10</v>
      </c>
      <c r="K90" s="773">
        <f>'[2]28第1表集計'!K91</f>
        <v>10</v>
      </c>
      <c r="L90" s="773">
        <f>'[2]28第1表集計'!L91</f>
        <v>0</v>
      </c>
      <c r="M90" s="773">
        <f>'[2]28第1表集計'!M91</f>
        <v>0</v>
      </c>
      <c r="N90" s="773">
        <f>'[2]28第1表集計'!N91</f>
        <v>48</v>
      </c>
      <c r="O90" s="773">
        <f>'[2]28第1表集計'!O91</f>
        <v>187</v>
      </c>
      <c r="P90" s="773">
        <f>'[2]28第1表集計'!P91</f>
        <v>2</v>
      </c>
      <c r="Q90" s="773">
        <f>'[2]28第1表集計'!Q91</f>
        <v>8</v>
      </c>
      <c r="R90" s="773">
        <f>'[2]28第1表集計'!R91</f>
        <v>0</v>
      </c>
      <c r="S90" s="773">
        <f>'[2]28第1表集計'!S91</f>
        <v>0</v>
      </c>
      <c r="T90" s="770">
        <f t="shared" si="3"/>
        <v>64</v>
      </c>
      <c r="U90" s="770">
        <f t="shared" si="3"/>
        <v>219</v>
      </c>
      <c r="V90" s="782">
        <f t="shared" si="5"/>
        <v>5.535374502681197E-3</v>
      </c>
      <c r="W90" s="782">
        <f t="shared" si="4"/>
        <v>5.6989695014052254E-3</v>
      </c>
    </row>
    <row r="91" spans="1:23" ht="27" customHeight="1">
      <c r="A91" s="1310" t="s">
        <v>2492</v>
      </c>
      <c r="B91" s="1311"/>
      <c r="C91" s="646" t="s">
        <v>790</v>
      </c>
      <c r="D91" s="773">
        <f>'[2]28第1表集計'!D92</f>
        <v>0</v>
      </c>
      <c r="E91" s="773">
        <f>'[2]28第1表集計'!E92</f>
        <v>0</v>
      </c>
      <c r="F91" s="773">
        <f>'[2]28第1表集計'!F92</f>
        <v>0</v>
      </c>
      <c r="G91" s="773">
        <f>'[2]28第1表集計'!G92</f>
        <v>0</v>
      </c>
      <c r="H91" s="773">
        <f>'[2]28第1表集計'!H92</f>
        <v>0</v>
      </c>
      <c r="I91" s="773">
        <f>'[2]28第1表集計'!I92</f>
        <v>0</v>
      </c>
      <c r="J91" s="773">
        <f>'[2]28第1表集計'!J92</f>
        <v>3</v>
      </c>
      <c r="K91" s="773">
        <f>'[2]28第1表集計'!K92</f>
        <v>3</v>
      </c>
      <c r="L91" s="773">
        <f>'[2]28第1表集計'!L92</f>
        <v>0</v>
      </c>
      <c r="M91" s="773">
        <f>'[2]28第1表集計'!M92</f>
        <v>0</v>
      </c>
      <c r="N91" s="773">
        <f>'[2]28第1表集計'!N92</f>
        <v>44</v>
      </c>
      <c r="O91" s="773">
        <f>'[2]28第1表集計'!O92</f>
        <v>1017</v>
      </c>
      <c r="P91" s="773">
        <f>'[2]28第1表集計'!P92</f>
        <v>0</v>
      </c>
      <c r="Q91" s="773">
        <f>'[2]28第1表集計'!Q92</f>
        <v>0</v>
      </c>
      <c r="R91" s="773">
        <f>'[2]28第1表集計'!R92</f>
        <v>0</v>
      </c>
      <c r="S91" s="773">
        <f>'[2]28第1表集計'!S92</f>
        <v>0</v>
      </c>
      <c r="T91" s="770">
        <f t="shared" si="3"/>
        <v>47</v>
      </c>
      <c r="U91" s="770">
        <f t="shared" si="3"/>
        <v>1020</v>
      </c>
      <c r="V91" s="782">
        <f t="shared" si="5"/>
        <v>4.0650406504065045E-3</v>
      </c>
      <c r="W91" s="782">
        <f t="shared" si="4"/>
        <v>2.6543145622983242E-2</v>
      </c>
    </row>
    <row r="92" spans="1:23" ht="27" customHeight="1">
      <c r="A92" s="1310" t="s">
        <v>2493</v>
      </c>
      <c r="B92" s="1311"/>
      <c r="C92" s="646" t="s">
        <v>791</v>
      </c>
      <c r="D92" s="773">
        <f>'[2]28第1表集計'!D93</f>
        <v>0</v>
      </c>
      <c r="E92" s="773">
        <f>'[2]28第1表集計'!E93</f>
        <v>0</v>
      </c>
      <c r="F92" s="773">
        <f>'[2]28第1表集計'!F93</f>
        <v>0</v>
      </c>
      <c r="G92" s="773">
        <f>'[2]28第1表集計'!G93</f>
        <v>0</v>
      </c>
      <c r="H92" s="773">
        <f>'[2]28第1表集計'!H93</f>
        <v>0</v>
      </c>
      <c r="I92" s="773">
        <f>'[2]28第1表集計'!I93</f>
        <v>0</v>
      </c>
      <c r="J92" s="773">
        <f>'[2]28第1表集計'!J93</f>
        <v>7</v>
      </c>
      <c r="K92" s="773">
        <f>'[2]28第1表集計'!K93</f>
        <v>7</v>
      </c>
      <c r="L92" s="773">
        <f>'[2]28第1表集計'!L93</f>
        <v>0</v>
      </c>
      <c r="M92" s="773">
        <f>'[2]28第1表集計'!M93</f>
        <v>0</v>
      </c>
      <c r="N92" s="773">
        <f>'[2]28第1表集計'!N93</f>
        <v>47</v>
      </c>
      <c r="O92" s="773">
        <f>'[2]28第1表集計'!O93</f>
        <v>949</v>
      </c>
      <c r="P92" s="773">
        <f>'[2]28第1表集計'!P93</f>
        <v>1</v>
      </c>
      <c r="Q92" s="773">
        <f>'[2]28第1表集計'!Q93</f>
        <v>5</v>
      </c>
      <c r="R92" s="773">
        <f>'[2]28第1表集計'!R93</f>
        <v>0</v>
      </c>
      <c r="S92" s="773">
        <f>'[2]28第1表集計'!S93</f>
        <v>0</v>
      </c>
      <c r="T92" s="770">
        <f t="shared" si="3"/>
        <v>55</v>
      </c>
      <c r="U92" s="770">
        <f t="shared" si="3"/>
        <v>961</v>
      </c>
      <c r="V92" s="782">
        <f t="shared" si="5"/>
        <v>4.7569624632416534E-3</v>
      </c>
      <c r="W92" s="782">
        <f t="shared" si="4"/>
        <v>2.500780680753617E-2</v>
      </c>
    </row>
    <row r="93" spans="1:23" ht="27" customHeight="1">
      <c r="A93" s="1318" t="s">
        <v>2494</v>
      </c>
      <c r="B93" s="1319"/>
      <c r="C93" s="646" t="s">
        <v>792</v>
      </c>
      <c r="D93" s="773">
        <f>'[2]28第1表集計'!D94</f>
        <v>0</v>
      </c>
      <c r="E93" s="773">
        <f>'[2]28第1表集計'!E94</f>
        <v>0</v>
      </c>
      <c r="F93" s="773">
        <f>'[2]28第1表集計'!F94</f>
        <v>0</v>
      </c>
      <c r="G93" s="773">
        <f>'[2]28第1表集計'!G94</f>
        <v>0</v>
      </c>
      <c r="H93" s="773">
        <f>'[2]28第1表集計'!H94</f>
        <v>0</v>
      </c>
      <c r="I93" s="773">
        <f>'[2]28第1表集計'!I94</f>
        <v>0</v>
      </c>
      <c r="J93" s="773">
        <f>'[2]28第1表集計'!J94</f>
        <v>47</v>
      </c>
      <c r="K93" s="773">
        <f>'[2]28第1表集計'!K94</f>
        <v>47</v>
      </c>
      <c r="L93" s="773">
        <f>'[2]28第1表集計'!L94</f>
        <v>0</v>
      </c>
      <c r="M93" s="773">
        <f>'[2]28第1表集計'!M94</f>
        <v>0</v>
      </c>
      <c r="N93" s="773">
        <f>'[2]28第1表集計'!N94</f>
        <v>116</v>
      </c>
      <c r="O93" s="773">
        <f>'[2]28第1表集計'!O94</f>
        <v>410</v>
      </c>
      <c r="P93" s="773">
        <f>'[2]28第1表集計'!P94</f>
        <v>14</v>
      </c>
      <c r="Q93" s="773">
        <f>'[2]28第1表集計'!Q94</f>
        <v>82</v>
      </c>
      <c r="R93" s="773">
        <f>'[2]28第1表集計'!R94</f>
        <v>0</v>
      </c>
      <c r="S93" s="773">
        <f>'[2]28第1表集計'!S94</f>
        <v>0</v>
      </c>
      <c r="T93" s="791">
        <f t="shared" si="3"/>
        <v>177</v>
      </c>
      <c r="U93" s="791">
        <f t="shared" si="3"/>
        <v>539</v>
      </c>
      <c r="V93" s="782">
        <f t="shared" si="5"/>
        <v>1.5308770108977686E-2</v>
      </c>
      <c r="W93" s="782">
        <f t="shared" si="4"/>
        <v>1.4026230873321536E-2</v>
      </c>
    </row>
    <row r="94" spans="1:23" ht="27" customHeight="1" thickBot="1">
      <c r="A94" s="1314" t="s">
        <v>793</v>
      </c>
      <c r="B94" s="1315"/>
      <c r="C94" s="786" t="s">
        <v>794</v>
      </c>
      <c r="D94" s="787">
        <f>'[2]28第1表集計'!D95</f>
        <v>0</v>
      </c>
      <c r="E94" s="787">
        <f>'[2]28第1表集計'!E95</f>
        <v>0</v>
      </c>
      <c r="F94" s="787">
        <f>'[2]28第1表集計'!F95</f>
        <v>5</v>
      </c>
      <c r="G94" s="787">
        <f>'[2]28第1表集計'!G95</f>
        <v>37</v>
      </c>
      <c r="H94" s="787">
        <f>'[2]28第1表集計'!H95</f>
        <v>0</v>
      </c>
      <c r="I94" s="787">
        <f>'[2]28第1表集計'!I95</f>
        <v>0</v>
      </c>
      <c r="J94" s="787">
        <f>'[2]28第1表集計'!J95</f>
        <v>20</v>
      </c>
      <c r="K94" s="787">
        <f>'[2]28第1表集計'!K95</f>
        <v>20</v>
      </c>
      <c r="L94" s="787">
        <f>'[2]28第1表集計'!L95</f>
        <v>0</v>
      </c>
      <c r="M94" s="787">
        <f>'[2]28第1表集計'!M95</f>
        <v>0</v>
      </c>
      <c r="N94" s="787">
        <f>'[2]28第1表集計'!N95</f>
        <v>25</v>
      </c>
      <c r="O94" s="787">
        <f>'[2]28第1表集計'!O95</f>
        <v>229</v>
      </c>
      <c r="P94" s="787">
        <f>'[2]28第1表集計'!P95</f>
        <v>1</v>
      </c>
      <c r="Q94" s="787">
        <f>'[2]28第1表集計'!Q95</f>
        <v>11</v>
      </c>
      <c r="R94" s="787">
        <f>'[2]28第1表集計'!R95</f>
        <v>0</v>
      </c>
      <c r="S94" s="787">
        <f>'[2]28第1表集計'!S95</f>
        <v>0</v>
      </c>
      <c r="T94" s="790">
        <f t="shared" si="3"/>
        <v>51</v>
      </c>
      <c r="U94" s="790">
        <f t="shared" si="3"/>
        <v>297</v>
      </c>
      <c r="V94" s="776">
        <f t="shared" si="5"/>
        <v>4.4110015568240785E-3</v>
      </c>
      <c r="W94" s="776">
        <f t="shared" si="4"/>
        <v>7.7287394608098262E-3</v>
      </c>
    </row>
    <row r="95" spans="1:23" ht="27" customHeight="1" thickTop="1" thickBot="1">
      <c r="A95" s="1312" t="s">
        <v>795</v>
      </c>
      <c r="B95" s="1313"/>
      <c r="C95" s="779" t="s">
        <v>796</v>
      </c>
      <c r="D95" s="780">
        <f>'[2]28第1表集計'!D96</f>
        <v>90</v>
      </c>
      <c r="E95" s="780">
        <f>'[2]28第1表集計'!E96</f>
        <v>180</v>
      </c>
      <c r="F95" s="780">
        <f>'[2]28第1表集計'!F96</f>
        <v>44</v>
      </c>
      <c r="G95" s="780">
        <f>'[2]28第1表集計'!G96</f>
        <v>351</v>
      </c>
      <c r="H95" s="780">
        <f>'[2]28第1表集計'!H96</f>
        <v>147</v>
      </c>
      <c r="I95" s="780">
        <f>'[2]28第1表集計'!I96</f>
        <v>1082</v>
      </c>
      <c r="J95" s="780">
        <f>'[2]28第1表集計'!J96</f>
        <v>4486</v>
      </c>
      <c r="K95" s="780">
        <f>'[2]28第1表集計'!K96</f>
        <v>4486</v>
      </c>
      <c r="L95" s="780">
        <f>'[2]28第1表集計'!L96</f>
        <v>0</v>
      </c>
      <c r="M95" s="780">
        <f>'[2]28第1表集計'!M96</f>
        <v>0</v>
      </c>
      <c r="N95" s="780">
        <f>'[2]28第1表集計'!N96</f>
        <v>423</v>
      </c>
      <c r="O95" s="780">
        <f>'[2]28第1表集計'!O96</f>
        <v>8758</v>
      </c>
      <c r="P95" s="780">
        <f>'[2]28第1表集計'!P96</f>
        <v>75</v>
      </c>
      <c r="Q95" s="780">
        <f>'[2]28第1表集計'!Q96</f>
        <v>843</v>
      </c>
      <c r="R95" s="780">
        <f>'[2]28第1表集計'!R96</f>
        <v>0</v>
      </c>
      <c r="S95" s="780">
        <f>'[2]28第1表集計'!S96</f>
        <v>0</v>
      </c>
      <c r="T95" s="780">
        <f t="shared" si="3"/>
        <v>5265</v>
      </c>
      <c r="U95" s="780">
        <f t="shared" si="3"/>
        <v>15700</v>
      </c>
      <c r="V95" s="781">
        <f t="shared" si="5"/>
        <v>0.45537104307213283</v>
      </c>
      <c r="W95" s="781">
        <f t="shared" si="4"/>
        <v>0.40855626105964399</v>
      </c>
    </row>
    <row r="96" spans="1:23" ht="27" customHeight="1">
      <c r="A96" s="1320" t="s">
        <v>2495</v>
      </c>
      <c r="B96" s="1321"/>
      <c r="C96" s="767" t="s">
        <v>797</v>
      </c>
      <c r="D96" s="768">
        <f>'[2]28第1表集計'!D97</f>
        <v>0</v>
      </c>
      <c r="E96" s="768">
        <f>'[2]28第1表集計'!E97</f>
        <v>0</v>
      </c>
      <c r="F96" s="768">
        <f>'[2]28第1表集計'!F97</f>
        <v>4</v>
      </c>
      <c r="G96" s="768">
        <f>'[2]28第1表集計'!G97</f>
        <v>35</v>
      </c>
      <c r="H96" s="768">
        <f>'[2]28第1表集計'!H97</f>
        <v>0</v>
      </c>
      <c r="I96" s="768">
        <f>'[2]28第1表集計'!I97</f>
        <v>0</v>
      </c>
      <c r="J96" s="768">
        <f>'[2]28第1表集計'!J97</f>
        <v>0</v>
      </c>
      <c r="K96" s="768">
        <f>'[2]28第1表集計'!K97</f>
        <v>0</v>
      </c>
      <c r="L96" s="768">
        <f>'[2]28第1表集計'!L97</f>
        <v>0</v>
      </c>
      <c r="M96" s="768">
        <f>'[2]28第1表集計'!M97</f>
        <v>0</v>
      </c>
      <c r="N96" s="768">
        <f>'[2]28第1表集計'!N97</f>
        <v>14</v>
      </c>
      <c r="O96" s="768">
        <f>'[2]28第1表集計'!O97</f>
        <v>212</v>
      </c>
      <c r="P96" s="768">
        <f>'[2]28第1表集計'!P97</f>
        <v>0</v>
      </c>
      <c r="Q96" s="768">
        <f>'[2]28第1表集計'!Q97</f>
        <v>0</v>
      </c>
      <c r="R96" s="768">
        <f>'[2]28第1表集計'!R97</f>
        <v>0</v>
      </c>
      <c r="S96" s="768">
        <f>'[2]28第1表集計'!S97</f>
        <v>0</v>
      </c>
      <c r="T96" s="770">
        <f>SUM(D96,F96,H96,J96,L96,N96,P96,R96)</f>
        <v>18</v>
      </c>
      <c r="U96" s="770">
        <f>SUM(E96,G96,I96,K96,M96,O96,Q96,S96)</f>
        <v>247</v>
      </c>
      <c r="V96" s="771">
        <f t="shared" si="5"/>
        <v>1.5568240788790867E-3</v>
      </c>
      <c r="W96" s="771">
        <f t="shared" si="4"/>
        <v>6.4276048714479025E-3</v>
      </c>
    </row>
    <row r="97" spans="1:36" ht="27" customHeight="1">
      <c r="A97" s="1310" t="s">
        <v>2496</v>
      </c>
      <c r="B97" s="1311"/>
      <c r="C97" s="767" t="s">
        <v>798</v>
      </c>
      <c r="D97" s="773">
        <f>'[2]28第1表集計'!D98</f>
        <v>26</v>
      </c>
      <c r="E97" s="773">
        <f>'[2]28第1表集計'!E98</f>
        <v>52</v>
      </c>
      <c r="F97" s="773">
        <f>'[2]28第1表集計'!F98</f>
        <v>2</v>
      </c>
      <c r="G97" s="773">
        <f>'[2]28第1表集計'!G98</f>
        <v>13</v>
      </c>
      <c r="H97" s="773">
        <f>'[2]28第1表集計'!H98</f>
        <v>0</v>
      </c>
      <c r="I97" s="773">
        <f>'[2]28第1表集計'!I98</f>
        <v>0</v>
      </c>
      <c r="J97" s="773">
        <f>'[2]28第1表集計'!J98</f>
        <v>59</v>
      </c>
      <c r="K97" s="773">
        <f>'[2]28第1表集計'!K98</f>
        <v>59</v>
      </c>
      <c r="L97" s="773">
        <f>'[2]28第1表集計'!L98</f>
        <v>0</v>
      </c>
      <c r="M97" s="773">
        <f>'[2]28第1表集計'!M98</f>
        <v>0</v>
      </c>
      <c r="N97" s="773">
        <f>'[2]28第1表集計'!N98</f>
        <v>55</v>
      </c>
      <c r="O97" s="773">
        <f>'[2]28第1表集計'!O98</f>
        <v>749</v>
      </c>
      <c r="P97" s="773">
        <f>'[2]28第1表集計'!P98</f>
        <v>13</v>
      </c>
      <c r="Q97" s="773">
        <f>'[2]28第1表集計'!Q98</f>
        <v>225</v>
      </c>
      <c r="R97" s="773">
        <f>'[2]28第1表集計'!R98</f>
        <v>0</v>
      </c>
      <c r="S97" s="773">
        <f>'[2]28第1表集計'!S98</f>
        <v>0</v>
      </c>
      <c r="T97" s="770">
        <f t="shared" si="3"/>
        <v>155</v>
      </c>
      <c r="U97" s="770">
        <f t="shared" si="3"/>
        <v>1098</v>
      </c>
      <c r="V97" s="782">
        <f t="shared" si="5"/>
        <v>1.3405985123681024E-2</v>
      </c>
      <c r="W97" s="782">
        <f t="shared" si="4"/>
        <v>2.8572915582387844E-2</v>
      </c>
    </row>
    <row r="98" spans="1:36" ht="27" customHeight="1">
      <c r="A98" s="1310" t="s">
        <v>2497</v>
      </c>
      <c r="B98" s="1311"/>
      <c r="C98" s="767" t="s">
        <v>799</v>
      </c>
      <c r="D98" s="773">
        <f>'[2]28第1表集計'!D99</f>
        <v>0</v>
      </c>
      <c r="E98" s="773">
        <f>'[2]28第1表集計'!E99</f>
        <v>0</v>
      </c>
      <c r="F98" s="773">
        <f>'[2]28第1表集計'!F99</f>
        <v>4</v>
      </c>
      <c r="G98" s="773">
        <f>'[2]28第1表集計'!G99</f>
        <v>22</v>
      </c>
      <c r="H98" s="773">
        <f>'[2]28第1表集計'!H99</f>
        <v>0</v>
      </c>
      <c r="I98" s="773">
        <f>'[2]28第1表集計'!I99</f>
        <v>0</v>
      </c>
      <c r="J98" s="773">
        <f>'[2]28第1表集計'!J99</f>
        <v>4</v>
      </c>
      <c r="K98" s="773">
        <f>'[2]28第1表集計'!K99</f>
        <v>4</v>
      </c>
      <c r="L98" s="773">
        <f>'[2]28第1表集計'!L99</f>
        <v>0</v>
      </c>
      <c r="M98" s="773">
        <f>'[2]28第1表集計'!M99</f>
        <v>0</v>
      </c>
      <c r="N98" s="773">
        <f>'[2]28第1表集計'!N99</f>
        <v>16</v>
      </c>
      <c r="O98" s="773">
        <f>'[2]28第1表集計'!O99</f>
        <v>56</v>
      </c>
      <c r="P98" s="773">
        <f>'[2]28第1表集計'!P99</f>
        <v>2</v>
      </c>
      <c r="Q98" s="773">
        <f>'[2]28第1表集計'!Q99</f>
        <v>30</v>
      </c>
      <c r="R98" s="773">
        <f>'[2]28第1表集計'!R99</f>
        <v>0</v>
      </c>
      <c r="S98" s="773">
        <f>'[2]28第1表集計'!S99</f>
        <v>0</v>
      </c>
      <c r="T98" s="770">
        <f t="shared" si="3"/>
        <v>26</v>
      </c>
      <c r="U98" s="770">
        <f t="shared" si="3"/>
        <v>112</v>
      </c>
      <c r="V98" s="782">
        <f t="shared" si="5"/>
        <v>2.2487458917142362E-3</v>
      </c>
      <c r="W98" s="782">
        <f t="shared" si="4"/>
        <v>2.9145414801707088E-3</v>
      </c>
    </row>
    <row r="99" spans="1:36" ht="27" customHeight="1">
      <c r="A99" s="1310" t="s">
        <v>2498</v>
      </c>
      <c r="B99" s="1311"/>
      <c r="C99" s="767" t="s">
        <v>800</v>
      </c>
      <c r="D99" s="773">
        <f>'[2]28第1表集計'!D100</f>
        <v>0</v>
      </c>
      <c r="E99" s="773">
        <f>'[2]28第1表集計'!E100</f>
        <v>0</v>
      </c>
      <c r="F99" s="773">
        <f>'[2]28第1表集計'!F100</f>
        <v>0</v>
      </c>
      <c r="G99" s="773">
        <f>'[2]28第1表集計'!G100</f>
        <v>0</v>
      </c>
      <c r="H99" s="773">
        <f>'[2]28第1表集計'!H100</f>
        <v>0</v>
      </c>
      <c r="I99" s="773">
        <f>'[2]28第1表集計'!I100</f>
        <v>0</v>
      </c>
      <c r="J99" s="773">
        <f>'[2]28第1表集計'!J100</f>
        <v>135</v>
      </c>
      <c r="K99" s="773">
        <f>'[2]28第1表集計'!K100</f>
        <v>135</v>
      </c>
      <c r="L99" s="773">
        <f>'[2]28第1表集計'!L100</f>
        <v>0</v>
      </c>
      <c r="M99" s="773">
        <f>'[2]28第1表集計'!M100</f>
        <v>0</v>
      </c>
      <c r="N99" s="773">
        <f>'[2]28第1表集計'!N100</f>
        <v>49</v>
      </c>
      <c r="O99" s="773">
        <f>'[2]28第1表集計'!O100</f>
        <v>2186</v>
      </c>
      <c r="P99" s="773">
        <f>'[2]28第1表集計'!P100</f>
        <v>0</v>
      </c>
      <c r="Q99" s="773">
        <f>'[2]28第1表集計'!Q100</f>
        <v>0</v>
      </c>
      <c r="R99" s="773">
        <f>'[2]28第1表集計'!R100</f>
        <v>0</v>
      </c>
      <c r="S99" s="773">
        <f>'[2]28第1表集計'!S100</f>
        <v>0</v>
      </c>
      <c r="T99" s="770">
        <f t="shared" si="3"/>
        <v>184</v>
      </c>
      <c r="U99" s="770">
        <f t="shared" si="3"/>
        <v>2321</v>
      </c>
      <c r="V99" s="782">
        <f t="shared" si="5"/>
        <v>1.5914201695208442E-2</v>
      </c>
      <c r="W99" s="782">
        <f t="shared" si="4"/>
        <v>6.0398667638180491E-2</v>
      </c>
    </row>
    <row r="100" spans="1:36" ht="27" customHeight="1">
      <c r="A100" s="1316" t="s">
        <v>2499</v>
      </c>
      <c r="B100" s="1317"/>
      <c r="C100" s="767" t="s">
        <v>801</v>
      </c>
      <c r="D100" s="773">
        <f>'[2]28第1表集計'!D101</f>
        <v>0</v>
      </c>
      <c r="E100" s="773">
        <f>'[2]28第1表集計'!E101</f>
        <v>0</v>
      </c>
      <c r="F100" s="773">
        <f>'[2]28第1表集計'!F101</f>
        <v>0</v>
      </c>
      <c r="G100" s="773">
        <f>'[2]28第1表集計'!G101</f>
        <v>0</v>
      </c>
      <c r="H100" s="773">
        <f>'[2]28第1表集計'!H101</f>
        <v>6</v>
      </c>
      <c r="I100" s="773">
        <f>'[2]28第1表集計'!I101</f>
        <v>144</v>
      </c>
      <c r="J100" s="773">
        <f>'[2]28第1表集計'!J101</f>
        <v>362</v>
      </c>
      <c r="K100" s="773">
        <f>'[2]28第1表集計'!K101</f>
        <v>362</v>
      </c>
      <c r="L100" s="773">
        <f>'[2]28第1表集計'!L101</f>
        <v>0</v>
      </c>
      <c r="M100" s="773">
        <f>'[2]28第1表集計'!M101</f>
        <v>0</v>
      </c>
      <c r="N100" s="773">
        <f>'[2]28第1表集計'!N101</f>
        <v>42</v>
      </c>
      <c r="O100" s="773">
        <f>'[2]28第1表集計'!O101</f>
        <v>2000</v>
      </c>
      <c r="P100" s="773">
        <f>'[2]28第1表集計'!P101</f>
        <v>0</v>
      </c>
      <c r="Q100" s="773">
        <f>'[2]28第1表集計'!Q101</f>
        <v>0</v>
      </c>
      <c r="R100" s="773">
        <f>'[2]28第1表集計'!R101</f>
        <v>0</v>
      </c>
      <c r="S100" s="773">
        <f>'[2]28第1表集計'!S101</f>
        <v>0</v>
      </c>
      <c r="T100" s="770">
        <f t="shared" si="3"/>
        <v>410</v>
      </c>
      <c r="U100" s="770">
        <f t="shared" si="3"/>
        <v>2506</v>
      </c>
      <c r="V100" s="782">
        <f t="shared" si="5"/>
        <v>3.5460992907801421E-2</v>
      </c>
      <c r="W100" s="782">
        <f t="shared" si="4"/>
        <v>6.5212865618819615E-2</v>
      </c>
    </row>
    <row r="101" spans="1:36" ht="27" customHeight="1">
      <c r="A101" s="1310" t="s">
        <v>2500</v>
      </c>
      <c r="B101" s="1311"/>
      <c r="C101" s="646" t="s">
        <v>802</v>
      </c>
      <c r="D101" s="773">
        <f>'[2]28第1表集計'!D102</f>
        <v>0</v>
      </c>
      <c r="E101" s="773">
        <f>'[2]28第1表集計'!E102</f>
        <v>0</v>
      </c>
      <c r="F101" s="773">
        <f>'[2]28第1表集計'!F102</f>
        <v>0</v>
      </c>
      <c r="G101" s="773">
        <f>'[2]28第1表集計'!G102</f>
        <v>0</v>
      </c>
      <c r="H101" s="773">
        <f>'[2]28第1表集計'!H102</f>
        <v>117</v>
      </c>
      <c r="I101" s="773">
        <f>'[2]28第1表集計'!I102</f>
        <v>771</v>
      </c>
      <c r="J101" s="773">
        <f>'[2]28第1表集計'!J102</f>
        <v>1141</v>
      </c>
      <c r="K101" s="773">
        <f>'[2]28第1表集計'!K102</f>
        <v>1141</v>
      </c>
      <c r="L101" s="773">
        <f>'[2]28第1表集計'!L102</f>
        <v>0</v>
      </c>
      <c r="M101" s="773">
        <f>'[2]28第1表集計'!M102</f>
        <v>0</v>
      </c>
      <c r="N101" s="773">
        <f>'[2]28第1表集計'!N102</f>
        <v>11</v>
      </c>
      <c r="O101" s="773">
        <f>'[2]28第1表集計'!O102</f>
        <v>226</v>
      </c>
      <c r="P101" s="773">
        <f>'[2]28第1表集計'!P102</f>
        <v>4</v>
      </c>
      <c r="Q101" s="773">
        <f>'[2]28第1表集計'!Q102</f>
        <v>17</v>
      </c>
      <c r="R101" s="773">
        <f>'[2]28第1表集計'!R102</f>
        <v>0</v>
      </c>
      <c r="S101" s="773">
        <f>'[2]28第1表集計'!S102</f>
        <v>0</v>
      </c>
      <c r="T101" s="791">
        <f t="shared" si="3"/>
        <v>1273</v>
      </c>
      <c r="U101" s="791">
        <f t="shared" si="3"/>
        <v>2155</v>
      </c>
      <c r="V101" s="782">
        <f t="shared" si="5"/>
        <v>0.11010205846739318</v>
      </c>
      <c r="W101" s="782">
        <f t="shared" si="4"/>
        <v>5.607890080149891E-2</v>
      </c>
      <c r="X101" s="71"/>
      <c r="Y101" s="71"/>
      <c r="Z101" s="71"/>
      <c r="AA101" s="71"/>
      <c r="AB101" s="71"/>
      <c r="AC101" s="71"/>
      <c r="AD101" s="71"/>
      <c r="AE101" s="71"/>
      <c r="AF101" s="71"/>
      <c r="AG101" s="71"/>
      <c r="AH101" s="71"/>
      <c r="AI101" s="605"/>
      <c r="AJ101" s="605"/>
    </row>
    <row r="102" spans="1:36" s="797" customFormat="1" ht="27" customHeight="1">
      <c r="A102" s="1316" t="s">
        <v>2501</v>
      </c>
      <c r="B102" s="1317"/>
      <c r="C102" s="646" t="s">
        <v>803</v>
      </c>
      <c r="D102" s="773">
        <f>'[2]28第1表集計'!D103</f>
        <v>0</v>
      </c>
      <c r="E102" s="773">
        <f>'[2]28第1表集計'!E103</f>
        <v>0</v>
      </c>
      <c r="F102" s="773">
        <f>'[2]28第1表集計'!F103</f>
        <v>1</v>
      </c>
      <c r="G102" s="773">
        <f>'[2]28第1表集計'!G103</f>
        <v>21</v>
      </c>
      <c r="H102" s="773">
        <f>'[2]28第1表集計'!H103</f>
        <v>0</v>
      </c>
      <c r="I102" s="773">
        <f>'[2]28第1表集計'!I103</f>
        <v>0</v>
      </c>
      <c r="J102" s="773">
        <f>'[2]28第1表集計'!J103</f>
        <v>6</v>
      </c>
      <c r="K102" s="773">
        <f>'[2]28第1表集計'!K103</f>
        <v>6</v>
      </c>
      <c r="L102" s="773">
        <f>'[2]28第1表集計'!L103</f>
        <v>0</v>
      </c>
      <c r="M102" s="773">
        <f>'[2]28第1表集計'!M103</f>
        <v>0</v>
      </c>
      <c r="N102" s="773">
        <f>'[2]28第1表集計'!N103</f>
        <v>24</v>
      </c>
      <c r="O102" s="773">
        <f>'[2]28第1表集計'!O103</f>
        <v>334</v>
      </c>
      <c r="P102" s="773">
        <f>'[2]28第1表集計'!P103</f>
        <v>6</v>
      </c>
      <c r="Q102" s="773">
        <f>'[2]28第1表集計'!Q103</f>
        <v>169</v>
      </c>
      <c r="R102" s="773">
        <f>'[2]28第1表集計'!R103</f>
        <v>0</v>
      </c>
      <c r="S102" s="773">
        <f>'[2]28第1表集計'!S103</f>
        <v>0</v>
      </c>
      <c r="T102" s="791">
        <f t="shared" si="3"/>
        <v>37</v>
      </c>
      <c r="U102" s="791">
        <f t="shared" si="3"/>
        <v>530</v>
      </c>
      <c r="V102" s="782">
        <f t="shared" si="5"/>
        <v>3.2001383843625669E-3</v>
      </c>
      <c r="W102" s="782">
        <f t="shared" si="4"/>
        <v>1.379202664723639E-2</v>
      </c>
      <c r="X102" s="796"/>
      <c r="Y102" s="796"/>
      <c r="Z102" s="796"/>
      <c r="AA102" s="796"/>
      <c r="AB102" s="796"/>
      <c r="AC102" s="796"/>
      <c r="AD102" s="796"/>
      <c r="AE102" s="796"/>
      <c r="AF102" s="796"/>
      <c r="AG102" s="796"/>
      <c r="AH102" s="796"/>
      <c r="AI102" s="130"/>
      <c r="AJ102" s="130"/>
    </row>
    <row r="103" spans="1:36" ht="27" customHeight="1">
      <c r="A103" s="1316" t="s">
        <v>804</v>
      </c>
      <c r="B103" s="1317"/>
      <c r="C103" s="767" t="s">
        <v>805</v>
      </c>
      <c r="D103" s="773">
        <f>'[2]28第1表集計'!D104</f>
        <v>0</v>
      </c>
      <c r="E103" s="773">
        <f>'[2]28第1表集計'!E104</f>
        <v>0</v>
      </c>
      <c r="F103" s="773">
        <f>'[2]28第1表集計'!F104</f>
        <v>0</v>
      </c>
      <c r="G103" s="773">
        <f>'[2]28第1表集計'!G104</f>
        <v>0</v>
      </c>
      <c r="H103" s="773">
        <f>'[2]28第1表集計'!H104</f>
        <v>0</v>
      </c>
      <c r="I103" s="773">
        <f>'[2]28第1表集計'!I104</f>
        <v>0</v>
      </c>
      <c r="J103" s="773">
        <f>'[2]28第1表集計'!J104</f>
        <v>15</v>
      </c>
      <c r="K103" s="773">
        <f>'[2]28第1表集計'!K104</f>
        <v>15</v>
      </c>
      <c r="L103" s="773">
        <f>'[2]28第1表集計'!L104</f>
        <v>0</v>
      </c>
      <c r="M103" s="773">
        <f>'[2]28第1表集計'!M104</f>
        <v>0</v>
      </c>
      <c r="N103" s="773">
        <f>'[2]28第1表集計'!N104</f>
        <v>35</v>
      </c>
      <c r="O103" s="773">
        <f>'[2]28第1表集計'!O104</f>
        <v>745</v>
      </c>
      <c r="P103" s="773">
        <f>'[2]28第1表集計'!P104</f>
        <v>1</v>
      </c>
      <c r="Q103" s="773">
        <f>'[2]28第1表集計'!Q104</f>
        <v>5</v>
      </c>
      <c r="R103" s="773">
        <f>'[2]28第1表集計'!R104</f>
        <v>0</v>
      </c>
      <c r="S103" s="773">
        <f>'[2]28第1表集計'!S104</f>
        <v>0</v>
      </c>
      <c r="T103" s="770">
        <f t="shared" si="3"/>
        <v>51</v>
      </c>
      <c r="U103" s="770">
        <f t="shared" si="3"/>
        <v>765</v>
      </c>
      <c r="V103" s="782">
        <f t="shared" si="5"/>
        <v>4.4110015568240785E-3</v>
      </c>
      <c r="W103" s="782">
        <f t="shared" si="4"/>
        <v>1.9907359217237432E-2</v>
      </c>
      <c r="X103" s="605"/>
      <c r="Y103" s="605"/>
      <c r="Z103" s="605"/>
      <c r="AA103" s="605"/>
      <c r="AB103" s="605"/>
      <c r="AC103" s="605"/>
      <c r="AD103" s="605"/>
      <c r="AE103" s="605"/>
      <c r="AF103" s="605"/>
      <c r="AG103" s="605"/>
      <c r="AH103" s="605"/>
      <c r="AI103" s="605"/>
      <c r="AJ103" s="605"/>
    </row>
    <row r="104" spans="1:36" ht="27" customHeight="1">
      <c r="A104" s="1316" t="s">
        <v>806</v>
      </c>
      <c r="B104" s="1317"/>
      <c r="C104" s="767" t="s">
        <v>807</v>
      </c>
      <c r="D104" s="773">
        <f>'[2]28第1表集計'!D105</f>
        <v>0</v>
      </c>
      <c r="E104" s="773">
        <f>'[2]28第1表集計'!E105</f>
        <v>0</v>
      </c>
      <c r="F104" s="773">
        <f>'[2]28第1表集計'!F105</f>
        <v>0</v>
      </c>
      <c r="G104" s="773">
        <f>'[2]28第1表集計'!G105</f>
        <v>0</v>
      </c>
      <c r="H104" s="773">
        <f>'[2]28第1表集計'!H105</f>
        <v>0</v>
      </c>
      <c r="I104" s="773">
        <f>'[2]28第1表集計'!I105</f>
        <v>0</v>
      </c>
      <c r="J104" s="773">
        <f>'[2]28第1表集計'!J105</f>
        <v>0</v>
      </c>
      <c r="K104" s="773">
        <f>'[2]28第1表集計'!K105</f>
        <v>0</v>
      </c>
      <c r="L104" s="773">
        <f>'[2]28第1表集計'!L105</f>
        <v>0</v>
      </c>
      <c r="M104" s="773">
        <f>'[2]28第1表集計'!M105</f>
        <v>0</v>
      </c>
      <c r="N104" s="773">
        <f>'[2]28第1表集計'!N105</f>
        <v>2</v>
      </c>
      <c r="O104" s="773">
        <f>'[2]28第1表集計'!O105</f>
        <v>13</v>
      </c>
      <c r="P104" s="773">
        <f>'[2]28第1表集計'!P105</f>
        <v>0</v>
      </c>
      <c r="Q104" s="773">
        <f>'[2]28第1表集計'!Q105</f>
        <v>0</v>
      </c>
      <c r="R104" s="773">
        <f>'[2]28第1表集計'!R105</f>
        <v>0</v>
      </c>
      <c r="S104" s="773">
        <f>'[2]28第1表集計'!S105</f>
        <v>0</v>
      </c>
      <c r="T104" s="770">
        <f t="shared" si="3"/>
        <v>2</v>
      </c>
      <c r="U104" s="770">
        <f t="shared" si="3"/>
        <v>13</v>
      </c>
      <c r="V104" s="782">
        <f t="shared" si="5"/>
        <v>1.7298045320878741E-4</v>
      </c>
      <c r="W104" s="782">
        <f t="shared" si="4"/>
        <v>3.3829499323410016E-4</v>
      </c>
      <c r="X104" s="605"/>
      <c r="Y104" s="605"/>
      <c r="Z104" s="605"/>
      <c r="AA104" s="605"/>
      <c r="AB104" s="605"/>
      <c r="AC104" s="605"/>
      <c r="AD104" s="605"/>
      <c r="AE104" s="605"/>
      <c r="AF104" s="605"/>
      <c r="AG104" s="605"/>
      <c r="AH104" s="605"/>
      <c r="AI104" s="605"/>
      <c r="AJ104" s="605"/>
    </row>
    <row r="105" spans="1:36" ht="27" customHeight="1">
      <c r="A105" s="1316" t="s">
        <v>808</v>
      </c>
      <c r="B105" s="1317"/>
      <c r="C105" s="767" t="s">
        <v>809</v>
      </c>
      <c r="D105" s="773">
        <f>'[2]28第1表集計'!D106</f>
        <v>0</v>
      </c>
      <c r="E105" s="773">
        <f>'[2]28第1表集計'!E106</f>
        <v>0</v>
      </c>
      <c r="F105" s="773">
        <f>'[2]28第1表集計'!F106</f>
        <v>0</v>
      </c>
      <c r="G105" s="773">
        <f>'[2]28第1表集計'!G106</f>
        <v>0</v>
      </c>
      <c r="H105" s="773">
        <f>'[2]28第1表集計'!H106</f>
        <v>0</v>
      </c>
      <c r="I105" s="773">
        <f>'[2]28第1表集計'!I106</f>
        <v>0</v>
      </c>
      <c r="J105" s="773">
        <f>'[2]28第1表集計'!J106</f>
        <v>0</v>
      </c>
      <c r="K105" s="773">
        <f>'[2]28第1表集計'!K106</f>
        <v>0</v>
      </c>
      <c r="L105" s="773">
        <f>'[2]28第1表集計'!L106</f>
        <v>0</v>
      </c>
      <c r="M105" s="773">
        <f>'[2]28第1表集計'!M106</f>
        <v>0</v>
      </c>
      <c r="N105" s="773">
        <f>'[2]28第1表集計'!N106</f>
        <v>10</v>
      </c>
      <c r="O105" s="773">
        <f>'[2]28第1表集計'!O106</f>
        <v>46</v>
      </c>
      <c r="P105" s="773">
        <f>'[2]28第1表集計'!P106</f>
        <v>0</v>
      </c>
      <c r="Q105" s="773">
        <f>'[2]28第1表集計'!Q106</f>
        <v>0</v>
      </c>
      <c r="R105" s="773">
        <f>'[2]28第1表集計'!R106</f>
        <v>0</v>
      </c>
      <c r="S105" s="773">
        <f>'[2]28第1表集計'!S106</f>
        <v>0</v>
      </c>
      <c r="T105" s="770">
        <f t="shared" si="3"/>
        <v>10</v>
      </c>
      <c r="U105" s="770">
        <f t="shared" si="3"/>
        <v>46</v>
      </c>
      <c r="V105" s="782">
        <f t="shared" si="5"/>
        <v>8.6490226604393706E-4</v>
      </c>
      <c r="W105" s="782">
        <f t="shared" si="4"/>
        <v>1.1970438222129696E-3</v>
      </c>
      <c r="X105" s="605"/>
      <c r="Y105" s="605"/>
      <c r="Z105" s="605"/>
      <c r="AA105" s="605"/>
      <c r="AB105" s="605"/>
      <c r="AC105" s="605"/>
      <c r="AD105" s="605"/>
      <c r="AE105" s="605"/>
      <c r="AF105" s="605"/>
      <c r="AG105" s="605"/>
      <c r="AH105" s="605"/>
      <c r="AI105" s="605"/>
      <c r="AJ105" s="605"/>
    </row>
    <row r="106" spans="1:36" ht="27" customHeight="1">
      <c r="A106" s="1316" t="s">
        <v>810</v>
      </c>
      <c r="B106" s="1317"/>
      <c r="C106" s="767" t="s">
        <v>811</v>
      </c>
      <c r="D106" s="773">
        <f>'[2]28第1表集計'!D107</f>
        <v>0</v>
      </c>
      <c r="E106" s="773">
        <f>'[2]28第1表集計'!E107</f>
        <v>0</v>
      </c>
      <c r="F106" s="773">
        <f>'[2]28第1表集計'!F107</f>
        <v>1</v>
      </c>
      <c r="G106" s="773">
        <f>'[2]28第1表集計'!G107</f>
        <v>2</v>
      </c>
      <c r="H106" s="773">
        <f>'[2]28第1表集計'!H107</f>
        <v>0</v>
      </c>
      <c r="I106" s="773">
        <f>'[2]28第1表集計'!I107</f>
        <v>0</v>
      </c>
      <c r="J106" s="773">
        <f>'[2]28第1表集計'!J107</f>
        <v>854</v>
      </c>
      <c r="K106" s="773">
        <f>'[2]28第1表集計'!K107</f>
        <v>854</v>
      </c>
      <c r="L106" s="773">
        <f>'[2]28第1表集計'!L107</f>
        <v>0</v>
      </c>
      <c r="M106" s="773">
        <f>'[2]28第1表集計'!M107</f>
        <v>0</v>
      </c>
      <c r="N106" s="773">
        <f>'[2]28第1表集計'!N107</f>
        <v>14</v>
      </c>
      <c r="O106" s="773">
        <f>'[2]28第1表集計'!O107</f>
        <v>82</v>
      </c>
      <c r="P106" s="773">
        <f>'[2]28第1表集計'!P107</f>
        <v>0</v>
      </c>
      <c r="Q106" s="773">
        <f>'[2]28第1表集計'!Q107</f>
        <v>0</v>
      </c>
      <c r="R106" s="773">
        <f>'[2]28第1表集計'!R107</f>
        <v>0</v>
      </c>
      <c r="S106" s="773">
        <f>'[2]28第1表集計'!S107</f>
        <v>0</v>
      </c>
      <c r="T106" s="770">
        <f t="shared" si="3"/>
        <v>869</v>
      </c>
      <c r="U106" s="770">
        <f t="shared" si="3"/>
        <v>938</v>
      </c>
      <c r="V106" s="782">
        <f t="shared" si="5"/>
        <v>7.5160006919218134E-2</v>
      </c>
      <c r="W106" s="782">
        <f t="shared" si="4"/>
        <v>2.4409284896429687E-2</v>
      </c>
      <c r="X106" s="605"/>
      <c r="Y106" s="605"/>
      <c r="Z106" s="605"/>
      <c r="AA106" s="605"/>
      <c r="AB106" s="605"/>
      <c r="AC106" s="605"/>
      <c r="AD106" s="605"/>
      <c r="AE106" s="605"/>
      <c r="AF106" s="605"/>
      <c r="AG106" s="605"/>
      <c r="AH106" s="605"/>
      <c r="AI106" s="605"/>
      <c r="AJ106" s="605"/>
    </row>
    <row r="107" spans="1:36" ht="27" customHeight="1">
      <c r="A107" s="600" t="s">
        <v>4</v>
      </c>
      <c r="B107" s="601"/>
      <c r="C107" s="767" t="s">
        <v>812</v>
      </c>
      <c r="D107" s="773">
        <f>'[2]28第1表集計'!D108</f>
        <v>0</v>
      </c>
      <c r="E107" s="773">
        <f>'[2]28第1表集計'!E108</f>
        <v>0</v>
      </c>
      <c r="F107" s="773">
        <f>'[2]28第1表集計'!F108</f>
        <v>2</v>
      </c>
      <c r="G107" s="773">
        <f>'[2]28第1表集計'!G108</f>
        <v>4</v>
      </c>
      <c r="H107" s="773">
        <f>'[2]28第1表集計'!H108</f>
        <v>0</v>
      </c>
      <c r="I107" s="773">
        <f>'[2]28第1表集計'!I108</f>
        <v>0</v>
      </c>
      <c r="J107" s="773">
        <f>'[2]28第1表集計'!J108</f>
        <v>20</v>
      </c>
      <c r="K107" s="773">
        <f>'[2]28第1表集計'!K108</f>
        <v>20</v>
      </c>
      <c r="L107" s="773">
        <f>'[2]28第1表集計'!L108</f>
        <v>0</v>
      </c>
      <c r="M107" s="773">
        <f>'[2]28第1表集計'!M108</f>
        <v>0</v>
      </c>
      <c r="N107" s="773">
        <f>'[2]28第1表集計'!N108</f>
        <v>72</v>
      </c>
      <c r="O107" s="773">
        <f>'[2]28第1表集計'!O108</f>
        <v>1284</v>
      </c>
      <c r="P107" s="773">
        <f>'[2]28第1表集計'!P108</f>
        <v>5</v>
      </c>
      <c r="Q107" s="773">
        <f>'[2]28第1表集計'!Q108</f>
        <v>27</v>
      </c>
      <c r="R107" s="773">
        <f>'[2]28第1表集計'!R108</f>
        <v>0</v>
      </c>
      <c r="S107" s="773">
        <f>'[2]28第1表集計'!S108</f>
        <v>0</v>
      </c>
      <c r="T107" s="770">
        <f t="shared" si="3"/>
        <v>99</v>
      </c>
      <c r="U107" s="770">
        <f t="shared" si="3"/>
        <v>1335</v>
      </c>
      <c r="V107" s="782">
        <f t="shared" si="5"/>
        <v>8.5625324338349761E-3</v>
      </c>
      <c r="W107" s="782">
        <f t="shared" si="4"/>
        <v>3.4740293535963362E-2</v>
      </c>
      <c r="X107" s="605"/>
      <c r="Y107" s="605"/>
      <c r="Z107" s="605"/>
      <c r="AA107" s="605"/>
      <c r="AB107" s="605"/>
      <c r="AC107" s="605"/>
      <c r="AD107" s="605"/>
      <c r="AE107" s="605"/>
      <c r="AF107" s="605"/>
      <c r="AG107" s="605"/>
      <c r="AH107" s="605"/>
      <c r="AI107" s="605"/>
      <c r="AJ107" s="605"/>
    </row>
    <row r="108" spans="1:36" ht="27" customHeight="1">
      <c r="A108" s="1310" t="s">
        <v>2502</v>
      </c>
      <c r="B108" s="1311"/>
      <c r="C108" s="767" t="s">
        <v>813</v>
      </c>
      <c r="D108" s="773">
        <f>'[2]28第1表集計'!D109</f>
        <v>0</v>
      </c>
      <c r="E108" s="773">
        <f>'[2]28第1表集計'!E109</f>
        <v>0</v>
      </c>
      <c r="F108" s="773">
        <f>'[2]28第1表集計'!F109</f>
        <v>0</v>
      </c>
      <c r="G108" s="773">
        <f>'[2]28第1表集計'!G109</f>
        <v>0</v>
      </c>
      <c r="H108" s="773">
        <f>'[2]28第1表集計'!H109</f>
        <v>0</v>
      </c>
      <c r="I108" s="773">
        <f>'[2]28第1表集計'!I109</f>
        <v>0</v>
      </c>
      <c r="J108" s="773">
        <f>'[2]28第1表集計'!J109</f>
        <v>1417</v>
      </c>
      <c r="K108" s="773">
        <f>'[2]28第1表集計'!K109</f>
        <v>1417</v>
      </c>
      <c r="L108" s="773">
        <f>'[2]28第1表集計'!L109</f>
        <v>0</v>
      </c>
      <c r="M108" s="773">
        <f>'[2]28第1表集計'!M109</f>
        <v>0</v>
      </c>
      <c r="N108" s="773">
        <f>'[2]28第1表集計'!N109</f>
        <v>1</v>
      </c>
      <c r="O108" s="773">
        <f>'[2]28第1表集計'!O109</f>
        <v>4</v>
      </c>
      <c r="P108" s="773">
        <f>'[2]28第1表集計'!P109</f>
        <v>0</v>
      </c>
      <c r="Q108" s="773">
        <f>'[2]28第1表集計'!Q109</f>
        <v>0</v>
      </c>
      <c r="R108" s="773">
        <f>'[2]28第1表集計'!R109</f>
        <v>0</v>
      </c>
      <c r="S108" s="773">
        <f>'[2]28第1表集計'!S109</f>
        <v>0</v>
      </c>
      <c r="T108" s="770">
        <f t="shared" si="3"/>
        <v>1418</v>
      </c>
      <c r="U108" s="770">
        <f t="shared" si="3"/>
        <v>1421</v>
      </c>
      <c r="V108" s="782">
        <f t="shared" si="5"/>
        <v>0.12264314132503028</v>
      </c>
      <c r="W108" s="782">
        <f t="shared" si="4"/>
        <v>3.6978245029665867E-2</v>
      </c>
      <c r="X108" s="605"/>
      <c r="Y108" s="605"/>
      <c r="Z108" s="605"/>
      <c r="AA108" s="605"/>
      <c r="AB108" s="605"/>
      <c r="AC108" s="605"/>
      <c r="AD108" s="605"/>
      <c r="AE108" s="605"/>
      <c r="AF108" s="605"/>
      <c r="AG108" s="605"/>
      <c r="AH108" s="605"/>
      <c r="AI108" s="605"/>
      <c r="AJ108" s="605"/>
    </row>
    <row r="109" spans="1:36" ht="27" customHeight="1">
      <c r="A109" s="1310" t="s">
        <v>2503</v>
      </c>
      <c r="B109" s="1311"/>
      <c r="C109" s="767" t="s">
        <v>814</v>
      </c>
      <c r="D109" s="773">
        <f>'[2]28第1表集計'!D110</f>
        <v>0</v>
      </c>
      <c r="E109" s="773">
        <f>'[2]28第1表集計'!E110</f>
        <v>0</v>
      </c>
      <c r="F109" s="773">
        <f>'[2]28第1表集計'!F110</f>
        <v>9</v>
      </c>
      <c r="G109" s="773">
        <f>'[2]28第1表集計'!G110</f>
        <v>20</v>
      </c>
      <c r="H109" s="773">
        <f>'[2]28第1表集計'!H110</f>
        <v>0</v>
      </c>
      <c r="I109" s="773">
        <f>'[2]28第1表集計'!I110</f>
        <v>0</v>
      </c>
      <c r="J109" s="773">
        <f>'[2]28第1表集計'!J110</f>
        <v>0</v>
      </c>
      <c r="K109" s="773">
        <f>'[2]28第1表集計'!K110</f>
        <v>0</v>
      </c>
      <c r="L109" s="773">
        <f>'[2]28第1表集計'!L110</f>
        <v>0</v>
      </c>
      <c r="M109" s="773">
        <f>'[2]28第1表集計'!M110</f>
        <v>0</v>
      </c>
      <c r="N109" s="773">
        <f>'[2]28第1表集計'!N110</f>
        <v>0</v>
      </c>
      <c r="O109" s="773">
        <f>'[2]28第1表集計'!O110</f>
        <v>0</v>
      </c>
      <c r="P109" s="773">
        <f>'[2]28第1表集計'!P110</f>
        <v>0</v>
      </c>
      <c r="Q109" s="773">
        <f>'[2]28第1表集計'!Q110</f>
        <v>0</v>
      </c>
      <c r="R109" s="773">
        <f>'[2]28第1表集計'!R110</f>
        <v>0</v>
      </c>
      <c r="S109" s="773">
        <f>'[2]28第1表集計'!S110</f>
        <v>0</v>
      </c>
      <c r="T109" s="770">
        <f t="shared" si="3"/>
        <v>9</v>
      </c>
      <c r="U109" s="770">
        <f t="shared" si="3"/>
        <v>20</v>
      </c>
      <c r="V109" s="782">
        <f t="shared" si="5"/>
        <v>7.7841203943954335E-4</v>
      </c>
      <c r="W109" s="782">
        <f t="shared" si="4"/>
        <v>5.2045383574476944E-4</v>
      </c>
      <c r="X109" s="605"/>
      <c r="Y109" s="605"/>
      <c r="Z109" s="605"/>
      <c r="AA109" s="605"/>
      <c r="AB109" s="605"/>
      <c r="AC109" s="605"/>
      <c r="AD109" s="605"/>
      <c r="AE109" s="605"/>
      <c r="AF109" s="605"/>
      <c r="AG109" s="605"/>
      <c r="AH109" s="605"/>
      <c r="AI109" s="605"/>
      <c r="AJ109" s="605"/>
    </row>
    <row r="110" spans="1:36" ht="27" customHeight="1">
      <c r="A110" s="1310" t="s">
        <v>2504</v>
      </c>
      <c r="B110" s="1311"/>
      <c r="C110" s="767" t="s">
        <v>2505</v>
      </c>
      <c r="D110" s="773">
        <f>'[2]28第1表集計'!D111</f>
        <v>19</v>
      </c>
      <c r="E110" s="773">
        <f>'[2]28第1表集計'!E111</f>
        <v>38</v>
      </c>
      <c r="F110" s="773">
        <f>'[2]28第1表集計'!F111</f>
        <v>1</v>
      </c>
      <c r="G110" s="773">
        <f>'[2]28第1表集計'!G111</f>
        <v>7</v>
      </c>
      <c r="H110" s="773">
        <f>'[2]28第1表集計'!H111</f>
        <v>0</v>
      </c>
      <c r="I110" s="773">
        <f>'[2]28第1表集計'!I111</f>
        <v>0</v>
      </c>
      <c r="J110" s="773">
        <f>'[2]28第1表集計'!J111</f>
        <v>90</v>
      </c>
      <c r="K110" s="773">
        <f>'[2]28第1表集計'!K111</f>
        <v>90</v>
      </c>
      <c r="L110" s="773">
        <f>'[2]28第1表集計'!L111</f>
        <v>0</v>
      </c>
      <c r="M110" s="773">
        <f>'[2]28第1表集計'!M111</f>
        <v>0</v>
      </c>
      <c r="N110" s="773">
        <f>'[2]28第1表集計'!N111</f>
        <v>18</v>
      </c>
      <c r="O110" s="773">
        <f>'[2]28第1表集計'!O111</f>
        <v>183</v>
      </c>
      <c r="P110" s="773">
        <f>'[2]28第1表集計'!P111</f>
        <v>5</v>
      </c>
      <c r="Q110" s="773">
        <f>'[2]28第1表集計'!Q111</f>
        <v>50</v>
      </c>
      <c r="R110" s="773">
        <f>'[2]28第1表集計'!R111</f>
        <v>0</v>
      </c>
      <c r="S110" s="773">
        <f>'[2]28第1表集計'!S111</f>
        <v>0</v>
      </c>
      <c r="T110" s="770">
        <f t="shared" si="3"/>
        <v>133</v>
      </c>
      <c r="U110" s="770">
        <f t="shared" si="3"/>
        <v>368</v>
      </c>
      <c r="V110" s="782">
        <f t="shared" si="5"/>
        <v>1.1503200138384363E-2</v>
      </c>
      <c r="W110" s="782">
        <f t="shared" si="4"/>
        <v>9.5763505777037572E-3</v>
      </c>
      <c r="X110" s="605"/>
      <c r="Y110" s="605"/>
      <c r="Z110" s="605"/>
      <c r="AA110" s="605"/>
      <c r="AB110" s="605"/>
      <c r="AC110" s="605"/>
      <c r="AD110" s="605"/>
      <c r="AE110" s="605"/>
      <c r="AF110" s="605"/>
      <c r="AG110" s="605"/>
      <c r="AH110" s="605"/>
      <c r="AI110" s="605"/>
      <c r="AJ110" s="605"/>
    </row>
    <row r="111" spans="1:36" ht="27" customHeight="1">
      <c r="A111" s="1310" t="s">
        <v>2506</v>
      </c>
      <c r="B111" s="1311"/>
      <c r="C111" s="767" t="s">
        <v>2507</v>
      </c>
      <c r="D111" s="773">
        <f>'[2]28第1表集計'!D112</f>
        <v>0</v>
      </c>
      <c r="E111" s="773">
        <f>'[2]28第1表集計'!E112</f>
        <v>0</v>
      </c>
      <c r="F111" s="773">
        <f>'[2]28第1表集計'!F112</f>
        <v>0</v>
      </c>
      <c r="G111" s="773">
        <f>'[2]28第1表集計'!G112</f>
        <v>0</v>
      </c>
      <c r="H111" s="773">
        <f>'[2]28第1表集計'!H112</f>
        <v>3</v>
      </c>
      <c r="I111" s="773">
        <f>'[2]28第1表集計'!I112</f>
        <v>22</v>
      </c>
      <c r="J111" s="773">
        <f>'[2]28第1表集計'!J112</f>
        <v>7</v>
      </c>
      <c r="K111" s="773">
        <f>'[2]28第1表集計'!K112</f>
        <v>7</v>
      </c>
      <c r="L111" s="773">
        <f>'[2]28第1表集計'!L112</f>
        <v>0</v>
      </c>
      <c r="M111" s="773">
        <f>'[2]28第1表集計'!M112</f>
        <v>0</v>
      </c>
      <c r="N111" s="773">
        <f>'[2]28第1表集計'!N112</f>
        <v>3</v>
      </c>
      <c r="O111" s="773">
        <f>'[2]28第1表集計'!O112</f>
        <v>6</v>
      </c>
      <c r="P111" s="773">
        <f>'[2]28第1表集計'!P112</f>
        <v>4</v>
      </c>
      <c r="Q111" s="773">
        <f>'[2]28第1表集計'!Q112</f>
        <v>22</v>
      </c>
      <c r="R111" s="773">
        <f>'[2]28第1表集計'!R112</f>
        <v>0</v>
      </c>
      <c r="S111" s="773">
        <f>'[2]28第1表集計'!S112</f>
        <v>0</v>
      </c>
      <c r="T111" s="770">
        <f t="shared" si="3"/>
        <v>17</v>
      </c>
      <c r="U111" s="770">
        <f t="shared" si="3"/>
        <v>57</v>
      </c>
      <c r="V111" s="782">
        <f t="shared" si="5"/>
        <v>1.470333852274693E-3</v>
      </c>
      <c r="W111" s="782">
        <f t="shared" si="4"/>
        <v>1.4832934318725929E-3</v>
      </c>
      <c r="X111" s="605"/>
      <c r="Y111" s="605"/>
      <c r="Z111" s="605"/>
      <c r="AA111" s="605"/>
      <c r="AB111" s="605"/>
      <c r="AC111" s="605"/>
      <c r="AD111" s="605"/>
      <c r="AE111" s="605"/>
      <c r="AF111" s="605"/>
      <c r="AG111" s="605"/>
      <c r="AH111" s="605"/>
      <c r="AI111" s="605"/>
      <c r="AJ111" s="605"/>
    </row>
    <row r="112" spans="1:36" ht="27" customHeight="1">
      <c r="A112" s="1310" t="s">
        <v>2508</v>
      </c>
      <c r="B112" s="1311"/>
      <c r="C112" s="767" t="s">
        <v>2509</v>
      </c>
      <c r="D112" s="773">
        <f>'[2]28第1表集計'!D113</f>
        <v>4</v>
      </c>
      <c r="E112" s="773">
        <f>'[2]28第1表集計'!E113</f>
        <v>8</v>
      </c>
      <c r="F112" s="773">
        <f>'[2]28第1表集計'!F113</f>
        <v>3</v>
      </c>
      <c r="G112" s="773">
        <f>'[2]28第1表集計'!G113</f>
        <v>34</v>
      </c>
      <c r="H112" s="773">
        <f>'[2]28第1表集計'!H113</f>
        <v>0</v>
      </c>
      <c r="I112" s="773">
        <f>'[2]28第1表集計'!I113</f>
        <v>0</v>
      </c>
      <c r="J112" s="773">
        <f>'[2]28第1表集計'!J113</f>
        <v>1</v>
      </c>
      <c r="K112" s="773">
        <f>'[2]28第1表集計'!K113</f>
        <v>1</v>
      </c>
      <c r="L112" s="773">
        <f>'[2]28第1表集計'!L113</f>
        <v>0</v>
      </c>
      <c r="M112" s="773">
        <f>'[2]28第1表集計'!M113</f>
        <v>0</v>
      </c>
      <c r="N112" s="773">
        <f>'[2]28第1表集計'!N113</f>
        <v>9</v>
      </c>
      <c r="O112" s="773">
        <f>'[2]28第1表集計'!O113</f>
        <v>59</v>
      </c>
      <c r="P112" s="773">
        <f>'[2]28第1表集計'!P113</f>
        <v>19</v>
      </c>
      <c r="Q112" s="773">
        <f>'[2]28第1表集計'!Q113</f>
        <v>140</v>
      </c>
      <c r="R112" s="773">
        <f>'[2]28第1表集計'!R113</f>
        <v>0</v>
      </c>
      <c r="S112" s="773">
        <f>'[2]28第1表集計'!S113</f>
        <v>0</v>
      </c>
      <c r="T112" s="791">
        <f t="shared" si="3"/>
        <v>36</v>
      </c>
      <c r="U112" s="791">
        <f t="shared" si="3"/>
        <v>242</v>
      </c>
      <c r="V112" s="782">
        <f t="shared" si="5"/>
        <v>3.1136481577581734E-3</v>
      </c>
      <c r="W112" s="782">
        <f t="shared" si="4"/>
        <v>6.2974914125117102E-3</v>
      </c>
      <c r="X112" s="605"/>
      <c r="Y112" s="605"/>
      <c r="Z112" s="605"/>
      <c r="AA112" s="605"/>
      <c r="AB112" s="605"/>
      <c r="AC112" s="605"/>
      <c r="AD112" s="605"/>
      <c r="AE112" s="605"/>
      <c r="AF112" s="605"/>
      <c r="AG112" s="605"/>
      <c r="AH112" s="605"/>
      <c r="AI112" s="605"/>
      <c r="AJ112" s="605"/>
    </row>
    <row r="113" spans="1:36" ht="27" customHeight="1">
      <c r="A113" s="1310" t="s">
        <v>2510</v>
      </c>
      <c r="B113" s="1311"/>
      <c r="C113" s="767" t="s">
        <v>2509</v>
      </c>
      <c r="D113" s="773">
        <f>'[2]28第1表集計'!D114</f>
        <v>28</v>
      </c>
      <c r="E113" s="773">
        <f>'[2]28第1表集計'!E114</f>
        <v>56</v>
      </c>
      <c r="F113" s="773">
        <f>'[2]28第1表集計'!F114</f>
        <v>2</v>
      </c>
      <c r="G113" s="773">
        <f>'[2]28第1表集計'!G114</f>
        <v>11</v>
      </c>
      <c r="H113" s="773">
        <f>'[2]28第1表集計'!H114</f>
        <v>1</v>
      </c>
      <c r="I113" s="773">
        <f>'[2]28第1表集計'!I114</f>
        <v>7</v>
      </c>
      <c r="J113" s="773">
        <f>'[2]28第1表集計'!J114</f>
        <v>21</v>
      </c>
      <c r="K113" s="773">
        <f>'[2]28第1表集計'!K114</f>
        <v>21</v>
      </c>
      <c r="L113" s="773">
        <f>'[2]28第1表集計'!L114</f>
        <v>0</v>
      </c>
      <c r="M113" s="773">
        <f>'[2]28第1表集計'!M114</f>
        <v>0</v>
      </c>
      <c r="N113" s="773">
        <f>'[2]28第1表集計'!N114</f>
        <v>5</v>
      </c>
      <c r="O113" s="773">
        <f>'[2]28第1表集計'!O114</f>
        <v>24</v>
      </c>
      <c r="P113" s="773">
        <f>'[2]28第1表集計'!P114</f>
        <v>3</v>
      </c>
      <c r="Q113" s="773">
        <f>'[2]28第1表集計'!Q114</f>
        <v>15</v>
      </c>
      <c r="R113" s="773">
        <f>'[2]28第1表集計'!R114</f>
        <v>0</v>
      </c>
      <c r="S113" s="773">
        <f>'[2]28第1表集計'!S114</f>
        <v>0</v>
      </c>
      <c r="T113" s="791">
        <f t="shared" si="3"/>
        <v>60</v>
      </c>
      <c r="U113" s="791">
        <f t="shared" si="3"/>
        <v>134</v>
      </c>
      <c r="V113" s="782">
        <f t="shared" si="5"/>
        <v>5.1894135962636222E-3</v>
      </c>
      <c r="W113" s="782">
        <f t="shared" si="4"/>
        <v>3.4870406994899554E-3</v>
      </c>
      <c r="X113" s="605"/>
      <c r="Y113" s="605"/>
      <c r="Z113" s="605"/>
      <c r="AA113" s="605"/>
      <c r="AB113" s="605"/>
      <c r="AC113" s="605"/>
      <c r="AD113" s="605"/>
      <c r="AE113" s="605"/>
      <c r="AF113" s="605"/>
      <c r="AG113" s="605"/>
      <c r="AH113" s="605"/>
      <c r="AI113" s="605"/>
      <c r="AJ113" s="605"/>
    </row>
    <row r="114" spans="1:36" ht="27" customHeight="1">
      <c r="A114" s="1310" t="s">
        <v>815</v>
      </c>
      <c r="B114" s="1311"/>
      <c r="C114" s="767" t="s">
        <v>2509</v>
      </c>
      <c r="D114" s="773">
        <f>'[2]28第1表集計'!D115</f>
        <v>0</v>
      </c>
      <c r="E114" s="773">
        <f>'[2]28第1表集計'!E115</f>
        <v>0</v>
      </c>
      <c r="F114" s="773">
        <f>'[2]28第1表集計'!F115</f>
        <v>1</v>
      </c>
      <c r="G114" s="773">
        <f>'[2]28第1表集計'!G115</f>
        <v>12</v>
      </c>
      <c r="H114" s="773">
        <f>'[2]28第1表集計'!H115</f>
        <v>1</v>
      </c>
      <c r="I114" s="773">
        <f>'[2]28第1表集計'!I115</f>
        <v>2</v>
      </c>
      <c r="J114" s="773">
        <f>'[2]28第1表集計'!J115</f>
        <v>1</v>
      </c>
      <c r="K114" s="773">
        <f>'[2]28第1表集計'!K115</f>
        <v>1</v>
      </c>
      <c r="L114" s="773">
        <f>'[2]28第1表集計'!L115</f>
        <v>0</v>
      </c>
      <c r="M114" s="773">
        <f>'[2]28第1表集計'!M115</f>
        <v>0</v>
      </c>
      <c r="N114" s="773">
        <f>'[2]28第1表集計'!N115</f>
        <v>3</v>
      </c>
      <c r="O114" s="773">
        <f>'[2]28第1表集計'!O115</f>
        <v>12</v>
      </c>
      <c r="P114" s="773">
        <f>'[2]28第1表集計'!P115</f>
        <v>0</v>
      </c>
      <c r="Q114" s="773">
        <f>'[2]28第1表集計'!Q115</f>
        <v>0</v>
      </c>
      <c r="R114" s="773">
        <f>'[2]28第1表集計'!R115</f>
        <v>0</v>
      </c>
      <c r="S114" s="773">
        <f>'[2]28第1表集計'!S115</f>
        <v>0</v>
      </c>
      <c r="T114" s="769">
        <f t="shared" si="3"/>
        <v>6</v>
      </c>
      <c r="U114" s="769">
        <f t="shared" si="3"/>
        <v>27</v>
      </c>
      <c r="V114" s="782">
        <f t="shared" si="5"/>
        <v>5.189413596263622E-4</v>
      </c>
      <c r="W114" s="782">
        <f t="shared" si="4"/>
        <v>7.0261267825543871E-4</v>
      </c>
      <c r="X114" s="605"/>
      <c r="Y114" s="605"/>
      <c r="Z114" s="605"/>
      <c r="AA114" s="605"/>
      <c r="AB114" s="605"/>
      <c r="AC114" s="605"/>
      <c r="AD114" s="605"/>
      <c r="AE114" s="605"/>
      <c r="AF114" s="605"/>
      <c r="AG114" s="605"/>
      <c r="AH114" s="605"/>
      <c r="AI114" s="605"/>
      <c r="AJ114" s="605"/>
    </row>
    <row r="115" spans="1:36" ht="27" customHeight="1">
      <c r="A115" s="1310" t="s">
        <v>816</v>
      </c>
      <c r="B115" s="1311"/>
      <c r="C115" s="767" t="s">
        <v>2509</v>
      </c>
      <c r="D115" s="773">
        <f>'[2]28第1表集計'!D116</f>
        <v>0</v>
      </c>
      <c r="E115" s="773">
        <f>'[2]28第1表集計'!E116</f>
        <v>0</v>
      </c>
      <c r="F115" s="773">
        <f>'[2]28第1表集計'!F116</f>
        <v>0</v>
      </c>
      <c r="G115" s="773">
        <f>'[2]28第1表集計'!G116</f>
        <v>0</v>
      </c>
      <c r="H115" s="773">
        <f>'[2]28第1表集計'!H116</f>
        <v>12</v>
      </c>
      <c r="I115" s="773">
        <f>'[2]28第1表集計'!I116</f>
        <v>113</v>
      </c>
      <c r="J115" s="773">
        <f>'[2]28第1表集計'!J116</f>
        <v>287</v>
      </c>
      <c r="K115" s="773">
        <f>'[2]28第1表集計'!K116</f>
        <v>287</v>
      </c>
      <c r="L115" s="773">
        <f>'[2]28第1表集計'!L116</f>
        <v>0</v>
      </c>
      <c r="M115" s="773">
        <f>'[2]28第1表集計'!M116</f>
        <v>0</v>
      </c>
      <c r="N115" s="773">
        <f>'[2]28第1表集計'!N116</f>
        <v>7</v>
      </c>
      <c r="O115" s="773">
        <f>'[2]28第1表集計'!O116</f>
        <v>67</v>
      </c>
      <c r="P115" s="773">
        <f>'[2]28第1表集計'!P116</f>
        <v>5</v>
      </c>
      <c r="Q115" s="773">
        <f>'[2]28第1表集計'!Q116</f>
        <v>39</v>
      </c>
      <c r="R115" s="773">
        <f>'[2]28第1表集計'!R116</f>
        <v>0</v>
      </c>
      <c r="S115" s="773">
        <f>'[2]28第1表集計'!S116</f>
        <v>0</v>
      </c>
      <c r="T115" s="791">
        <f t="shared" si="3"/>
        <v>311</v>
      </c>
      <c r="U115" s="791">
        <f t="shared" si="3"/>
        <v>506</v>
      </c>
      <c r="V115" s="782">
        <f t="shared" si="5"/>
        <v>2.6898460473966442E-2</v>
      </c>
      <c r="W115" s="782">
        <f t="shared" si="4"/>
        <v>1.3167482044342666E-2</v>
      </c>
      <c r="X115" s="605"/>
      <c r="Y115" s="605"/>
      <c r="Z115" s="605"/>
      <c r="AA115" s="605"/>
      <c r="AB115" s="605"/>
      <c r="AC115" s="605"/>
      <c r="AD115" s="605"/>
      <c r="AE115" s="605"/>
      <c r="AF115" s="605"/>
      <c r="AG115" s="605"/>
      <c r="AH115" s="605"/>
      <c r="AI115" s="605"/>
      <c r="AJ115" s="605"/>
    </row>
    <row r="116" spans="1:36" ht="27" customHeight="1" thickBot="1">
      <c r="A116" s="1314" t="s">
        <v>5</v>
      </c>
      <c r="B116" s="1315"/>
      <c r="C116" s="789" t="s">
        <v>817</v>
      </c>
      <c r="D116" s="787">
        <f>'[2]28第1表集計'!D117</f>
        <v>13</v>
      </c>
      <c r="E116" s="787">
        <f>'[2]28第1表集計'!E117</f>
        <v>26</v>
      </c>
      <c r="F116" s="787">
        <f>'[2]28第1表集計'!F117</f>
        <v>14</v>
      </c>
      <c r="G116" s="787">
        <f>'[2]28第1表集計'!G117</f>
        <v>170</v>
      </c>
      <c r="H116" s="787">
        <f>'[2]28第1表集計'!H117</f>
        <v>7</v>
      </c>
      <c r="I116" s="787">
        <f>'[2]28第1表集計'!I117</f>
        <v>23</v>
      </c>
      <c r="J116" s="787">
        <f>'[2]28第1表集計'!J117</f>
        <v>66</v>
      </c>
      <c r="K116" s="787">
        <f>'[2]28第1表集計'!K117</f>
        <v>66</v>
      </c>
      <c r="L116" s="787">
        <f>'[2]28第1表集計'!L117</f>
        <v>0</v>
      </c>
      <c r="M116" s="787">
        <f>'[2]28第1表集計'!M117</f>
        <v>0</v>
      </c>
      <c r="N116" s="787">
        <f>'[2]28第1表集計'!N117</f>
        <v>33</v>
      </c>
      <c r="O116" s="787">
        <f>'[2]28第1表集計'!O117</f>
        <v>470</v>
      </c>
      <c r="P116" s="787">
        <f>'[2]28第1表集計'!P117</f>
        <v>8</v>
      </c>
      <c r="Q116" s="787">
        <f>'[2]28第1表集計'!Q117</f>
        <v>104</v>
      </c>
      <c r="R116" s="787">
        <f>'[2]28第1表集計'!R117</f>
        <v>0</v>
      </c>
      <c r="S116" s="787">
        <f>'[2]28第1表集計'!S117</f>
        <v>0</v>
      </c>
      <c r="T116" s="790">
        <f>SUM(D116,F116,H116,J116,L116,N116,P116,R116)</f>
        <v>141</v>
      </c>
      <c r="U116" s="790">
        <f>SUM(E116,G116,I116,K116,M116,O116,Q116,S116)</f>
        <v>859</v>
      </c>
      <c r="V116" s="776">
        <f t="shared" si="5"/>
        <v>1.2195121951219513E-2</v>
      </c>
      <c r="W116" s="776">
        <f>U116/$U$117</f>
        <v>2.2353492245237847E-2</v>
      </c>
      <c r="X116" s="605"/>
      <c r="Y116" s="605"/>
      <c r="Z116" s="605"/>
      <c r="AA116" s="605"/>
      <c r="AB116" s="605"/>
      <c r="AC116" s="605"/>
      <c r="AD116" s="605"/>
      <c r="AE116" s="605"/>
      <c r="AF116" s="605"/>
      <c r="AG116" s="605"/>
      <c r="AH116" s="605"/>
      <c r="AI116" s="605"/>
      <c r="AJ116" s="605"/>
    </row>
    <row r="117" spans="1:36" ht="27" customHeight="1" thickTop="1" thickBot="1">
      <c r="A117" s="794" t="s">
        <v>2511</v>
      </c>
      <c r="B117" s="795"/>
      <c r="C117" s="779"/>
      <c r="D117" s="780">
        <f>SUM(D7,D10,D17,D21,D24,D30,D34,D57,D68,D78,D81,D87,D95)</f>
        <v>120</v>
      </c>
      <c r="E117" s="780">
        <f>SUM(E7,E10,E17,E21,E24,E30,E34,E57,E68,E78,E81,E87,E95)</f>
        <v>240</v>
      </c>
      <c r="F117" s="780">
        <f>SUM(F7,F10,F17,F21,F24,F30,F34,F57,F68,F78,F81,F87,F95)</f>
        <v>275</v>
      </c>
      <c r="G117" s="780">
        <f t="shared" ref="G117:S117" si="6">SUM(G7,G10,G17,G21,G24,G30,G34,G57,G68,G78,G81,G87,G95)</f>
        <v>1522</v>
      </c>
      <c r="H117" s="780">
        <f t="shared" si="6"/>
        <v>468</v>
      </c>
      <c r="I117" s="780">
        <f t="shared" si="6"/>
        <v>2179</v>
      </c>
      <c r="J117" s="780">
        <f t="shared" si="6"/>
        <v>6443</v>
      </c>
      <c r="K117" s="780">
        <f t="shared" si="6"/>
        <v>6443</v>
      </c>
      <c r="L117" s="780">
        <f>SUM(L7,L10,L17,L21,L24,L30,L34,L57,L68,L78,L81,L87,L95)</f>
        <v>2</v>
      </c>
      <c r="M117" s="780">
        <f>SUM(M7,M10,M17,M21,M24,M30,M34,M57,M68,M78,M81,M87,M95)</f>
        <v>2</v>
      </c>
      <c r="N117" s="780">
        <f t="shared" si="6"/>
        <v>3727</v>
      </c>
      <c r="O117" s="780">
        <f t="shared" si="6"/>
        <v>23196</v>
      </c>
      <c r="P117" s="780">
        <f t="shared" si="6"/>
        <v>525</v>
      </c>
      <c r="Q117" s="780">
        <f t="shared" si="6"/>
        <v>4828</v>
      </c>
      <c r="R117" s="780">
        <f t="shared" si="6"/>
        <v>2</v>
      </c>
      <c r="S117" s="780">
        <f t="shared" si="6"/>
        <v>18</v>
      </c>
      <c r="T117" s="780">
        <f>SUM(T7,T10,T17,T21,T24,T30,T34,T57,T68,T78,T81,T87,T95)</f>
        <v>11562</v>
      </c>
      <c r="U117" s="780">
        <f>SUM(U7,U10,U17,U21,U24,U30,U34,U57,U68,U78,U81,U87,U95)</f>
        <v>38428</v>
      </c>
      <c r="V117" s="781">
        <f t="shared" si="5"/>
        <v>1</v>
      </c>
      <c r="W117" s="781">
        <f t="shared" si="4"/>
        <v>1</v>
      </c>
      <c r="X117" s="605"/>
      <c r="Y117" s="605"/>
      <c r="Z117" s="605"/>
      <c r="AA117" s="605"/>
      <c r="AB117" s="605"/>
      <c r="AC117" s="605"/>
      <c r="AD117" s="605"/>
      <c r="AE117" s="605"/>
      <c r="AF117" s="605"/>
      <c r="AG117" s="605"/>
      <c r="AH117" s="605"/>
      <c r="AI117" s="605"/>
      <c r="AJ117" s="605"/>
    </row>
    <row r="118" spans="1:36" ht="27" customHeight="1">
      <c r="A118" s="605" t="s">
        <v>6</v>
      </c>
      <c r="B118" s="605"/>
      <c r="C118" s="650"/>
      <c r="D118" s="605"/>
      <c r="E118" s="605"/>
      <c r="F118" s="605"/>
      <c r="G118" s="605"/>
      <c r="H118" s="605"/>
      <c r="I118" s="605"/>
      <c r="J118" s="605"/>
      <c r="K118" s="605"/>
      <c r="L118" s="605"/>
      <c r="M118" s="605"/>
      <c r="N118" s="605"/>
      <c r="O118" s="605"/>
      <c r="P118" s="605"/>
      <c r="Q118" s="605"/>
      <c r="R118" s="605"/>
      <c r="S118" s="605"/>
      <c r="T118" s="605"/>
      <c r="U118" s="605"/>
      <c r="V118" s="605"/>
      <c r="W118" s="605"/>
    </row>
    <row r="119" spans="1:36" ht="27" customHeight="1">
      <c r="A119" s="605" t="s">
        <v>818</v>
      </c>
      <c r="B119" s="605"/>
      <c r="C119" s="650"/>
      <c r="D119" s="605"/>
      <c r="E119" s="605"/>
      <c r="F119" s="605"/>
      <c r="G119" s="605"/>
      <c r="H119" s="605"/>
      <c r="I119" s="605"/>
      <c r="J119" s="605"/>
      <c r="K119" s="605"/>
      <c r="L119" s="605"/>
      <c r="M119" s="605"/>
      <c r="N119" s="605"/>
      <c r="O119" s="605"/>
      <c r="P119" s="605"/>
      <c r="Q119" s="605"/>
      <c r="R119" s="605"/>
      <c r="S119" s="605"/>
      <c r="T119" s="605"/>
      <c r="U119" s="605"/>
    </row>
    <row r="120" spans="1:36" ht="27" customHeight="1">
      <c r="A120" s="605"/>
      <c r="B120" s="605"/>
      <c r="C120" s="650"/>
      <c r="D120" s="605"/>
      <c r="E120" s="605"/>
      <c r="F120" s="605"/>
      <c r="G120" s="605"/>
      <c r="H120" s="605"/>
      <c r="I120" s="605"/>
      <c r="J120" s="605"/>
      <c r="K120" s="605"/>
      <c r="L120" s="605"/>
      <c r="M120" s="605"/>
      <c r="N120" s="605"/>
      <c r="O120" s="605"/>
      <c r="P120" s="605"/>
      <c r="Q120" s="605"/>
      <c r="R120" s="605"/>
      <c r="S120" s="605"/>
      <c r="T120" s="605"/>
      <c r="U120" s="605"/>
      <c r="V120" s="605"/>
      <c r="W120" s="605"/>
    </row>
    <row r="121" spans="1:36" ht="27" customHeight="1">
      <c r="A121" s="605"/>
      <c r="B121" s="605"/>
      <c r="C121" s="650"/>
      <c r="D121" s="605"/>
      <c r="E121" s="605"/>
      <c r="F121" s="605"/>
      <c r="G121" s="605"/>
      <c r="H121" s="605"/>
      <c r="I121" s="605"/>
      <c r="J121" s="605"/>
      <c r="K121" s="605"/>
      <c r="L121" s="605"/>
      <c r="M121" s="605"/>
      <c r="N121" s="605"/>
      <c r="O121" s="605"/>
      <c r="P121" s="605"/>
      <c r="Q121" s="605"/>
      <c r="R121" s="605"/>
      <c r="S121" s="605"/>
      <c r="T121" s="605"/>
      <c r="U121" s="605"/>
      <c r="V121" s="605"/>
      <c r="W121" s="605"/>
    </row>
    <row r="122" spans="1:36" ht="27" customHeight="1">
      <c r="A122" s="605"/>
      <c r="B122" s="605"/>
      <c r="C122" s="650"/>
      <c r="D122" s="605"/>
      <c r="E122" s="605"/>
      <c r="F122" s="605"/>
      <c r="G122" s="605"/>
      <c r="H122" s="605"/>
      <c r="I122" s="605"/>
      <c r="J122" s="605"/>
      <c r="K122" s="605"/>
      <c r="L122" s="605"/>
      <c r="M122" s="605"/>
      <c r="N122" s="605"/>
      <c r="O122" s="605"/>
      <c r="P122" s="605"/>
      <c r="Q122" s="605"/>
      <c r="R122" s="605"/>
      <c r="S122" s="605"/>
      <c r="T122" s="605"/>
      <c r="U122" s="605"/>
      <c r="V122" s="605"/>
      <c r="W122" s="605"/>
    </row>
    <row r="123" spans="1:36" ht="27" customHeight="1">
      <c r="A123" s="605"/>
      <c r="B123" s="605"/>
      <c r="C123" s="650"/>
      <c r="D123" s="605"/>
      <c r="E123" s="605"/>
      <c r="F123" s="605"/>
      <c r="G123" s="605"/>
      <c r="H123" s="605"/>
      <c r="I123" s="605"/>
      <c r="J123" s="605"/>
      <c r="K123" s="605"/>
      <c r="L123" s="605"/>
      <c r="M123" s="605"/>
      <c r="N123" s="605"/>
      <c r="O123" s="605"/>
      <c r="P123" s="605"/>
      <c r="Q123" s="605"/>
      <c r="R123" s="605"/>
      <c r="S123" s="605"/>
      <c r="T123" s="605"/>
      <c r="U123" s="605"/>
      <c r="V123" s="605"/>
      <c r="W123" s="605"/>
    </row>
    <row r="124" spans="1:36" ht="27" customHeight="1">
      <c r="A124" s="605"/>
      <c r="B124" s="605"/>
      <c r="C124" s="650"/>
      <c r="D124" s="605"/>
      <c r="E124" s="605"/>
      <c r="F124" s="605"/>
      <c r="G124" s="605"/>
      <c r="H124" s="605"/>
      <c r="I124" s="605"/>
      <c r="J124" s="605"/>
      <c r="K124" s="605"/>
      <c r="L124" s="605"/>
      <c r="M124" s="605"/>
      <c r="N124" s="605"/>
      <c r="O124" s="605"/>
      <c r="P124" s="605"/>
      <c r="Q124" s="605"/>
      <c r="R124" s="605"/>
      <c r="S124" s="605"/>
      <c r="T124" s="605"/>
      <c r="U124" s="605"/>
      <c r="V124" s="605"/>
      <c r="W124" s="605"/>
    </row>
    <row r="125" spans="1:36" ht="27" customHeight="1">
      <c r="A125" s="605"/>
      <c r="B125" s="605"/>
      <c r="C125" s="650"/>
      <c r="D125" s="605"/>
      <c r="E125" s="605"/>
      <c r="F125" s="605"/>
      <c r="G125" s="605"/>
      <c r="H125" s="605"/>
      <c r="I125" s="605"/>
      <c r="J125" s="605"/>
      <c r="K125" s="605"/>
      <c r="L125" s="605"/>
      <c r="M125" s="605"/>
      <c r="N125" s="605"/>
      <c r="O125" s="605"/>
      <c r="P125" s="605"/>
      <c r="Q125" s="605"/>
      <c r="R125" s="605"/>
      <c r="S125" s="605"/>
      <c r="T125" s="605"/>
      <c r="U125" s="605"/>
      <c r="V125" s="605"/>
      <c r="W125" s="605"/>
    </row>
    <row r="126" spans="1:36" ht="27" customHeight="1">
      <c r="A126" s="605"/>
      <c r="B126" s="605"/>
      <c r="C126" s="650"/>
      <c r="D126" s="605"/>
      <c r="E126" s="605"/>
      <c r="F126" s="605"/>
      <c r="G126" s="605"/>
      <c r="H126" s="605"/>
      <c r="I126" s="605"/>
      <c r="J126" s="605"/>
      <c r="K126" s="605"/>
      <c r="L126" s="605"/>
      <c r="M126" s="605"/>
      <c r="N126" s="605"/>
      <c r="O126" s="605"/>
      <c r="P126" s="605"/>
      <c r="Q126" s="605"/>
      <c r="R126" s="605"/>
      <c r="S126" s="605"/>
      <c r="T126" s="605"/>
      <c r="U126" s="605"/>
      <c r="V126" s="605"/>
      <c r="W126" s="605"/>
    </row>
    <row r="127" spans="1:36" ht="27" customHeight="1">
      <c r="A127" s="605"/>
      <c r="B127" s="605"/>
      <c r="C127" s="650"/>
      <c r="D127" s="605"/>
      <c r="E127" s="605"/>
      <c r="F127" s="605"/>
      <c r="G127" s="605"/>
      <c r="H127" s="605"/>
      <c r="I127" s="605"/>
      <c r="J127" s="605"/>
      <c r="K127" s="605"/>
      <c r="L127" s="605"/>
      <c r="M127" s="605"/>
      <c r="N127" s="605"/>
      <c r="O127" s="605"/>
      <c r="P127" s="605"/>
      <c r="Q127" s="605"/>
      <c r="R127" s="605"/>
      <c r="S127" s="605"/>
      <c r="T127" s="605"/>
      <c r="U127" s="605"/>
      <c r="V127" s="605"/>
      <c r="W127" s="605"/>
    </row>
    <row r="128" spans="1:36" ht="27" customHeight="1">
      <c r="A128" s="605"/>
      <c r="B128" s="605"/>
      <c r="C128" s="650"/>
      <c r="D128" s="605"/>
      <c r="E128" s="605"/>
      <c r="F128" s="605"/>
      <c r="G128" s="605"/>
      <c r="H128" s="605"/>
      <c r="I128" s="605"/>
      <c r="J128" s="605"/>
      <c r="K128" s="605"/>
      <c r="L128" s="605"/>
      <c r="M128" s="605"/>
      <c r="N128" s="605"/>
      <c r="O128" s="605"/>
      <c r="P128" s="605"/>
      <c r="Q128" s="605"/>
      <c r="R128" s="605"/>
      <c r="S128" s="605"/>
      <c r="T128" s="605"/>
      <c r="U128" s="605"/>
      <c r="V128" s="605"/>
      <c r="W128" s="605"/>
    </row>
    <row r="129" spans="1:23" ht="27" customHeight="1">
      <c r="A129" s="605"/>
      <c r="B129" s="605"/>
      <c r="C129" s="650"/>
      <c r="D129" s="605"/>
      <c r="E129" s="605"/>
      <c r="F129" s="605"/>
      <c r="G129" s="605"/>
      <c r="H129" s="605"/>
      <c r="I129" s="605"/>
      <c r="J129" s="605"/>
      <c r="K129" s="605"/>
      <c r="L129" s="605"/>
      <c r="M129" s="605"/>
      <c r="N129" s="605"/>
      <c r="O129" s="605"/>
      <c r="P129" s="605"/>
      <c r="Q129" s="605"/>
      <c r="R129" s="605"/>
      <c r="S129" s="605"/>
      <c r="T129" s="605"/>
      <c r="U129" s="605"/>
      <c r="V129" s="605"/>
      <c r="W129" s="605"/>
    </row>
    <row r="130" spans="1:23" ht="27" customHeight="1">
      <c r="A130" s="605"/>
      <c r="B130" s="605"/>
      <c r="C130" s="650"/>
      <c r="D130" s="605"/>
      <c r="E130" s="605"/>
      <c r="F130" s="605"/>
      <c r="G130" s="605"/>
      <c r="H130" s="605"/>
      <c r="I130" s="605"/>
      <c r="J130" s="605"/>
      <c r="K130" s="605"/>
      <c r="L130" s="605"/>
      <c r="M130" s="605"/>
      <c r="N130" s="605"/>
      <c r="O130" s="605"/>
      <c r="P130" s="605"/>
      <c r="Q130" s="605"/>
      <c r="R130" s="605"/>
      <c r="S130" s="605"/>
      <c r="T130" s="605"/>
      <c r="U130" s="605"/>
      <c r="V130" s="605"/>
      <c r="W130" s="605"/>
    </row>
    <row r="131" spans="1:23" ht="27" customHeight="1">
      <c r="A131" s="605"/>
      <c r="B131" s="605"/>
      <c r="C131" s="650"/>
      <c r="D131" s="605"/>
      <c r="E131" s="605"/>
      <c r="F131" s="605"/>
      <c r="G131" s="605"/>
      <c r="H131" s="605"/>
      <c r="I131" s="605"/>
      <c r="J131" s="605"/>
      <c r="K131" s="605"/>
      <c r="L131" s="605"/>
      <c r="M131" s="605"/>
      <c r="N131" s="605"/>
      <c r="O131" s="605"/>
      <c r="P131" s="605"/>
      <c r="Q131" s="605"/>
      <c r="R131" s="605"/>
      <c r="S131" s="605"/>
      <c r="T131" s="605"/>
      <c r="U131" s="605"/>
      <c r="V131" s="605"/>
      <c r="W131" s="605"/>
    </row>
  </sheetData>
  <mergeCells count="109">
    <mergeCell ref="A19:B19"/>
    <mergeCell ref="A20:B20"/>
    <mergeCell ref="A24:B24"/>
    <mergeCell ref="A21:B21"/>
    <mergeCell ref="R2:S2"/>
    <mergeCell ref="T2:U2"/>
    <mergeCell ref="A25:B25"/>
    <mergeCell ref="V3:W3"/>
    <mergeCell ref="A13:B13"/>
    <mergeCell ref="A14:B14"/>
    <mergeCell ref="A15:B15"/>
    <mergeCell ref="A12:B12"/>
    <mergeCell ref="A36:B36"/>
    <mergeCell ref="A16:B16"/>
    <mergeCell ref="A17:B17"/>
    <mergeCell ref="A7:B7"/>
    <mergeCell ref="A8:B8"/>
    <mergeCell ref="A9:B9"/>
    <mergeCell ref="A11:B11"/>
    <mergeCell ref="A18:B18"/>
    <mergeCell ref="A22:B22"/>
    <mergeCell ref="A23:B23"/>
    <mergeCell ref="A30:B30"/>
    <mergeCell ref="A31:B31"/>
    <mergeCell ref="A32:B32"/>
    <mergeCell ref="A33:B33"/>
    <mergeCell ref="A34:B34"/>
    <mergeCell ref="A35:B35"/>
    <mergeCell ref="A48:B48"/>
    <mergeCell ref="A26:B26"/>
    <mergeCell ref="A27:B27"/>
    <mergeCell ref="A28:B28"/>
    <mergeCell ref="A49:B49"/>
    <mergeCell ref="A38:B38"/>
    <mergeCell ref="A40:B40"/>
    <mergeCell ref="A41:B41"/>
    <mergeCell ref="A42:B42"/>
    <mergeCell ref="A29:B29"/>
    <mergeCell ref="A58:B58"/>
    <mergeCell ref="A59:B59"/>
    <mergeCell ref="A60:B60"/>
    <mergeCell ref="A67:B67"/>
    <mergeCell ref="A50:B50"/>
    <mergeCell ref="A43:B43"/>
    <mergeCell ref="A44:B44"/>
    <mergeCell ref="A45:B45"/>
    <mergeCell ref="A46:B46"/>
    <mergeCell ref="A47:B47"/>
    <mergeCell ref="A51:B51"/>
    <mergeCell ref="A52:B52"/>
    <mergeCell ref="A53:B53"/>
    <mergeCell ref="A54:B54"/>
    <mergeCell ref="A72:B72"/>
    <mergeCell ref="A61:B61"/>
    <mergeCell ref="A62:B62"/>
    <mergeCell ref="A55:B55"/>
    <mergeCell ref="A56:B56"/>
    <mergeCell ref="A57:B57"/>
    <mergeCell ref="A68:B68"/>
    <mergeCell ref="A69:B69"/>
    <mergeCell ref="A70:B70"/>
    <mergeCell ref="A63:B63"/>
    <mergeCell ref="A64:B64"/>
    <mergeCell ref="A65:B65"/>
    <mergeCell ref="A66:B66"/>
    <mergeCell ref="A71:B71"/>
    <mergeCell ref="A75:B75"/>
    <mergeCell ref="A76:B76"/>
    <mergeCell ref="A77:B77"/>
    <mergeCell ref="A73:B73"/>
    <mergeCell ref="A74:B74"/>
    <mergeCell ref="A78:B78"/>
    <mergeCell ref="A88:B88"/>
    <mergeCell ref="A89:B89"/>
    <mergeCell ref="A90:B90"/>
    <mergeCell ref="A79:B79"/>
    <mergeCell ref="A81:B81"/>
    <mergeCell ref="A82:B82"/>
    <mergeCell ref="A83:B83"/>
    <mergeCell ref="A84:B84"/>
    <mergeCell ref="A85:B85"/>
    <mergeCell ref="A86:B86"/>
    <mergeCell ref="A80:B80"/>
    <mergeCell ref="A115:B115"/>
    <mergeCell ref="A103:B103"/>
    <mergeCell ref="A104:B104"/>
    <mergeCell ref="A93:B93"/>
    <mergeCell ref="A94:B94"/>
    <mergeCell ref="A95:B95"/>
    <mergeCell ref="A96:B96"/>
    <mergeCell ref="A97:B97"/>
    <mergeCell ref="A112:B112"/>
    <mergeCell ref="A113:B113"/>
    <mergeCell ref="A98:B98"/>
    <mergeCell ref="A100:B100"/>
    <mergeCell ref="A101:B101"/>
    <mergeCell ref="A114:B114"/>
    <mergeCell ref="A99:B99"/>
    <mergeCell ref="A102:B102"/>
    <mergeCell ref="A91:B91"/>
    <mergeCell ref="A92:B92"/>
    <mergeCell ref="A87:B87"/>
    <mergeCell ref="A116:B116"/>
    <mergeCell ref="A105:B105"/>
    <mergeCell ref="A106:B106"/>
    <mergeCell ref="A108:B108"/>
    <mergeCell ref="A109:B109"/>
    <mergeCell ref="A110:B110"/>
    <mergeCell ref="A111:B111"/>
  </mergeCells>
  <phoneticPr fontId="2"/>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6.xml><?xml version="1.0" encoding="utf-8"?>
<worksheet xmlns="http://schemas.openxmlformats.org/spreadsheetml/2006/main" xmlns:r="http://schemas.openxmlformats.org/officeDocument/2006/relationships">
  <sheetPr>
    <tabColor rgb="FFFFFF00"/>
    <pageSetUpPr fitToPage="1"/>
  </sheetPr>
  <dimension ref="B1:U61"/>
  <sheetViews>
    <sheetView showGridLines="0" showZeros="0" view="pageBreakPreview" topLeftCell="A2" zoomScale="85" zoomScaleNormal="100" zoomScaleSheetLayoutView="85" workbookViewId="0">
      <selection activeCell="N42" sqref="N42"/>
    </sheetView>
  </sheetViews>
  <sheetFormatPr defaultColWidth="10.625" defaultRowHeight="27" customHeight="1"/>
  <cols>
    <col min="1" max="1" width="2" style="589" customWidth="1"/>
    <col min="2" max="2" width="49.625" style="798" customWidth="1"/>
    <col min="3" max="3" width="12.5" style="589" customWidth="1"/>
    <col min="4" max="4" width="2.125" style="799" customWidth="1"/>
    <col min="5" max="5" width="10.875" style="589" customWidth="1"/>
    <col min="6" max="6" width="7.5" style="799" customWidth="1"/>
    <col min="7" max="7" width="8.125" style="589" customWidth="1"/>
    <col min="8" max="8" width="7.5" style="799" customWidth="1"/>
    <col min="9" max="9" width="8.125" style="589" customWidth="1"/>
    <col min="10" max="10" width="11" style="799" customWidth="1"/>
    <col min="11" max="11" width="13.5" style="589" customWidth="1"/>
    <col min="12" max="12" width="1.75" style="799" customWidth="1"/>
    <col min="13" max="13" width="8" style="589" customWidth="1"/>
    <col min="14" max="14" width="7.5" style="799" customWidth="1"/>
    <col min="15" max="15" width="8.25" style="589" customWidth="1"/>
    <col min="16" max="16" width="7.5" style="800" customWidth="1"/>
    <col min="17" max="17" width="8.75" style="589" customWidth="1"/>
    <col min="18" max="18" width="9.5" style="801" customWidth="1"/>
    <col min="19" max="19" width="1.625" style="589" customWidth="1"/>
    <col min="20" max="20" width="3.125" style="589" customWidth="1"/>
    <col min="21" max="16384" width="10.625" style="589"/>
  </cols>
  <sheetData>
    <row r="1" spans="2:21" ht="13.5" customHeight="1"/>
    <row r="2" spans="2:21" ht="27" customHeight="1">
      <c r="B2" s="588" t="s">
        <v>2512</v>
      </c>
      <c r="Q2" s="802"/>
      <c r="R2" s="847" t="s">
        <v>827</v>
      </c>
    </row>
    <row r="3" spans="2:21" s="804" customFormat="1" ht="14.45" customHeight="1" thickBot="1">
      <c r="B3" s="803"/>
      <c r="D3" s="799"/>
      <c r="F3" s="799"/>
      <c r="H3" s="799"/>
      <c r="J3" s="799"/>
      <c r="L3" s="799"/>
      <c r="N3" s="799"/>
      <c r="P3" s="805"/>
      <c r="R3" s="801"/>
    </row>
    <row r="4" spans="2:21" s="804" customFormat="1" ht="17.25" customHeight="1">
      <c r="B4" s="1352" t="s">
        <v>2513</v>
      </c>
      <c r="C4" s="1354" t="s">
        <v>828</v>
      </c>
      <c r="D4" s="1354"/>
      <c r="E4" s="1344" t="s">
        <v>829</v>
      </c>
      <c r="F4" s="1356"/>
      <c r="G4" s="1340" t="s">
        <v>2514</v>
      </c>
      <c r="H4" s="1341"/>
      <c r="I4" s="1340" t="s">
        <v>830</v>
      </c>
      <c r="J4" s="1341"/>
      <c r="K4" s="1358" t="s">
        <v>831</v>
      </c>
      <c r="L4" s="1359"/>
      <c r="M4" s="1340" t="s">
        <v>832</v>
      </c>
      <c r="N4" s="1341"/>
      <c r="O4" s="1344" t="s">
        <v>833</v>
      </c>
      <c r="P4" s="1345"/>
      <c r="Q4" s="1348" t="s">
        <v>2373</v>
      </c>
      <c r="R4" s="1349"/>
      <c r="U4" s="86"/>
    </row>
    <row r="5" spans="2:21" s="804" customFormat="1" ht="17.25" customHeight="1" thickBot="1">
      <c r="B5" s="1353"/>
      <c r="C5" s="1355"/>
      <c r="D5" s="1355"/>
      <c r="E5" s="1346"/>
      <c r="F5" s="1357"/>
      <c r="G5" s="1342"/>
      <c r="H5" s="1343"/>
      <c r="I5" s="1342"/>
      <c r="J5" s="1343"/>
      <c r="K5" s="1360"/>
      <c r="L5" s="1361"/>
      <c r="M5" s="1342"/>
      <c r="N5" s="1343"/>
      <c r="O5" s="1346"/>
      <c r="P5" s="1347"/>
      <c r="Q5" s="1350"/>
      <c r="R5" s="1351"/>
      <c r="U5" s="87"/>
    </row>
    <row r="6" spans="2:21" s="804" customFormat="1" ht="21" customHeight="1">
      <c r="B6" s="806" t="s">
        <v>2515</v>
      </c>
      <c r="C6" s="807">
        <f>'[2]28第1表集計'!D9</f>
        <v>0</v>
      </c>
      <c r="D6" s="808"/>
      <c r="E6" s="807">
        <f>'[2]28第1表集計'!F9</f>
        <v>28</v>
      </c>
      <c r="F6" s="808">
        <v>29</v>
      </c>
      <c r="G6" s="809">
        <f>'[2]28第1表集計'!H9</f>
        <v>0</v>
      </c>
      <c r="H6" s="810"/>
      <c r="I6" s="809">
        <f>'[2]28第1表集計'!J9</f>
        <v>0</v>
      </c>
      <c r="J6" s="811"/>
      <c r="K6" s="809">
        <f>'[2]28第1表集計'!L9</f>
        <v>0</v>
      </c>
      <c r="L6" s="811"/>
      <c r="M6" s="88">
        <f>'[2]28第1表集計'!N9</f>
        <v>75</v>
      </c>
      <c r="N6" s="811">
        <v>79</v>
      </c>
      <c r="O6" s="88">
        <f>'[2]28第1表集計'!P9</f>
        <v>14</v>
      </c>
      <c r="P6" s="89">
        <v>14</v>
      </c>
      <c r="Q6" s="812">
        <f>C6+E6+G6+I6+K6+M6+O6</f>
        <v>117</v>
      </c>
      <c r="R6" s="813">
        <f>D6+F6+H6+J6+L6+N6+P6</f>
        <v>122</v>
      </c>
    </row>
    <row r="7" spans="2:21" s="804" customFormat="1" ht="21" customHeight="1">
      <c r="B7" s="814" t="s">
        <v>834</v>
      </c>
      <c r="C7" s="815">
        <f>'[2]28第1表集計'!D13</f>
        <v>0</v>
      </c>
      <c r="D7" s="808"/>
      <c r="E7" s="815">
        <f>'[2]28第1表集計'!F13</f>
        <v>8</v>
      </c>
      <c r="F7" s="808">
        <v>8</v>
      </c>
      <c r="G7" s="88">
        <f>'[2]28第1表集計'!H13</f>
        <v>0</v>
      </c>
      <c r="H7" s="816"/>
      <c r="I7" s="817">
        <f>'[2]28第1表集計'!J13</f>
        <v>134</v>
      </c>
      <c r="J7" s="818">
        <v>113</v>
      </c>
      <c r="K7" s="817">
        <f>'[2]28第1表集計'!L13</f>
        <v>0</v>
      </c>
      <c r="L7" s="818"/>
      <c r="M7" s="88">
        <f>'[2]28第1表集計'!N13</f>
        <v>30</v>
      </c>
      <c r="N7" s="89">
        <v>30</v>
      </c>
      <c r="O7" s="88">
        <f>'[2]28第1表集計'!P13</f>
        <v>0</v>
      </c>
      <c r="P7" s="89"/>
      <c r="Q7" s="812">
        <f t="shared" ref="Q7:R34" si="0">C7+E7+G7+I7+K7+M7+O7</f>
        <v>172</v>
      </c>
      <c r="R7" s="819">
        <f t="shared" si="0"/>
        <v>151</v>
      </c>
    </row>
    <row r="8" spans="2:21" s="804" customFormat="1" ht="21" customHeight="1">
      <c r="B8" s="814" t="s">
        <v>835</v>
      </c>
      <c r="C8" s="815">
        <f>'[2]28第1表集計'!D15</f>
        <v>0</v>
      </c>
      <c r="D8" s="808"/>
      <c r="E8" s="815">
        <f>'[2]28第1表集計'!F15</f>
        <v>1</v>
      </c>
      <c r="F8" s="808">
        <v>1</v>
      </c>
      <c r="G8" s="88">
        <f>'[2]28第1表集計'!H15</f>
        <v>0</v>
      </c>
      <c r="H8" s="816"/>
      <c r="I8" s="817">
        <f>'[2]28第1表集計'!J15</f>
        <v>11</v>
      </c>
      <c r="J8" s="818">
        <v>6</v>
      </c>
      <c r="K8" s="817">
        <f>'[2]28第1表集計'!L15</f>
        <v>0</v>
      </c>
      <c r="L8" s="818"/>
      <c r="M8" s="820">
        <f>'[2]28第1表集計'!N15</f>
        <v>91</v>
      </c>
      <c r="N8" s="821">
        <v>91</v>
      </c>
      <c r="O8" s="820">
        <f>'[2]28第1表集計'!P15</f>
        <v>3</v>
      </c>
      <c r="P8" s="89">
        <v>3</v>
      </c>
      <c r="Q8" s="812">
        <f t="shared" si="0"/>
        <v>106</v>
      </c>
      <c r="R8" s="819">
        <f t="shared" si="0"/>
        <v>101</v>
      </c>
    </row>
    <row r="9" spans="2:21" s="804" customFormat="1" ht="21" customHeight="1">
      <c r="B9" s="814" t="s">
        <v>2516</v>
      </c>
      <c r="C9" s="822">
        <f>'[2]28第1表集計'!D36+'[2]28第1表集計'!D37</f>
        <v>0</v>
      </c>
      <c r="D9" s="823"/>
      <c r="E9" s="822">
        <f>'[2]28第1表集計'!F36+'[2]28第1表集計'!F37</f>
        <v>2</v>
      </c>
      <c r="F9" s="823">
        <v>2</v>
      </c>
      <c r="G9" s="820">
        <f>'[2]28第1表集計'!H36+'[2]28第1表集計'!H37</f>
        <v>1</v>
      </c>
      <c r="H9" s="808">
        <v>1</v>
      </c>
      <c r="I9" s="820">
        <f>'[2]28第1表集計'!J36+'[2]28第1表集計'!J37</f>
        <v>13</v>
      </c>
      <c r="J9" s="821">
        <v>13</v>
      </c>
      <c r="K9" s="820">
        <f>'[2]28第1表集計'!L36+'[2]28第1表集計'!L37</f>
        <v>0</v>
      </c>
      <c r="L9" s="821"/>
      <c r="M9" s="88">
        <f>'[2]28第1表集計'!N36+'[2]28第1表集計'!N37</f>
        <v>120</v>
      </c>
      <c r="N9" s="89">
        <v>107</v>
      </c>
      <c r="O9" s="88">
        <f>'[2]28第1表集計'!P36+'[2]28第1表集計'!P37</f>
        <v>5</v>
      </c>
      <c r="P9" s="89">
        <v>4</v>
      </c>
      <c r="Q9" s="812">
        <f t="shared" si="0"/>
        <v>141</v>
      </c>
      <c r="R9" s="819">
        <f t="shared" si="0"/>
        <v>127</v>
      </c>
    </row>
    <row r="10" spans="2:21" s="804" customFormat="1" ht="21" customHeight="1">
      <c r="B10" s="814" t="s">
        <v>2517</v>
      </c>
      <c r="C10" s="815">
        <f>'[2]28第1表集計'!D41</f>
        <v>0</v>
      </c>
      <c r="D10" s="808"/>
      <c r="E10" s="815">
        <f>'[2]28第1表集計'!F41</f>
        <v>0</v>
      </c>
      <c r="F10" s="808"/>
      <c r="G10" s="88">
        <f>'[2]28第1表集計'!H41</f>
        <v>7</v>
      </c>
      <c r="H10" s="808">
        <v>6</v>
      </c>
      <c r="I10" s="88">
        <f>'[2]28第1表集計'!J41</f>
        <v>60</v>
      </c>
      <c r="J10" s="89">
        <v>59</v>
      </c>
      <c r="K10" s="88">
        <f>'[2]28第1表集計'!L41</f>
        <v>0</v>
      </c>
      <c r="L10" s="89"/>
      <c r="M10" s="88">
        <f>'[2]28第1表集計'!N41</f>
        <v>28</v>
      </c>
      <c r="N10" s="89">
        <v>29</v>
      </c>
      <c r="O10" s="88">
        <f>'[2]28第1表集計'!P41</f>
        <v>3</v>
      </c>
      <c r="P10" s="89">
        <v>3</v>
      </c>
      <c r="Q10" s="812">
        <f t="shared" si="0"/>
        <v>98</v>
      </c>
      <c r="R10" s="819">
        <f t="shared" si="0"/>
        <v>97</v>
      </c>
    </row>
    <row r="11" spans="2:21" s="804" customFormat="1" ht="21" customHeight="1">
      <c r="B11" s="814" t="s">
        <v>836</v>
      </c>
      <c r="C11" s="815">
        <f>'[2]28第1表集計'!D42+'[2]28第1表集計'!D43+'[2]28第1表集計'!D44</f>
        <v>4</v>
      </c>
      <c r="D11" s="808"/>
      <c r="E11" s="815">
        <f>'[2]28第1表集計'!F42+'[2]28第1表集計'!F43+'[2]28第1表集計'!F44</f>
        <v>2</v>
      </c>
      <c r="F11" s="808">
        <v>2</v>
      </c>
      <c r="G11" s="88">
        <f>'[2]28第1表集計'!H42+'[2]28第1表集計'!H43+'[2]28第1表集計'!H44</f>
        <v>130</v>
      </c>
      <c r="H11" s="808">
        <v>130</v>
      </c>
      <c r="I11" s="88">
        <f>'[2]28第1表集計'!J42+'[2]28第1表集計'!J43+'[2]28第1表集計'!J44</f>
        <v>50</v>
      </c>
      <c r="J11" s="89">
        <v>49</v>
      </c>
      <c r="K11" s="88">
        <f>'[2]28第1表集計'!L42+'[2]28第1表集計'!L43+'[2]28第1表集計'!L44</f>
        <v>0</v>
      </c>
      <c r="L11" s="89"/>
      <c r="M11" s="88">
        <f>'[2]28第1表集計'!N42+'[2]28第1表集計'!N43+'[2]28第1表集計'!N44</f>
        <v>199</v>
      </c>
      <c r="N11" s="89">
        <v>148</v>
      </c>
      <c r="O11" s="88">
        <f>'[2]28第1表集計'!P42+'[2]28第1表集計'!P43+'[2]28第1表集計'!P44</f>
        <v>81</v>
      </c>
      <c r="P11" s="89">
        <v>46</v>
      </c>
      <c r="Q11" s="812">
        <f t="shared" si="0"/>
        <v>466</v>
      </c>
      <c r="R11" s="819">
        <f t="shared" si="0"/>
        <v>375</v>
      </c>
    </row>
    <row r="12" spans="2:21" s="804" customFormat="1" ht="21" customHeight="1">
      <c r="B12" s="814" t="s">
        <v>2518</v>
      </c>
      <c r="C12" s="815">
        <f>'[2]28第1表集計'!D46+'[2]28第1表集計'!D47</f>
        <v>4</v>
      </c>
      <c r="D12" s="808"/>
      <c r="E12" s="815">
        <f>'[2]28第1表集計'!F46+'[2]28第1表集計'!F47</f>
        <v>2</v>
      </c>
      <c r="F12" s="808">
        <v>3</v>
      </c>
      <c r="G12" s="88">
        <f>'[2]28第1表集計'!H46+'[2]28第1表集計'!H47</f>
        <v>5</v>
      </c>
      <c r="H12" s="808">
        <v>5</v>
      </c>
      <c r="I12" s="88">
        <f>'[2]28第1表集計'!J46+'[2]28第1表集計'!J47</f>
        <v>12</v>
      </c>
      <c r="J12" s="89">
        <v>12</v>
      </c>
      <c r="K12" s="88">
        <f>'[2]28第1表集計'!L46+'[2]28第1表集計'!L47</f>
        <v>0</v>
      </c>
      <c r="L12" s="89"/>
      <c r="M12" s="88">
        <f>'[2]28第1表集計'!N46+'[2]28第1表集計'!N47</f>
        <v>91</v>
      </c>
      <c r="N12" s="89">
        <v>95</v>
      </c>
      <c r="O12" s="88">
        <f>'[2]28第1表集計'!P46+'[2]28第1表集計'!P47</f>
        <v>16</v>
      </c>
      <c r="P12" s="89">
        <v>11</v>
      </c>
      <c r="Q12" s="812">
        <f t="shared" si="0"/>
        <v>130</v>
      </c>
      <c r="R12" s="819">
        <f t="shared" si="0"/>
        <v>126</v>
      </c>
    </row>
    <row r="13" spans="2:21" s="804" customFormat="1" ht="21" customHeight="1">
      <c r="B13" s="814" t="s">
        <v>2519</v>
      </c>
      <c r="C13" s="815">
        <f>'[2]28第1表集計'!D48+'[2]28第1表集計'!D49+'[2]28第1表集計'!D50+'[2]28第1表集計'!D51</f>
        <v>7</v>
      </c>
      <c r="D13" s="808"/>
      <c r="E13" s="815">
        <f>'[2]28第1表集計'!F48+'[2]28第1表集計'!F49+'[2]28第1表集計'!F50+'[2]28第1表集計'!F51</f>
        <v>8</v>
      </c>
      <c r="F13" s="808">
        <v>6</v>
      </c>
      <c r="G13" s="88">
        <f>'[2]28第1表集計'!H48+'[2]28第1表集計'!H49+'[2]28第1表集計'!H50+'[2]28第1表集計'!H51</f>
        <v>115</v>
      </c>
      <c r="H13" s="808">
        <v>113</v>
      </c>
      <c r="I13" s="88">
        <f>'[2]28第1表集計'!J48+'[2]28第1表集計'!J49+'[2]28第1表集計'!J50+'[2]28第1表集計'!J51</f>
        <v>56</v>
      </c>
      <c r="J13" s="89">
        <v>55</v>
      </c>
      <c r="K13" s="88">
        <f>'[2]28第1表集計'!L48+'[2]28第1表集計'!L49+'[2]28第1表集計'!L50+'[2]28第1表集計'!L51</f>
        <v>0</v>
      </c>
      <c r="L13" s="89"/>
      <c r="M13" s="88">
        <f>'[2]28第1表集計'!N48+'[2]28第1表集計'!N49+'[2]28第1表集計'!N50+'[2]28第1表集計'!N51</f>
        <v>109</v>
      </c>
      <c r="N13" s="89">
        <v>84</v>
      </c>
      <c r="O13" s="88">
        <f>'[2]28第1表集計'!P48+'[2]28第1表集計'!P49+'[2]28第1表集計'!P50+'[2]28第1表集計'!P51</f>
        <v>51</v>
      </c>
      <c r="P13" s="89">
        <v>32</v>
      </c>
      <c r="Q13" s="812">
        <f t="shared" si="0"/>
        <v>346</v>
      </c>
      <c r="R13" s="819">
        <f t="shared" si="0"/>
        <v>290</v>
      </c>
    </row>
    <row r="14" spans="2:21" s="804" customFormat="1" ht="21" customHeight="1">
      <c r="B14" s="814" t="s">
        <v>837</v>
      </c>
      <c r="C14" s="815">
        <f>'[2]28第1表集計'!D54</f>
        <v>0</v>
      </c>
      <c r="D14" s="808"/>
      <c r="E14" s="815">
        <f>'[2]28第1表集計'!F54</f>
        <v>0</v>
      </c>
      <c r="F14" s="808"/>
      <c r="G14" s="88">
        <f>'[2]28第1表集計'!H54</f>
        <v>0</v>
      </c>
      <c r="H14" s="816"/>
      <c r="I14" s="88">
        <f>'[2]28第1表集計'!J54</f>
        <v>62</v>
      </c>
      <c r="J14" s="89">
        <v>62</v>
      </c>
      <c r="K14" s="88">
        <f>'[2]28第1表集計'!L54</f>
        <v>0</v>
      </c>
      <c r="L14" s="89"/>
      <c r="M14" s="88">
        <f>'[2]28第1表集計'!N54</f>
        <v>0</v>
      </c>
      <c r="N14" s="89"/>
      <c r="O14" s="88">
        <f>'[2]28第1表集計'!P54</f>
        <v>51</v>
      </c>
      <c r="P14" s="89">
        <v>51</v>
      </c>
      <c r="Q14" s="812">
        <f t="shared" si="0"/>
        <v>113</v>
      </c>
      <c r="R14" s="819">
        <f t="shared" si="0"/>
        <v>113</v>
      </c>
    </row>
    <row r="15" spans="2:21" s="804" customFormat="1" ht="21" customHeight="1">
      <c r="B15" s="814" t="s">
        <v>2520</v>
      </c>
      <c r="C15" s="815">
        <f>'[2]28第1表集計'!D55</f>
        <v>0</v>
      </c>
      <c r="D15" s="808"/>
      <c r="E15" s="815">
        <f>'[2]28第1表集計'!F55</f>
        <v>5</v>
      </c>
      <c r="F15" s="808">
        <v>5</v>
      </c>
      <c r="G15" s="88">
        <f>'[2]28第1表集計'!H55</f>
        <v>0</v>
      </c>
      <c r="H15" s="816"/>
      <c r="I15" s="88">
        <f>'[2]28第1表集計'!J55</f>
        <v>74</v>
      </c>
      <c r="J15" s="89">
        <v>73</v>
      </c>
      <c r="K15" s="88">
        <f>'[2]28第1表集計'!L55</f>
        <v>0</v>
      </c>
      <c r="L15" s="89"/>
      <c r="M15" s="88">
        <f>'[2]28第1表集計'!N55</f>
        <v>60</v>
      </c>
      <c r="N15" s="89">
        <v>59</v>
      </c>
      <c r="O15" s="88">
        <f>'[2]28第1表集計'!P55</f>
        <v>11</v>
      </c>
      <c r="P15" s="89">
        <v>11</v>
      </c>
      <c r="Q15" s="812">
        <f t="shared" si="0"/>
        <v>150</v>
      </c>
      <c r="R15" s="819">
        <f t="shared" si="0"/>
        <v>148</v>
      </c>
    </row>
    <row r="16" spans="2:21" s="804" customFormat="1" ht="21" customHeight="1">
      <c r="B16" s="814" t="s">
        <v>2521</v>
      </c>
      <c r="C16" s="815">
        <f>'[2]28第1表集計'!D59</f>
        <v>0</v>
      </c>
      <c r="D16" s="808"/>
      <c r="E16" s="815">
        <f>'[2]28第1表集計'!F59</f>
        <v>6</v>
      </c>
      <c r="F16" s="808">
        <v>5</v>
      </c>
      <c r="G16" s="88">
        <f>'[2]28第1表集計'!H59</f>
        <v>0</v>
      </c>
      <c r="H16" s="816"/>
      <c r="I16" s="88">
        <f>'[2]28第1表集計'!J59</f>
        <v>45</v>
      </c>
      <c r="J16" s="89">
        <v>44</v>
      </c>
      <c r="K16" s="88">
        <f>'[2]28第1表集計'!L59</f>
        <v>1</v>
      </c>
      <c r="L16" s="89"/>
      <c r="M16" s="88">
        <f>'[2]28第1表集計'!N59</f>
        <v>99</v>
      </c>
      <c r="N16" s="89">
        <v>100</v>
      </c>
      <c r="O16" s="88">
        <f>'[2]28第1表集計'!P59</f>
        <v>1</v>
      </c>
      <c r="P16" s="89">
        <v>1</v>
      </c>
      <c r="Q16" s="812">
        <f t="shared" si="0"/>
        <v>152</v>
      </c>
      <c r="R16" s="819">
        <f t="shared" si="0"/>
        <v>150</v>
      </c>
    </row>
    <row r="17" spans="2:18" s="804" customFormat="1" ht="21" customHeight="1">
      <c r="B17" s="814" t="s">
        <v>2522</v>
      </c>
      <c r="C17" s="815">
        <f>'[2]28第1表集計'!D60</f>
        <v>0</v>
      </c>
      <c r="D17" s="808"/>
      <c r="E17" s="815">
        <f>'[2]28第1表集計'!F60</f>
        <v>7</v>
      </c>
      <c r="F17" s="808">
        <v>6</v>
      </c>
      <c r="G17" s="88">
        <f>'[2]28第1表集計'!H60</f>
        <v>0</v>
      </c>
      <c r="H17" s="816"/>
      <c r="I17" s="88">
        <f>'[2]28第1表集計'!J60</f>
        <v>247</v>
      </c>
      <c r="J17" s="89">
        <v>234</v>
      </c>
      <c r="K17" s="88">
        <f>'[2]28第1表集計'!L60</f>
        <v>0</v>
      </c>
      <c r="L17" s="89"/>
      <c r="M17" s="88">
        <f>'[2]28第1表集計'!N60</f>
        <v>33</v>
      </c>
      <c r="N17" s="89">
        <v>30</v>
      </c>
      <c r="O17" s="88">
        <f>'[2]28第1表集計'!P60</f>
        <v>2</v>
      </c>
      <c r="P17" s="89">
        <v>2</v>
      </c>
      <c r="Q17" s="812">
        <f t="shared" si="0"/>
        <v>289</v>
      </c>
      <c r="R17" s="819">
        <f t="shared" si="0"/>
        <v>272</v>
      </c>
    </row>
    <row r="18" spans="2:18" s="804" customFormat="1" ht="21" customHeight="1">
      <c r="B18" s="814" t="s">
        <v>2523</v>
      </c>
      <c r="C18" s="815">
        <f>'[2]28第1表集計'!D61</f>
        <v>0</v>
      </c>
      <c r="D18" s="808"/>
      <c r="E18" s="815">
        <f>'[2]28第1表集計'!F61</f>
        <v>4</v>
      </c>
      <c r="F18" s="808">
        <v>2</v>
      </c>
      <c r="G18" s="88">
        <f>'[2]28第1表集計'!H61</f>
        <v>0</v>
      </c>
      <c r="H18" s="816"/>
      <c r="I18" s="88">
        <f>'[2]28第1表集計'!J61</f>
        <v>135</v>
      </c>
      <c r="J18" s="89">
        <v>149</v>
      </c>
      <c r="K18" s="88">
        <f>'[2]28第1表集計'!L61</f>
        <v>0</v>
      </c>
      <c r="L18" s="89"/>
      <c r="M18" s="88">
        <f>'[2]28第1表集計'!N61</f>
        <v>406</v>
      </c>
      <c r="N18" s="89">
        <v>399</v>
      </c>
      <c r="O18" s="88">
        <f>'[2]28第1表集計'!P61</f>
        <v>25</v>
      </c>
      <c r="P18" s="89">
        <v>25</v>
      </c>
      <c r="Q18" s="812">
        <f t="shared" si="0"/>
        <v>570</v>
      </c>
      <c r="R18" s="819">
        <f t="shared" si="0"/>
        <v>575</v>
      </c>
    </row>
    <row r="19" spans="2:18" s="804" customFormat="1" ht="21" customHeight="1">
      <c r="B19" s="814" t="s">
        <v>2524</v>
      </c>
      <c r="C19" s="815">
        <f>'[2]28第1表集計'!D63</f>
        <v>0</v>
      </c>
      <c r="D19" s="808"/>
      <c r="E19" s="815">
        <f>'[2]28第1表集計'!F63</f>
        <v>0</v>
      </c>
      <c r="F19" s="808"/>
      <c r="G19" s="88">
        <f>'[2]28第1表集計'!H63</f>
        <v>0</v>
      </c>
      <c r="H19" s="816"/>
      <c r="I19" s="88">
        <f>'[2]28第1表集計'!J63</f>
        <v>109</v>
      </c>
      <c r="J19" s="89">
        <v>103</v>
      </c>
      <c r="K19" s="88">
        <f>'[2]28第1表集計'!L63</f>
        <v>0</v>
      </c>
      <c r="L19" s="89"/>
      <c r="M19" s="88">
        <f>'[2]28第1表集計'!N63</f>
        <v>337</v>
      </c>
      <c r="N19" s="89">
        <v>349</v>
      </c>
      <c r="O19" s="88">
        <f>'[2]28第1表集計'!P63</f>
        <v>17</v>
      </c>
      <c r="P19" s="89">
        <v>16</v>
      </c>
      <c r="Q19" s="812">
        <f t="shared" si="0"/>
        <v>463</v>
      </c>
      <c r="R19" s="819">
        <f t="shared" si="0"/>
        <v>468</v>
      </c>
    </row>
    <row r="20" spans="2:18" s="804" customFormat="1" ht="21" customHeight="1">
      <c r="B20" s="814" t="s">
        <v>2525</v>
      </c>
      <c r="C20" s="815">
        <f>'[2]28第1表集計'!D64</f>
        <v>0</v>
      </c>
      <c r="D20" s="808"/>
      <c r="E20" s="815">
        <f>'[2]28第1表集計'!F64</f>
        <v>3</v>
      </c>
      <c r="F20" s="808">
        <v>3</v>
      </c>
      <c r="G20" s="88">
        <f>'[2]28第1表集計'!H64</f>
        <v>0</v>
      </c>
      <c r="H20" s="816"/>
      <c r="I20" s="88">
        <f>'[2]28第1表集計'!J64</f>
        <v>90</v>
      </c>
      <c r="J20" s="89">
        <v>92</v>
      </c>
      <c r="K20" s="88">
        <f>'[2]28第1表集計'!L64</f>
        <v>0</v>
      </c>
      <c r="L20" s="89"/>
      <c r="M20" s="88">
        <f>'[2]28第1表集計'!N64</f>
        <v>217</v>
      </c>
      <c r="N20" s="89">
        <v>217</v>
      </c>
      <c r="O20" s="88">
        <f>'[2]28第1表集計'!P64</f>
        <v>14</v>
      </c>
      <c r="P20" s="89">
        <v>14</v>
      </c>
      <c r="Q20" s="812">
        <f t="shared" si="0"/>
        <v>324</v>
      </c>
      <c r="R20" s="819">
        <f t="shared" si="0"/>
        <v>326</v>
      </c>
    </row>
    <row r="21" spans="2:18" s="804" customFormat="1" ht="21" customHeight="1">
      <c r="B21" s="814" t="s">
        <v>2526</v>
      </c>
      <c r="C21" s="815">
        <f>'[2]28第1表集計'!D70</f>
        <v>0</v>
      </c>
      <c r="D21" s="808"/>
      <c r="E21" s="815">
        <f>'[2]28第1表集計'!F70</f>
        <v>7</v>
      </c>
      <c r="F21" s="808">
        <v>7</v>
      </c>
      <c r="G21" s="88">
        <f>'[2]28第1表集計'!H70</f>
        <v>0</v>
      </c>
      <c r="H21" s="816"/>
      <c r="I21" s="88">
        <f>'[2]28第1表集計'!J70</f>
        <v>78</v>
      </c>
      <c r="J21" s="89">
        <v>78</v>
      </c>
      <c r="K21" s="88">
        <f>'[2]28第1表集計'!L70</f>
        <v>0</v>
      </c>
      <c r="L21" s="89"/>
      <c r="M21" s="88">
        <f>'[2]28第1表集計'!N70</f>
        <v>9</v>
      </c>
      <c r="N21" s="89">
        <v>9</v>
      </c>
      <c r="O21" s="88">
        <f>'[2]28第1表集計'!P70</f>
        <v>1</v>
      </c>
      <c r="P21" s="89">
        <v>1</v>
      </c>
      <c r="Q21" s="812">
        <f t="shared" si="0"/>
        <v>95</v>
      </c>
      <c r="R21" s="819">
        <f t="shared" si="0"/>
        <v>95</v>
      </c>
    </row>
    <row r="22" spans="2:18" s="804" customFormat="1" ht="21" customHeight="1">
      <c r="B22" s="814" t="s">
        <v>2527</v>
      </c>
      <c r="C22" s="815">
        <f>'[2]28第1表集計'!D71</f>
        <v>0</v>
      </c>
      <c r="D22" s="808"/>
      <c r="E22" s="815">
        <f>'[2]28第1表集計'!F71</f>
        <v>7</v>
      </c>
      <c r="F22" s="808">
        <v>7</v>
      </c>
      <c r="G22" s="88">
        <f>'[2]28第1表集計'!H71</f>
        <v>0</v>
      </c>
      <c r="H22" s="816"/>
      <c r="I22" s="88">
        <f>'[2]28第1表集計'!J71</f>
        <v>73</v>
      </c>
      <c r="J22" s="89">
        <v>72</v>
      </c>
      <c r="K22" s="88">
        <f>'[2]28第1表集計'!L71</f>
        <v>0</v>
      </c>
      <c r="L22" s="89"/>
      <c r="M22" s="88">
        <f>'[2]28第1表集計'!N71</f>
        <v>25</v>
      </c>
      <c r="N22" s="89">
        <v>26</v>
      </c>
      <c r="O22" s="88">
        <f>'[2]28第1表集計'!P71</f>
        <v>1</v>
      </c>
      <c r="P22" s="89">
        <v>1</v>
      </c>
      <c r="Q22" s="812">
        <f t="shared" si="0"/>
        <v>106</v>
      </c>
      <c r="R22" s="819">
        <f t="shared" si="0"/>
        <v>106</v>
      </c>
    </row>
    <row r="23" spans="2:18" s="804" customFormat="1" ht="21" customHeight="1">
      <c r="B23" s="814" t="s">
        <v>838</v>
      </c>
      <c r="C23" s="815">
        <f>'[2]28第1表集計'!D74</f>
        <v>0</v>
      </c>
      <c r="D23" s="808"/>
      <c r="E23" s="815">
        <f>'[2]28第1表集計'!F74</f>
        <v>11</v>
      </c>
      <c r="F23" s="808">
        <v>11</v>
      </c>
      <c r="G23" s="88">
        <f>'[2]28第1表集計'!H74</f>
        <v>0</v>
      </c>
      <c r="H23" s="816"/>
      <c r="I23" s="88">
        <f>'[2]28第1表集計'!J74</f>
        <v>8</v>
      </c>
      <c r="J23" s="89">
        <v>8</v>
      </c>
      <c r="K23" s="88">
        <f>'[2]28第1表集計'!L74</f>
        <v>0</v>
      </c>
      <c r="L23" s="89"/>
      <c r="M23" s="88">
        <f>'[2]28第1表集計'!N74</f>
        <v>38</v>
      </c>
      <c r="N23" s="89">
        <v>41</v>
      </c>
      <c r="O23" s="88">
        <f>'[2]28第1表集計'!P74</f>
        <v>4</v>
      </c>
      <c r="P23" s="89">
        <v>4</v>
      </c>
      <c r="Q23" s="812">
        <f t="shared" si="0"/>
        <v>61</v>
      </c>
      <c r="R23" s="819">
        <f t="shared" si="0"/>
        <v>64</v>
      </c>
    </row>
    <row r="24" spans="2:18" s="804" customFormat="1" ht="21" customHeight="1">
      <c r="B24" s="814" t="s">
        <v>2528</v>
      </c>
      <c r="C24" s="815">
        <f>'[2]28第1表集計'!D89</f>
        <v>0</v>
      </c>
      <c r="D24" s="808"/>
      <c r="E24" s="815">
        <f>'[2]28第1表集計'!F89</f>
        <v>41</v>
      </c>
      <c r="F24" s="808">
        <v>38</v>
      </c>
      <c r="G24" s="88">
        <f>'[2]28第1表集計'!H89</f>
        <v>0</v>
      </c>
      <c r="H24" s="816"/>
      <c r="I24" s="88">
        <f>'[2]28第1表集計'!J89</f>
        <v>159</v>
      </c>
      <c r="J24" s="89">
        <v>151</v>
      </c>
      <c r="K24" s="88">
        <f>'[2]28第1表集計'!L89</f>
        <v>0</v>
      </c>
      <c r="L24" s="89"/>
      <c r="M24" s="88">
        <f>'[2]28第1表集計'!N89</f>
        <v>270</v>
      </c>
      <c r="N24" s="89">
        <v>276</v>
      </c>
      <c r="O24" s="88">
        <f>'[2]28第1表集計'!P89</f>
        <v>22</v>
      </c>
      <c r="P24" s="89">
        <v>21</v>
      </c>
      <c r="Q24" s="812">
        <f t="shared" si="0"/>
        <v>492</v>
      </c>
      <c r="R24" s="819">
        <f t="shared" si="0"/>
        <v>486</v>
      </c>
    </row>
    <row r="25" spans="2:18" s="804" customFormat="1" ht="21" customHeight="1">
      <c r="B25" s="814" t="s">
        <v>2529</v>
      </c>
      <c r="C25" s="815">
        <f>'[2]28第1表集計'!D90</f>
        <v>0</v>
      </c>
      <c r="D25" s="808"/>
      <c r="E25" s="815">
        <f>'[2]28第1表集計'!F90</f>
        <v>23</v>
      </c>
      <c r="F25" s="808">
        <v>21</v>
      </c>
      <c r="G25" s="88">
        <f>'[2]28第1表集計'!H90</f>
        <v>0</v>
      </c>
      <c r="H25" s="816"/>
      <c r="I25" s="88">
        <f>'[2]28第1表集計'!J90</f>
        <v>150</v>
      </c>
      <c r="J25" s="89">
        <v>144</v>
      </c>
      <c r="K25" s="88">
        <f>'[2]28第1表集計'!L90</f>
        <v>0</v>
      </c>
      <c r="L25" s="89"/>
      <c r="M25" s="88">
        <f>'[2]28第1表集計'!N90</f>
        <v>271</v>
      </c>
      <c r="N25" s="89">
        <v>275</v>
      </c>
      <c r="O25" s="88">
        <f>'[2]28第1表集計'!P90</f>
        <v>22</v>
      </c>
      <c r="P25" s="89">
        <v>21</v>
      </c>
      <c r="Q25" s="812">
        <f t="shared" si="0"/>
        <v>466</v>
      </c>
      <c r="R25" s="819">
        <f t="shared" si="0"/>
        <v>461</v>
      </c>
    </row>
    <row r="26" spans="2:18" s="804" customFormat="1" ht="21" customHeight="1">
      <c r="B26" s="814" t="s">
        <v>2530</v>
      </c>
      <c r="C26" s="815">
        <f>'[2]28第1表集計'!D98</f>
        <v>26</v>
      </c>
      <c r="D26" s="808"/>
      <c r="E26" s="815">
        <f>'[2]28第1表集計'!F98</f>
        <v>2</v>
      </c>
      <c r="F26" s="808">
        <v>4</v>
      </c>
      <c r="G26" s="88">
        <f>'[2]28第1表集計'!H98</f>
        <v>0</v>
      </c>
      <c r="H26" s="816"/>
      <c r="I26" s="88">
        <f>'[2]28第1表集計'!J98</f>
        <v>59</v>
      </c>
      <c r="J26" s="89">
        <v>59</v>
      </c>
      <c r="K26" s="88">
        <f>'[2]28第1表集計'!L98</f>
        <v>0</v>
      </c>
      <c r="L26" s="89"/>
      <c r="M26" s="88">
        <f>'[2]28第1表集計'!N98</f>
        <v>55</v>
      </c>
      <c r="N26" s="89">
        <v>55</v>
      </c>
      <c r="O26" s="88">
        <f>'[2]28第1表集計'!P98</f>
        <v>13</v>
      </c>
      <c r="P26" s="89">
        <v>14</v>
      </c>
      <c r="Q26" s="812">
        <f t="shared" si="0"/>
        <v>155</v>
      </c>
      <c r="R26" s="819">
        <f t="shared" si="0"/>
        <v>132</v>
      </c>
    </row>
    <row r="27" spans="2:18" s="804" customFormat="1" ht="21" customHeight="1">
      <c r="B27" s="814" t="s">
        <v>2531</v>
      </c>
      <c r="C27" s="815">
        <f>'[2]28第1表集計'!D100</f>
        <v>0</v>
      </c>
      <c r="D27" s="808"/>
      <c r="E27" s="815">
        <f>'[2]28第1表集計'!F100</f>
        <v>0</v>
      </c>
      <c r="F27" s="808"/>
      <c r="G27" s="88">
        <f>'[2]28第1表集計'!H100</f>
        <v>0</v>
      </c>
      <c r="H27" s="816"/>
      <c r="I27" s="88">
        <f>'[2]28第1表集計'!J100</f>
        <v>135</v>
      </c>
      <c r="J27" s="89">
        <v>142</v>
      </c>
      <c r="K27" s="88">
        <f>'[2]28第1表集計'!L100</f>
        <v>0</v>
      </c>
      <c r="L27" s="89"/>
      <c r="M27" s="88">
        <f>'[2]28第1表集計'!N100</f>
        <v>49</v>
      </c>
      <c r="N27" s="89">
        <v>49</v>
      </c>
      <c r="O27" s="88">
        <f>'[2]28第1表集計'!P100</f>
        <v>0</v>
      </c>
      <c r="P27" s="824"/>
      <c r="Q27" s="812">
        <f t="shared" si="0"/>
        <v>184</v>
      </c>
      <c r="R27" s="819">
        <f t="shared" si="0"/>
        <v>191</v>
      </c>
    </row>
    <row r="28" spans="2:18" s="804" customFormat="1" ht="21" customHeight="1">
      <c r="B28" s="814" t="s">
        <v>2532</v>
      </c>
      <c r="C28" s="815">
        <f>'[2]28第1表集計'!D101</f>
        <v>0</v>
      </c>
      <c r="D28" s="808"/>
      <c r="E28" s="815">
        <f>'[2]28第1表集計'!F101</f>
        <v>0</v>
      </c>
      <c r="F28" s="808"/>
      <c r="G28" s="88">
        <f>'[2]28第1表集計'!H101</f>
        <v>6</v>
      </c>
      <c r="H28" s="89">
        <v>6</v>
      </c>
      <c r="I28" s="88">
        <f>'[2]28第1表集計'!J101</f>
        <v>362</v>
      </c>
      <c r="J28" s="89">
        <v>367</v>
      </c>
      <c r="K28" s="88">
        <f>'[2]28第1表集計'!L101</f>
        <v>0</v>
      </c>
      <c r="L28" s="89"/>
      <c r="M28" s="88">
        <f>'[2]28第1表集計'!N101</f>
        <v>42</v>
      </c>
      <c r="N28" s="89">
        <v>43</v>
      </c>
      <c r="O28" s="88">
        <f>'[2]28第1表集計'!P101</f>
        <v>0</v>
      </c>
      <c r="P28" s="824"/>
      <c r="Q28" s="812">
        <f t="shared" si="0"/>
        <v>410</v>
      </c>
      <c r="R28" s="819">
        <f t="shared" si="0"/>
        <v>416</v>
      </c>
    </row>
    <row r="29" spans="2:18" s="804" customFormat="1" ht="21" customHeight="1">
      <c r="B29" s="814" t="s">
        <v>2533</v>
      </c>
      <c r="C29" s="815">
        <f>'[2]28第1表集計'!D102</f>
        <v>0</v>
      </c>
      <c r="D29" s="808"/>
      <c r="E29" s="815">
        <f>'[2]28第1表集計'!F102</f>
        <v>0</v>
      </c>
      <c r="F29" s="808"/>
      <c r="G29" s="88">
        <f>'[2]28第1表集計'!H102</f>
        <v>117</v>
      </c>
      <c r="H29" s="89">
        <v>115</v>
      </c>
      <c r="I29" s="88">
        <f>'[2]28第1表集計'!J102</f>
        <v>1141</v>
      </c>
      <c r="J29" s="89">
        <v>1143</v>
      </c>
      <c r="K29" s="88">
        <f>'[2]28第1表集計'!L102</f>
        <v>0</v>
      </c>
      <c r="L29" s="825"/>
      <c r="M29" s="88">
        <f>'[2]28第1表集計'!N102</f>
        <v>11</v>
      </c>
      <c r="N29" s="89">
        <v>9</v>
      </c>
      <c r="O29" s="88">
        <f>'[2]28第1表集計'!P102</f>
        <v>4</v>
      </c>
      <c r="P29" s="89">
        <v>4</v>
      </c>
      <c r="Q29" s="812">
        <f t="shared" si="0"/>
        <v>1273</v>
      </c>
      <c r="R29" s="819">
        <f>D29+F29+H29+J29+L29+N29+P29</f>
        <v>1271</v>
      </c>
    </row>
    <row r="30" spans="2:18" s="804" customFormat="1" ht="21" customHeight="1">
      <c r="B30" s="814" t="s">
        <v>2534</v>
      </c>
      <c r="C30" s="815">
        <f>'[2]28第1表集計'!D105+'[2]28第1表集計'!D106+'[2]28第1表集計'!D107</f>
        <v>0</v>
      </c>
      <c r="D30" s="808"/>
      <c r="E30" s="815">
        <f>'[2]28第1表集計'!F105+'[2]28第1表集計'!F106+'[2]28第1表集計'!F107</f>
        <v>1</v>
      </c>
      <c r="F30" s="808">
        <v>1</v>
      </c>
      <c r="G30" s="88">
        <f>'[2]28第1表集計'!H105+'[2]28第1表集計'!H106+'[2]28第1表集計'!H107</f>
        <v>0</v>
      </c>
      <c r="H30" s="816"/>
      <c r="I30" s="88">
        <f>'[2]28第1表集計'!J105+'[2]28第1表集計'!J106+'[2]28第1表集計'!J107</f>
        <v>854</v>
      </c>
      <c r="J30" s="89">
        <v>856</v>
      </c>
      <c r="K30" s="88">
        <f>'[2]28第1表集計'!L105+'[2]28第1表集計'!L106+'[2]28第1表集計'!L107</f>
        <v>0</v>
      </c>
      <c r="L30" s="89"/>
      <c r="M30" s="88">
        <f>'[2]28第1表集計'!N105+'[2]28第1表集計'!N106+'[2]28第1表集計'!N107</f>
        <v>26</v>
      </c>
      <c r="N30" s="89">
        <v>28</v>
      </c>
      <c r="O30" s="88">
        <f>'[2]28第1表集計'!P105+'[2]28第1表集計'!P106+'[2]28第1表集計'!P107</f>
        <v>0</v>
      </c>
      <c r="P30" s="824"/>
      <c r="Q30" s="812">
        <f t="shared" si="0"/>
        <v>881</v>
      </c>
      <c r="R30" s="819">
        <f t="shared" si="0"/>
        <v>885</v>
      </c>
    </row>
    <row r="31" spans="2:18" s="804" customFormat="1" ht="21" customHeight="1">
      <c r="B31" s="814" t="s">
        <v>839</v>
      </c>
      <c r="C31" s="815">
        <f>'[2]28第1表集計'!D108</f>
        <v>0</v>
      </c>
      <c r="D31" s="808"/>
      <c r="E31" s="815">
        <f>'[2]28第1表集計'!F108</f>
        <v>2</v>
      </c>
      <c r="F31" s="808">
        <v>2</v>
      </c>
      <c r="G31" s="88">
        <f>'[2]28第1表集計'!H108</f>
        <v>0</v>
      </c>
      <c r="H31" s="816"/>
      <c r="I31" s="88">
        <f>'[2]28第1表集計'!J108</f>
        <v>20</v>
      </c>
      <c r="J31" s="89">
        <v>18</v>
      </c>
      <c r="K31" s="88">
        <f>'[2]28第1表集計'!L108</f>
        <v>0</v>
      </c>
      <c r="L31" s="89"/>
      <c r="M31" s="88">
        <f>'[2]28第1表集計'!N108</f>
        <v>72</v>
      </c>
      <c r="N31" s="89">
        <v>74</v>
      </c>
      <c r="O31" s="88">
        <f>'[2]28第1表集計'!P108</f>
        <v>5</v>
      </c>
      <c r="P31" s="89">
        <v>5</v>
      </c>
      <c r="Q31" s="812">
        <f t="shared" si="0"/>
        <v>99</v>
      </c>
      <c r="R31" s="819">
        <f t="shared" si="0"/>
        <v>99</v>
      </c>
    </row>
    <row r="32" spans="2:18" s="804" customFormat="1" ht="21" customHeight="1">
      <c r="B32" s="826" t="s">
        <v>2535</v>
      </c>
      <c r="C32" s="827">
        <f>'[2]28第1表集計'!D109</f>
        <v>0</v>
      </c>
      <c r="D32" s="828"/>
      <c r="E32" s="827">
        <f>'[2]28第1表集計'!F109</f>
        <v>0</v>
      </c>
      <c r="F32" s="828">
        <v>0</v>
      </c>
      <c r="G32" s="651">
        <f>'[2]28第1表集計'!H109</f>
        <v>0</v>
      </c>
      <c r="H32" s="829"/>
      <c r="I32" s="651">
        <f>'[2]28第1表集計'!J109</f>
        <v>1417</v>
      </c>
      <c r="J32" s="652">
        <v>1341</v>
      </c>
      <c r="K32" s="651">
        <f>'[2]28第1表集計'!L109</f>
        <v>0</v>
      </c>
      <c r="L32" s="830"/>
      <c r="M32" s="831">
        <f>'[2]28第1表集計'!N109</f>
        <v>1</v>
      </c>
      <c r="N32" s="829" t="s">
        <v>825</v>
      </c>
      <c r="O32" s="651">
        <f>'[2]28第1表集計'!P109</f>
        <v>0</v>
      </c>
      <c r="P32" s="829" t="s">
        <v>825</v>
      </c>
      <c r="Q32" s="832">
        <f t="shared" si="0"/>
        <v>1418</v>
      </c>
      <c r="R32" s="833">
        <f>D32+F32+H32+J32+L32+N32+P32</f>
        <v>1341</v>
      </c>
    </row>
    <row r="33" spans="2:18" s="804" customFormat="1" ht="21" customHeight="1">
      <c r="B33" s="834" t="s">
        <v>840</v>
      </c>
      <c r="C33" s="815">
        <f>'[2]28第1表集計'!D115</f>
        <v>0</v>
      </c>
      <c r="D33" s="808"/>
      <c r="E33" s="88">
        <f>'[2]28第1表集計'!F115</f>
        <v>1</v>
      </c>
      <c r="F33" s="808"/>
      <c r="G33" s="88">
        <f>'[2]28第1表集計'!H115</f>
        <v>1</v>
      </c>
      <c r="H33" s="816"/>
      <c r="I33" s="88">
        <f>'[2]28第1表集計'!J115</f>
        <v>1</v>
      </c>
      <c r="J33" s="89"/>
      <c r="K33" s="88">
        <f>'[2]28第1表集計'!L115</f>
        <v>0</v>
      </c>
      <c r="L33" s="825"/>
      <c r="M33" s="88">
        <f>'[2]28第1表集計'!N115</f>
        <v>3</v>
      </c>
      <c r="N33" s="816"/>
      <c r="O33" s="88">
        <f>'[2]28第1表集計'!P115</f>
        <v>0</v>
      </c>
      <c r="P33" s="816"/>
      <c r="Q33" s="832">
        <f t="shared" si="0"/>
        <v>6</v>
      </c>
      <c r="R33" s="833">
        <f t="shared" si="0"/>
        <v>0</v>
      </c>
    </row>
    <row r="34" spans="2:18" s="804" customFormat="1" ht="21" customHeight="1" thickBot="1">
      <c r="B34" s="835" t="s">
        <v>841</v>
      </c>
      <c r="C34" s="836">
        <f>'[2]28第1表集計'!D116</f>
        <v>0</v>
      </c>
      <c r="D34" s="837"/>
      <c r="E34" s="838">
        <f>'[2]28第1表集計'!F116</f>
        <v>0</v>
      </c>
      <c r="F34" s="837"/>
      <c r="G34" s="838">
        <f>'[2]28第1表集計'!H116</f>
        <v>12</v>
      </c>
      <c r="H34" s="839"/>
      <c r="I34" s="838">
        <f>'[2]28第1表集計'!J116</f>
        <v>287</v>
      </c>
      <c r="J34" s="840"/>
      <c r="K34" s="838">
        <f>'[2]28第1表集計'!L116</f>
        <v>0</v>
      </c>
      <c r="L34" s="841"/>
      <c r="M34" s="838">
        <f>'[2]28第1表集計'!N116</f>
        <v>7</v>
      </c>
      <c r="N34" s="839"/>
      <c r="O34" s="838">
        <f>'[2]28第1表集計'!P116</f>
        <v>5</v>
      </c>
      <c r="P34" s="839"/>
      <c r="Q34" s="842">
        <f t="shared" si="0"/>
        <v>311</v>
      </c>
      <c r="R34" s="843">
        <f t="shared" si="0"/>
        <v>0</v>
      </c>
    </row>
    <row r="35" spans="2:18" ht="29.45" customHeight="1">
      <c r="B35" s="63" t="s">
        <v>7</v>
      </c>
      <c r="C35" s="605"/>
      <c r="E35" s="605"/>
      <c r="G35" s="605"/>
      <c r="I35" s="605"/>
      <c r="J35" s="844"/>
      <c r="K35" s="605"/>
      <c r="M35" s="605"/>
      <c r="O35" s="605"/>
      <c r="P35" s="845"/>
    </row>
    <row r="36" spans="2:18" ht="27" customHeight="1">
      <c r="B36" s="848" t="s">
        <v>842</v>
      </c>
      <c r="C36" s="605"/>
      <c r="E36" s="605"/>
      <c r="G36" s="605"/>
      <c r="I36" s="605"/>
      <c r="K36" s="605"/>
      <c r="M36" s="605"/>
      <c r="O36" s="605"/>
      <c r="P36" s="845"/>
    </row>
    <row r="37" spans="2:18" ht="27" customHeight="1">
      <c r="B37" s="846"/>
      <c r="C37" s="605"/>
      <c r="E37" s="605"/>
      <c r="G37" s="605"/>
      <c r="I37" s="605"/>
      <c r="K37" s="605"/>
      <c r="M37" s="605"/>
      <c r="O37" s="605"/>
      <c r="P37" s="845"/>
    </row>
    <row r="38" spans="2:18" ht="27" customHeight="1">
      <c r="B38" s="846"/>
      <c r="C38" s="605"/>
      <c r="E38" s="605"/>
      <c r="G38" s="605"/>
      <c r="I38" s="605"/>
      <c r="K38" s="605"/>
      <c r="M38" s="605"/>
      <c r="O38" s="605"/>
      <c r="P38" s="845"/>
    </row>
    <row r="39" spans="2:18" ht="27" customHeight="1">
      <c r="B39" s="846"/>
      <c r="C39" s="605"/>
      <c r="E39" s="605"/>
      <c r="G39" s="605"/>
      <c r="I39" s="605"/>
      <c r="K39" s="605"/>
      <c r="M39" s="605"/>
      <c r="O39" s="605"/>
      <c r="P39" s="845"/>
    </row>
    <row r="40" spans="2:18" ht="27" customHeight="1">
      <c r="B40" s="846"/>
      <c r="C40" s="605"/>
      <c r="E40" s="605"/>
      <c r="G40" s="605"/>
      <c r="I40" s="605"/>
      <c r="K40" s="605"/>
      <c r="M40" s="605"/>
      <c r="O40" s="605"/>
      <c r="P40" s="845"/>
    </row>
    <row r="41" spans="2:18" ht="27" customHeight="1">
      <c r="B41" s="846"/>
      <c r="C41" s="605"/>
      <c r="E41" s="605"/>
      <c r="G41" s="605"/>
      <c r="I41" s="605"/>
      <c r="K41" s="605"/>
      <c r="M41" s="605"/>
      <c r="O41" s="605"/>
      <c r="P41" s="845"/>
    </row>
    <row r="42" spans="2:18" ht="27" customHeight="1">
      <c r="B42" s="846"/>
      <c r="C42" s="605"/>
      <c r="E42" s="605"/>
      <c r="G42" s="605"/>
      <c r="I42" s="605"/>
      <c r="K42" s="605"/>
      <c r="M42" s="605"/>
      <c r="O42" s="605"/>
      <c r="P42" s="845"/>
    </row>
    <row r="43" spans="2:18" ht="27" customHeight="1">
      <c r="B43" s="846"/>
      <c r="C43" s="605"/>
      <c r="E43" s="605"/>
      <c r="G43" s="605"/>
      <c r="I43" s="605"/>
      <c r="K43" s="605"/>
      <c r="M43" s="605"/>
      <c r="O43" s="605"/>
      <c r="P43" s="845"/>
    </row>
    <row r="44" spans="2:18" ht="27" customHeight="1">
      <c r="B44" s="846"/>
      <c r="C44" s="605"/>
      <c r="E44" s="605"/>
      <c r="G44" s="605"/>
      <c r="I44" s="605"/>
      <c r="K44" s="605"/>
      <c r="M44" s="605"/>
      <c r="O44" s="605"/>
      <c r="P44" s="845"/>
    </row>
    <row r="45" spans="2:18" ht="27" customHeight="1">
      <c r="B45" s="846"/>
      <c r="C45" s="605"/>
      <c r="E45" s="605"/>
      <c r="G45" s="605"/>
      <c r="I45" s="605"/>
      <c r="K45" s="605"/>
      <c r="M45" s="605"/>
      <c r="O45" s="605"/>
      <c r="P45" s="845"/>
    </row>
    <row r="46" spans="2:18" ht="27" customHeight="1">
      <c r="B46" s="846"/>
      <c r="C46" s="605"/>
      <c r="E46" s="605"/>
      <c r="G46" s="605"/>
      <c r="I46" s="605"/>
      <c r="K46" s="605"/>
      <c r="M46" s="605"/>
      <c r="O46" s="605"/>
      <c r="P46" s="845"/>
    </row>
    <row r="47" spans="2:18" ht="27" customHeight="1">
      <c r="B47" s="846"/>
      <c r="C47" s="605"/>
      <c r="E47" s="605"/>
      <c r="G47" s="605"/>
      <c r="I47" s="605"/>
      <c r="K47" s="605"/>
      <c r="M47" s="605"/>
      <c r="O47" s="605"/>
      <c r="P47" s="845"/>
    </row>
    <row r="48" spans="2:18" ht="27" customHeight="1">
      <c r="B48" s="846"/>
      <c r="C48" s="605"/>
      <c r="E48" s="605"/>
      <c r="G48" s="605"/>
      <c r="I48" s="605"/>
      <c r="K48" s="605"/>
      <c r="M48" s="605"/>
      <c r="O48" s="605"/>
      <c r="P48" s="845"/>
    </row>
    <row r="49" spans="2:16" ht="27" customHeight="1">
      <c r="B49" s="846"/>
      <c r="C49" s="605"/>
      <c r="E49" s="605"/>
      <c r="G49" s="605"/>
      <c r="I49" s="605"/>
      <c r="K49" s="605"/>
      <c r="M49" s="605"/>
      <c r="O49" s="605"/>
      <c r="P49" s="845"/>
    </row>
    <row r="50" spans="2:16" ht="27" customHeight="1">
      <c r="B50" s="846"/>
      <c r="C50" s="605"/>
      <c r="E50" s="605"/>
      <c r="G50" s="605"/>
      <c r="I50" s="605"/>
      <c r="K50" s="605"/>
      <c r="M50" s="605"/>
      <c r="O50" s="605"/>
      <c r="P50" s="845"/>
    </row>
    <row r="51" spans="2:16" ht="27" customHeight="1">
      <c r="B51" s="846"/>
      <c r="C51" s="605"/>
      <c r="E51" s="605"/>
      <c r="G51" s="605"/>
      <c r="I51" s="605"/>
      <c r="K51" s="605"/>
      <c r="M51" s="605"/>
      <c r="O51" s="605"/>
      <c r="P51" s="845"/>
    </row>
    <row r="52" spans="2:16" ht="27" customHeight="1">
      <c r="B52" s="846"/>
      <c r="C52" s="605"/>
      <c r="E52" s="605"/>
      <c r="G52" s="605"/>
      <c r="I52" s="605"/>
      <c r="K52" s="605"/>
      <c r="M52" s="605"/>
      <c r="O52" s="605"/>
      <c r="P52" s="845"/>
    </row>
    <row r="53" spans="2:16" ht="27" customHeight="1">
      <c r="B53" s="846"/>
      <c r="C53" s="605"/>
      <c r="E53" s="605"/>
      <c r="G53" s="605"/>
      <c r="I53" s="605"/>
      <c r="K53" s="605"/>
      <c r="M53" s="605"/>
      <c r="O53" s="605"/>
      <c r="P53" s="845"/>
    </row>
    <row r="54" spans="2:16" ht="27" customHeight="1">
      <c r="B54" s="846"/>
      <c r="C54" s="605"/>
      <c r="E54" s="605"/>
      <c r="G54" s="605"/>
      <c r="I54" s="605"/>
      <c r="K54" s="605"/>
      <c r="M54" s="605"/>
      <c r="O54" s="605"/>
      <c r="P54" s="845"/>
    </row>
    <row r="55" spans="2:16" ht="27" customHeight="1">
      <c r="B55" s="846"/>
      <c r="C55" s="605"/>
      <c r="E55" s="605"/>
      <c r="G55" s="605"/>
      <c r="I55" s="605"/>
      <c r="K55" s="605"/>
      <c r="M55" s="605"/>
      <c r="O55" s="605"/>
      <c r="P55" s="845"/>
    </row>
    <row r="56" spans="2:16" ht="27" customHeight="1">
      <c r="B56" s="846"/>
      <c r="C56" s="605"/>
      <c r="E56" s="605"/>
      <c r="G56" s="605"/>
      <c r="I56" s="605"/>
      <c r="K56" s="605"/>
      <c r="M56" s="605"/>
      <c r="O56" s="605"/>
      <c r="P56" s="845"/>
    </row>
    <row r="57" spans="2:16" ht="27" customHeight="1">
      <c r="B57" s="846"/>
      <c r="C57" s="605"/>
      <c r="E57" s="605"/>
      <c r="G57" s="605"/>
      <c r="I57" s="605"/>
      <c r="K57" s="605"/>
      <c r="M57" s="605"/>
      <c r="O57" s="605"/>
      <c r="P57" s="845"/>
    </row>
    <row r="58" spans="2:16" ht="27" customHeight="1">
      <c r="B58" s="846"/>
      <c r="C58" s="605"/>
      <c r="E58" s="605"/>
      <c r="G58" s="605"/>
      <c r="I58" s="605"/>
      <c r="K58" s="605"/>
      <c r="M58" s="605"/>
      <c r="O58" s="605"/>
      <c r="P58" s="845"/>
    </row>
    <row r="59" spans="2:16" ht="27" customHeight="1">
      <c r="B59" s="846"/>
      <c r="C59" s="605"/>
      <c r="E59" s="605"/>
      <c r="G59" s="605"/>
      <c r="I59" s="605"/>
      <c r="K59" s="605"/>
      <c r="M59" s="605"/>
      <c r="O59" s="605"/>
      <c r="P59" s="845"/>
    </row>
    <row r="60" spans="2:16" ht="27" customHeight="1">
      <c r="B60" s="846"/>
      <c r="C60" s="605"/>
      <c r="E60" s="605"/>
      <c r="G60" s="605"/>
      <c r="I60" s="605"/>
      <c r="K60" s="605"/>
      <c r="M60" s="605"/>
      <c r="O60" s="605"/>
      <c r="P60" s="845"/>
    </row>
    <row r="61" spans="2:16" ht="27" customHeight="1">
      <c r="B61" s="846"/>
      <c r="C61" s="605"/>
      <c r="E61" s="605"/>
      <c r="G61" s="605"/>
      <c r="I61" s="605"/>
      <c r="K61" s="605"/>
      <c r="M61" s="605"/>
      <c r="O61" s="605"/>
      <c r="P61" s="845"/>
    </row>
  </sheetData>
  <mergeCells count="9">
    <mergeCell ref="M4:N5"/>
    <mergeCell ref="O4:P5"/>
    <mergeCell ref="Q4:R5"/>
    <mergeCell ref="B4:B5"/>
    <mergeCell ref="C4:D5"/>
    <mergeCell ref="E4:F5"/>
    <mergeCell ref="G4:H5"/>
    <mergeCell ref="I4:J5"/>
    <mergeCell ref="K4:L5"/>
  </mergeCells>
  <phoneticPr fontId="2"/>
  <printOptions horizontalCentered="1"/>
  <pageMargins left="0.78740157480314965" right="0.78740157480314965" top="0.78740157480314965" bottom="0.78740157480314965" header="0.51181102362204722" footer="0.51181102362204722"/>
  <pageSetup paperSize="9" scale="6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sheetPr>
    <tabColor rgb="FFFFFF00"/>
  </sheetPr>
  <dimension ref="A1:X513"/>
  <sheetViews>
    <sheetView view="pageBreakPreview" zoomScaleNormal="100" zoomScaleSheetLayoutView="100" workbookViewId="0">
      <selection activeCell="U3" sqref="U3:U4"/>
    </sheetView>
  </sheetViews>
  <sheetFormatPr defaultColWidth="7.625" defaultRowHeight="12"/>
  <cols>
    <col min="1" max="1" width="7.625" style="650" customWidth="1"/>
    <col min="2" max="2" width="6.75" style="28" customWidth="1"/>
    <col min="3" max="3" width="6.5" style="650" bestFit="1" customWidth="1"/>
    <col min="4" max="4" width="6.5" style="29" bestFit="1" customWidth="1"/>
    <col min="5" max="5" width="6.5" style="28" bestFit="1" customWidth="1"/>
    <col min="6" max="6" width="8.5" style="29" bestFit="1" customWidth="1"/>
    <col min="7" max="7" width="6.5" style="605" bestFit="1" customWidth="1"/>
    <col min="8" max="10" width="8.5" style="605" bestFit="1" customWidth="1"/>
    <col min="11" max="12" width="6" style="605" bestFit="1" customWidth="1"/>
    <col min="13" max="14" width="8.5" style="605" bestFit="1" customWidth="1"/>
    <col min="15" max="15" width="6.5" style="605" bestFit="1" customWidth="1"/>
    <col min="16" max="16" width="8.5" style="605" bestFit="1" customWidth="1"/>
    <col min="17" max="18" width="6" style="605" bestFit="1" customWidth="1"/>
    <col min="19" max="19" width="8.5" style="605" bestFit="1" customWidth="1"/>
    <col min="20" max="20" width="9.5" style="605" bestFit="1" customWidth="1"/>
    <col min="21" max="21" width="9" style="605" bestFit="1" customWidth="1"/>
    <col min="22" max="22" width="2.5" style="605" customWidth="1"/>
    <col min="23" max="255" width="9" style="605" customWidth="1"/>
    <col min="256" max="16384" width="7.625" style="605"/>
  </cols>
  <sheetData>
    <row r="1" spans="1:24" ht="21" customHeight="1">
      <c r="A1" s="849" t="s">
        <v>2380</v>
      </c>
      <c r="B1" s="17"/>
      <c r="C1" s="647"/>
      <c r="D1" s="18"/>
      <c r="E1" s="17"/>
      <c r="F1" s="18"/>
      <c r="G1" s="588"/>
      <c r="H1" s="19"/>
      <c r="I1" s="19"/>
      <c r="K1" s="19"/>
    </row>
    <row r="2" spans="1:24" ht="15" customHeight="1">
      <c r="B2" s="20"/>
      <c r="C2" s="20"/>
      <c r="D2" s="707"/>
      <c r="E2" s="20"/>
      <c r="F2" s="707"/>
      <c r="G2" s="21"/>
      <c r="H2" s="21"/>
      <c r="I2" s="606"/>
      <c r="K2" s="606"/>
    </row>
    <row r="3" spans="1:24" ht="28.5" customHeight="1">
      <c r="A3" s="1374"/>
      <c r="B3" s="1376" t="s">
        <v>642</v>
      </c>
      <c r="C3" s="1376"/>
      <c r="D3" s="1369"/>
      <c r="E3" s="1376" t="s">
        <v>819</v>
      </c>
      <c r="F3" s="1369"/>
      <c r="G3" s="1370" t="s">
        <v>644</v>
      </c>
      <c r="H3" s="1371"/>
      <c r="I3" s="1362" t="s">
        <v>645</v>
      </c>
      <c r="J3" s="1363"/>
      <c r="K3" s="1362" t="s">
        <v>646</v>
      </c>
      <c r="L3" s="1363"/>
      <c r="M3" s="1366" t="s">
        <v>820</v>
      </c>
      <c r="N3" s="1367"/>
      <c r="O3" s="1368" t="s">
        <v>648</v>
      </c>
      <c r="P3" s="1369"/>
      <c r="Q3" s="1370" t="s">
        <v>821</v>
      </c>
      <c r="R3" s="1371"/>
      <c r="S3" s="1362" t="s">
        <v>822</v>
      </c>
      <c r="T3" s="1363"/>
      <c r="U3" s="1364" t="s">
        <v>2381</v>
      </c>
    </row>
    <row r="4" spans="1:24" s="113" customFormat="1" ht="30" customHeight="1" thickBot="1">
      <c r="A4" s="1375"/>
      <c r="B4" s="1372" t="s">
        <v>823</v>
      </c>
      <c r="C4" s="1373"/>
      <c r="D4" s="22" t="s">
        <v>824</v>
      </c>
      <c r="E4" s="648" t="s">
        <v>2382</v>
      </c>
      <c r="F4" s="22" t="s">
        <v>2267</v>
      </c>
      <c r="G4" s="23" t="s">
        <v>2382</v>
      </c>
      <c r="H4" s="24" t="str">
        <f>F4</f>
        <v>構  成
団体数</v>
      </c>
      <c r="I4" s="23" t="s">
        <v>2383</v>
      </c>
      <c r="J4" s="24" t="s">
        <v>2268</v>
      </c>
      <c r="K4" s="23" t="s">
        <v>2383</v>
      </c>
      <c r="L4" s="24" t="s">
        <v>2384</v>
      </c>
      <c r="M4" s="23" t="s">
        <v>2382</v>
      </c>
      <c r="N4" s="24" t="str">
        <f>F4</f>
        <v>構  成
団体数</v>
      </c>
      <c r="O4" s="23" t="s">
        <v>2382</v>
      </c>
      <c r="P4" s="24" t="s">
        <v>2385</v>
      </c>
      <c r="Q4" s="23" t="s">
        <v>2382</v>
      </c>
      <c r="R4" s="24" t="str">
        <f>F4</f>
        <v>構  成
団体数</v>
      </c>
      <c r="S4" s="23" t="s">
        <v>2382</v>
      </c>
      <c r="T4" s="24" t="s">
        <v>2385</v>
      </c>
      <c r="U4" s="1365"/>
    </row>
    <row r="5" spans="1:24" ht="19.5" customHeight="1">
      <c r="A5" s="850" t="s">
        <v>2386</v>
      </c>
      <c r="B5" s="1231">
        <v>0</v>
      </c>
      <c r="C5" s="1232">
        <v>0</v>
      </c>
      <c r="D5" s="1233">
        <f>B5*2</f>
        <v>0</v>
      </c>
      <c r="E5" s="1234">
        <v>13</v>
      </c>
      <c r="F5" s="1233">
        <v>92</v>
      </c>
      <c r="G5" s="1235">
        <v>93</v>
      </c>
      <c r="H5" s="1235">
        <v>458</v>
      </c>
      <c r="I5" s="1235">
        <v>200</v>
      </c>
      <c r="J5" s="1233">
        <v>200</v>
      </c>
      <c r="K5" s="1235">
        <v>0</v>
      </c>
      <c r="L5" s="1233">
        <v>0</v>
      </c>
      <c r="M5" s="1233">
        <v>115</v>
      </c>
      <c r="N5" s="1233">
        <v>1527</v>
      </c>
      <c r="O5" s="1233">
        <v>13</v>
      </c>
      <c r="P5" s="1233">
        <v>259</v>
      </c>
      <c r="Q5" s="1233">
        <v>0</v>
      </c>
      <c r="R5" s="1233">
        <v>0</v>
      </c>
      <c r="S5" s="1233">
        <f>B5+E5+G5+I5+K5+M5+O5+Q5</f>
        <v>434</v>
      </c>
      <c r="T5" s="1233">
        <f>D5+F5+H5+J5+L5+N5+P5+R5</f>
        <v>2536</v>
      </c>
      <c r="U5" s="1233">
        <v>179</v>
      </c>
      <c r="V5" s="25"/>
      <c r="W5" s="25"/>
      <c r="X5" s="25"/>
    </row>
    <row r="6" spans="1:24" ht="19.5" customHeight="1">
      <c r="A6" s="851" t="s">
        <v>2387</v>
      </c>
      <c r="B6" s="1236">
        <v>0</v>
      </c>
      <c r="C6" s="1232">
        <v>0</v>
      </c>
      <c r="D6" s="1237">
        <f t="shared" ref="D6:D51" si="0">B6*2</f>
        <v>0</v>
      </c>
      <c r="E6" s="1238">
        <v>5</v>
      </c>
      <c r="F6" s="1237">
        <v>22</v>
      </c>
      <c r="G6" s="1237">
        <v>4</v>
      </c>
      <c r="H6" s="1237">
        <v>16</v>
      </c>
      <c r="I6" s="1237">
        <v>104</v>
      </c>
      <c r="J6" s="1237">
        <v>104</v>
      </c>
      <c r="K6" s="1237">
        <v>0</v>
      </c>
      <c r="L6" s="1237">
        <v>0</v>
      </c>
      <c r="M6" s="1237">
        <v>30</v>
      </c>
      <c r="N6" s="1237">
        <v>314</v>
      </c>
      <c r="O6" s="1237">
        <v>3</v>
      </c>
      <c r="P6" s="1237">
        <v>54</v>
      </c>
      <c r="Q6" s="1237">
        <v>1</v>
      </c>
      <c r="R6" s="1237">
        <v>9</v>
      </c>
      <c r="S6" s="1237">
        <f t="shared" ref="S6:S51" si="1">B6+E6+G6+I6+K6+M6+O6+Q6</f>
        <v>147</v>
      </c>
      <c r="T6" s="1237">
        <f t="shared" ref="T6:T51" si="2">D6+F6+H6+J6+L6+N6+P6+R6</f>
        <v>519</v>
      </c>
      <c r="U6" s="1237">
        <v>40</v>
      </c>
      <c r="V6" s="25"/>
      <c r="W6" s="25"/>
      <c r="X6" s="25"/>
    </row>
    <row r="7" spans="1:24" ht="19.5" customHeight="1">
      <c r="A7" s="851" t="s">
        <v>2890</v>
      </c>
      <c r="B7" s="1236">
        <v>7</v>
      </c>
      <c r="C7" s="1239">
        <v>7</v>
      </c>
      <c r="D7" s="1237">
        <f t="shared" si="0"/>
        <v>14</v>
      </c>
      <c r="E7" s="1238">
        <v>8</v>
      </c>
      <c r="F7" s="1237">
        <v>38</v>
      </c>
      <c r="G7" s="1237">
        <v>14</v>
      </c>
      <c r="H7" s="1237">
        <v>40</v>
      </c>
      <c r="I7" s="1237">
        <v>88</v>
      </c>
      <c r="J7" s="1237">
        <v>88</v>
      </c>
      <c r="K7" s="1237">
        <v>0</v>
      </c>
      <c r="L7" s="1237">
        <v>0</v>
      </c>
      <c r="M7" s="1237">
        <v>26</v>
      </c>
      <c r="N7" s="1237">
        <v>159</v>
      </c>
      <c r="O7" s="1237">
        <v>3</v>
      </c>
      <c r="P7" s="1237">
        <v>40</v>
      </c>
      <c r="Q7" s="1237">
        <v>0</v>
      </c>
      <c r="R7" s="1237">
        <v>0</v>
      </c>
      <c r="S7" s="1237">
        <f t="shared" si="1"/>
        <v>146</v>
      </c>
      <c r="T7" s="1237">
        <f t="shared" si="2"/>
        <v>379</v>
      </c>
      <c r="U7" s="1237">
        <v>33</v>
      </c>
      <c r="V7" s="25"/>
      <c r="W7" s="25"/>
      <c r="X7" s="25"/>
    </row>
    <row r="8" spans="1:24" ht="19.5" customHeight="1">
      <c r="A8" s="851" t="s">
        <v>2388</v>
      </c>
      <c r="B8" s="1236">
        <v>0</v>
      </c>
      <c r="C8" s="1232">
        <v>0</v>
      </c>
      <c r="D8" s="1237">
        <f t="shared" si="0"/>
        <v>0</v>
      </c>
      <c r="E8" s="1238">
        <v>5</v>
      </c>
      <c r="F8" s="1237">
        <v>29</v>
      </c>
      <c r="G8" s="1237">
        <v>5</v>
      </c>
      <c r="H8" s="1237">
        <v>106</v>
      </c>
      <c r="I8" s="1237">
        <v>141</v>
      </c>
      <c r="J8" s="1237">
        <v>141</v>
      </c>
      <c r="K8" s="1237">
        <v>0</v>
      </c>
      <c r="L8" s="1237">
        <v>0</v>
      </c>
      <c r="M8" s="1237">
        <v>19</v>
      </c>
      <c r="N8" s="1237">
        <v>176</v>
      </c>
      <c r="O8" s="1237">
        <v>1</v>
      </c>
      <c r="P8" s="1237">
        <v>35</v>
      </c>
      <c r="Q8" s="1237">
        <v>0</v>
      </c>
      <c r="R8" s="1237">
        <v>0</v>
      </c>
      <c r="S8" s="1237">
        <f t="shared" si="1"/>
        <v>171</v>
      </c>
      <c r="T8" s="1237">
        <f t="shared" si="2"/>
        <v>487</v>
      </c>
      <c r="U8" s="1237">
        <v>35</v>
      </c>
      <c r="V8" s="25"/>
      <c r="W8" s="25"/>
      <c r="X8" s="25"/>
    </row>
    <row r="9" spans="1:24" ht="19.5" customHeight="1">
      <c r="A9" s="851" t="s">
        <v>2389</v>
      </c>
      <c r="B9" s="1236">
        <v>0</v>
      </c>
      <c r="C9" s="1232">
        <v>0</v>
      </c>
      <c r="D9" s="1237">
        <f t="shared" si="0"/>
        <v>0</v>
      </c>
      <c r="E9" s="1238">
        <v>1</v>
      </c>
      <c r="F9" s="1237">
        <v>7</v>
      </c>
      <c r="G9" s="1237">
        <v>2</v>
      </c>
      <c r="H9" s="1237">
        <v>9</v>
      </c>
      <c r="I9" s="1237">
        <v>94</v>
      </c>
      <c r="J9" s="1237">
        <v>94</v>
      </c>
      <c r="K9" s="1237">
        <v>0</v>
      </c>
      <c r="L9" s="1237">
        <v>0</v>
      </c>
      <c r="M9" s="1237">
        <v>19</v>
      </c>
      <c r="N9" s="1237">
        <v>124</v>
      </c>
      <c r="O9" s="1237">
        <v>1</v>
      </c>
      <c r="P9" s="1237">
        <v>25</v>
      </c>
      <c r="Q9" s="1237">
        <v>0</v>
      </c>
      <c r="R9" s="1237">
        <v>0</v>
      </c>
      <c r="S9" s="1237">
        <f t="shared" si="1"/>
        <v>117</v>
      </c>
      <c r="T9" s="1237">
        <f t="shared" si="2"/>
        <v>259</v>
      </c>
      <c r="U9" s="1237">
        <v>25</v>
      </c>
      <c r="V9" s="25"/>
      <c r="W9" s="25"/>
      <c r="X9" s="25"/>
    </row>
    <row r="10" spans="1:24" ht="19.5" customHeight="1">
      <c r="A10" s="851" t="s">
        <v>2891</v>
      </c>
      <c r="B10" s="1236">
        <v>0</v>
      </c>
      <c r="C10" s="1232">
        <v>0</v>
      </c>
      <c r="D10" s="1237">
        <f t="shared" si="0"/>
        <v>0</v>
      </c>
      <c r="E10" s="1238">
        <v>1</v>
      </c>
      <c r="F10" s="1237">
        <v>7</v>
      </c>
      <c r="G10" s="1237">
        <v>2</v>
      </c>
      <c r="H10" s="1237">
        <v>12</v>
      </c>
      <c r="I10" s="1237">
        <v>136</v>
      </c>
      <c r="J10" s="1237">
        <v>136</v>
      </c>
      <c r="K10" s="1237">
        <v>0</v>
      </c>
      <c r="L10" s="1237">
        <v>0</v>
      </c>
      <c r="M10" s="1237">
        <v>19</v>
      </c>
      <c r="N10" s="1237">
        <v>196</v>
      </c>
      <c r="O10" s="1237">
        <v>2</v>
      </c>
      <c r="P10" s="1237">
        <v>39</v>
      </c>
      <c r="Q10" s="1237">
        <v>0</v>
      </c>
      <c r="R10" s="1237">
        <v>0</v>
      </c>
      <c r="S10" s="1237">
        <f t="shared" si="1"/>
        <v>160</v>
      </c>
      <c r="T10" s="1237">
        <f t="shared" si="2"/>
        <v>390</v>
      </c>
      <c r="U10" s="1237">
        <v>35</v>
      </c>
      <c r="V10" s="25"/>
      <c r="W10" s="25"/>
      <c r="X10" s="25"/>
    </row>
    <row r="11" spans="1:24" ht="19.5" customHeight="1">
      <c r="A11" s="851" t="s">
        <v>2390</v>
      </c>
      <c r="B11" s="1236">
        <v>0</v>
      </c>
      <c r="C11" s="1232">
        <v>0</v>
      </c>
      <c r="D11" s="1237">
        <f t="shared" si="0"/>
        <v>0</v>
      </c>
      <c r="E11" s="1238">
        <v>9</v>
      </c>
      <c r="F11" s="1237">
        <v>26</v>
      </c>
      <c r="G11" s="1237">
        <v>14</v>
      </c>
      <c r="H11" s="1237">
        <v>49</v>
      </c>
      <c r="I11" s="1237">
        <v>147</v>
      </c>
      <c r="J11" s="1237">
        <v>147</v>
      </c>
      <c r="K11" s="1237">
        <v>0</v>
      </c>
      <c r="L11" s="1237">
        <v>0</v>
      </c>
      <c r="M11" s="1237">
        <v>28</v>
      </c>
      <c r="N11" s="1237">
        <v>216</v>
      </c>
      <c r="O11" s="1237">
        <v>1</v>
      </c>
      <c r="P11" s="1237">
        <v>59</v>
      </c>
      <c r="Q11" s="1237">
        <v>0</v>
      </c>
      <c r="R11" s="1237">
        <v>0</v>
      </c>
      <c r="S11" s="1237">
        <f t="shared" si="1"/>
        <v>199</v>
      </c>
      <c r="T11" s="1237">
        <f t="shared" si="2"/>
        <v>497</v>
      </c>
      <c r="U11" s="1237">
        <v>59</v>
      </c>
      <c r="V11" s="25"/>
      <c r="W11" s="25"/>
      <c r="X11" s="25"/>
    </row>
    <row r="12" spans="1:24" ht="19.5" customHeight="1">
      <c r="A12" s="851" t="s">
        <v>2391</v>
      </c>
      <c r="B12" s="1236">
        <v>0</v>
      </c>
      <c r="C12" s="1232">
        <v>0</v>
      </c>
      <c r="D12" s="1237">
        <f t="shared" si="0"/>
        <v>0</v>
      </c>
      <c r="E12" s="1238">
        <v>1</v>
      </c>
      <c r="F12" s="1237">
        <v>22</v>
      </c>
      <c r="G12" s="1237">
        <v>19</v>
      </c>
      <c r="H12" s="1237">
        <v>66</v>
      </c>
      <c r="I12" s="1237">
        <v>138</v>
      </c>
      <c r="J12" s="1237">
        <v>138</v>
      </c>
      <c r="K12" s="1237">
        <v>0</v>
      </c>
      <c r="L12" s="1237">
        <v>0</v>
      </c>
      <c r="M12" s="1237">
        <v>39</v>
      </c>
      <c r="N12" s="1237">
        <v>216</v>
      </c>
      <c r="O12" s="1237">
        <v>1</v>
      </c>
      <c r="P12" s="1237">
        <v>44</v>
      </c>
      <c r="Q12" s="1237">
        <v>0</v>
      </c>
      <c r="R12" s="1237">
        <v>0</v>
      </c>
      <c r="S12" s="1237">
        <f t="shared" si="1"/>
        <v>198</v>
      </c>
      <c r="T12" s="1237">
        <f t="shared" si="2"/>
        <v>486</v>
      </c>
      <c r="U12" s="1237">
        <v>44</v>
      </c>
      <c r="V12" s="25"/>
      <c r="W12" s="25"/>
      <c r="X12" s="25"/>
    </row>
    <row r="13" spans="1:24" ht="19.5" customHeight="1">
      <c r="A13" s="851" t="s">
        <v>2392</v>
      </c>
      <c r="B13" s="1236">
        <v>0</v>
      </c>
      <c r="C13" s="1232">
        <v>0</v>
      </c>
      <c r="D13" s="1237">
        <f t="shared" si="0"/>
        <v>0</v>
      </c>
      <c r="E13" s="1238">
        <v>4</v>
      </c>
      <c r="F13" s="1237">
        <v>16</v>
      </c>
      <c r="G13" s="1237">
        <v>0</v>
      </c>
      <c r="H13" s="1237">
        <v>0</v>
      </c>
      <c r="I13" s="1237">
        <v>81</v>
      </c>
      <c r="J13" s="1237">
        <v>81</v>
      </c>
      <c r="K13" s="1237">
        <v>0</v>
      </c>
      <c r="L13" s="1237">
        <v>0</v>
      </c>
      <c r="M13" s="1237">
        <v>16</v>
      </c>
      <c r="N13" s="1237">
        <v>85</v>
      </c>
      <c r="O13" s="1237">
        <v>1</v>
      </c>
      <c r="P13" s="1237">
        <v>25</v>
      </c>
      <c r="Q13" s="1237">
        <v>0</v>
      </c>
      <c r="R13" s="1237">
        <v>0</v>
      </c>
      <c r="S13" s="1237">
        <f t="shared" si="1"/>
        <v>102</v>
      </c>
      <c r="T13" s="1237">
        <f t="shared" si="2"/>
        <v>207</v>
      </c>
      <c r="U13" s="1237">
        <v>25</v>
      </c>
      <c r="V13" s="25"/>
      <c r="W13" s="25"/>
      <c r="X13" s="25"/>
    </row>
    <row r="14" spans="1:24" ht="19.5" customHeight="1">
      <c r="A14" s="851" t="s">
        <v>2892</v>
      </c>
      <c r="B14" s="1236">
        <v>0</v>
      </c>
      <c r="C14" s="1232">
        <v>0</v>
      </c>
      <c r="D14" s="1237">
        <f t="shared" si="0"/>
        <v>0</v>
      </c>
      <c r="E14" s="1238">
        <v>5</v>
      </c>
      <c r="F14" s="1237">
        <v>22</v>
      </c>
      <c r="G14" s="1237">
        <v>19</v>
      </c>
      <c r="H14" s="1237">
        <v>63</v>
      </c>
      <c r="I14" s="1237">
        <v>60</v>
      </c>
      <c r="J14" s="1237">
        <v>60</v>
      </c>
      <c r="K14" s="1237">
        <v>0</v>
      </c>
      <c r="L14" s="1237">
        <v>0</v>
      </c>
      <c r="M14" s="1237">
        <v>29</v>
      </c>
      <c r="N14" s="1237">
        <v>189</v>
      </c>
      <c r="O14" s="1237">
        <v>1</v>
      </c>
      <c r="P14" s="1237">
        <v>35</v>
      </c>
      <c r="Q14" s="1237">
        <v>0</v>
      </c>
      <c r="R14" s="1237">
        <v>0</v>
      </c>
      <c r="S14" s="1237">
        <f t="shared" si="1"/>
        <v>114</v>
      </c>
      <c r="T14" s="1237">
        <f t="shared" si="2"/>
        <v>369</v>
      </c>
      <c r="U14" s="1237">
        <v>35</v>
      </c>
      <c r="V14" s="25"/>
      <c r="W14" s="25"/>
      <c r="X14" s="25"/>
    </row>
    <row r="15" spans="1:24" ht="19.5" customHeight="1">
      <c r="A15" s="851" t="s">
        <v>2893</v>
      </c>
      <c r="B15" s="1236">
        <v>0</v>
      </c>
      <c r="C15" s="1232">
        <v>0</v>
      </c>
      <c r="D15" s="1237">
        <f t="shared" si="0"/>
        <v>0</v>
      </c>
      <c r="E15" s="1238">
        <v>3</v>
      </c>
      <c r="F15" s="1237">
        <v>6</v>
      </c>
      <c r="G15" s="1237">
        <v>7</v>
      </c>
      <c r="H15" s="1237">
        <v>37</v>
      </c>
      <c r="I15" s="1237">
        <v>126</v>
      </c>
      <c r="J15" s="1237">
        <v>126</v>
      </c>
      <c r="K15" s="1237">
        <v>0</v>
      </c>
      <c r="L15" s="1237">
        <v>0</v>
      </c>
      <c r="M15" s="1237">
        <v>49</v>
      </c>
      <c r="N15" s="1237">
        <v>270</v>
      </c>
      <c r="O15" s="1237">
        <v>2</v>
      </c>
      <c r="P15" s="1237">
        <v>127</v>
      </c>
      <c r="Q15" s="1237">
        <v>0</v>
      </c>
      <c r="R15" s="1237">
        <v>0</v>
      </c>
      <c r="S15" s="1237">
        <f t="shared" si="1"/>
        <v>187</v>
      </c>
      <c r="T15" s="1237">
        <f t="shared" si="2"/>
        <v>566</v>
      </c>
      <c r="U15" s="1237">
        <v>63</v>
      </c>
      <c r="V15" s="25"/>
      <c r="W15" s="25"/>
      <c r="X15" s="25"/>
    </row>
    <row r="16" spans="1:24" ht="19.5" customHeight="1">
      <c r="A16" s="851" t="s">
        <v>2393</v>
      </c>
      <c r="B16" s="1236">
        <v>0</v>
      </c>
      <c r="C16" s="1232">
        <v>0</v>
      </c>
      <c r="D16" s="1237">
        <f t="shared" si="0"/>
        <v>0</v>
      </c>
      <c r="E16" s="1238">
        <v>3</v>
      </c>
      <c r="F16" s="1237">
        <v>28</v>
      </c>
      <c r="G16" s="1237">
        <v>3</v>
      </c>
      <c r="H16" s="1237">
        <v>10</v>
      </c>
      <c r="I16" s="1237">
        <v>45</v>
      </c>
      <c r="J16" s="1237">
        <v>45</v>
      </c>
      <c r="K16" s="1237">
        <v>0</v>
      </c>
      <c r="L16" s="1237">
        <v>0</v>
      </c>
      <c r="M16" s="1237">
        <v>43</v>
      </c>
      <c r="N16" s="1237">
        <v>261</v>
      </c>
      <c r="O16" s="1237">
        <v>1</v>
      </c>
      <c r="P16" s="1237">
        <v>54</v>
      </c>
      <c r="Q16" s="1237">
        <v>0</v>
      </c>
      <c r="R16" s="1237">
        <v>0</v>
      </c>
      <c r="S16" s="1237">
        <f t="shared" si="1"/>
        <v>95</v>
      </c>
      <c r="T16" s="1237">
        <f t="shared" si="2"/>
        <v>398</v>
      </c>
      <c r="U16" s="1237">
        <v>54</v>
      </c>
      <c r="V16" s="25"/>
      <c r="W16" s="25"/>
      <c r="X16" s="25"/>
    </row>
    <row r="17" spans="1:24" ht="19.5" customHeight="1">
      <c r="A17" s="851" t="s">
        <v>2394</v>
      </c>
      <c r="B17" s="1236">
        <v>0</v>
      </c>
      <c r="C17" s="1232">
        <v>0</v>
      </c>
      <c r="D17" s="1237">
        <f>B17*2</f>
        <v>0</v>
      </c>
      <c r="E17" s="1238">
        <v>4</v>
      </c>
      <c r="F17" s="1237">
        <v>104</v>
      </c>
      <c r="G17" s="1237">
        <v>4</v>
      </c>
      <c r="H17" s="1237">
        <v>84</v>
      </c>
      <c r="I17" s="1237">
        <v>388</v>
      </c>
      <c r="J17" s="1237">
        <v>388</v>
      </c>
      <c r="K17" s="1237">
        <v>0</v>
      </c>
      <c r="L17" s="1237">
        <v>0</v>
      </c>
      <c r="M17" s="1237">
        <v>33</v>
      </c>
      <c r="N17" s="1237">
        <v>321</v>
      </c>
      <c r="O17" s="1237">
        <v>1</v>
      </c>
      <c r="P17" s="1237">
        <v>62</v>
      </c>
      <c r="Q17" s="1237">
        <v>0</v>
      </c>
      <c r="R17" s="1237">
        <v>0</v>
      </c>
      <c r="S17" s="1237">
        <f t="shared" si="1"/>
        <v>430</v>
      </c>
      <c r="T17" s="1237">
        <f t="shared" si="2"/>
        <v>959</v>
      </c>
      <c r="U17" s="1237">
        <v>39</v>
      </c>
      <c r="V17" s="25"/>
      <c r="W17" s="25"/>
      <c r="X17" s="25"/>
    </row>
    <row r="18" spans="1:24" ht="19.5" customHeight="1">
      <c r="A18" s="851" t="s">
        <v>2395</v>
      </c>
      <c r="B18" s="1236">
        <v>0</v>
      </c>
      <c r="C18" s="1232">
        <v>0</v>
      </c>
      <c r="D18" s="1237">
        <f t="shared" si="0"/>
        <v>0</v>
      </c>
      <c r="E18" s="1238">
        <v>5</v>
      </c>
      <c r="F18" s="1237">
        <v>46</v>
      </c>
      <c r="G18" s="1237">
        <v>3</v>
      </c>
      <c r="H18" s="1237">
        <v>12</v>
      </c>
      <c r="I18" s="1237">
        <v>132</v>
      </c>
      <c r="J18" s="1237">
        <v>132</v>
      </c>
      <c r="K18" s="1237">
        <v>0</v>
      </c>
      <c r="L18" s="1237">
        <v>0</v>
      </c>
      <c r="M18" s="1237">
        <v>22</v>
      </c>
      <c r="N18" s="1237">
        <v>104</v>
      </c>
      <c r="O18" s="1237">
        <v>1</v>
      </c>
      <c r="P18" s="1237">
        <v>33</v>
      </c>
      <c r="Q18" s="1237">
        <v>0</v>
      </c>
      <c r="R18" s="1237">
        <v>0</v>
      </c>
      <c r="S18" s="1237">
        <f t="shared" si="1"/>
        <v>163</v>
      </c>
      <c r="T18" s="1237">
        <f t="shared" si="2"/>
        <v>327</v>
      </c>
      <c r="U18" s="1237">
        <v>33</v>
      </c>
      <c r="V18" s="25"/>
      <c r="W18" s="25"/>
      <c r="X18" s="25"/>
    </row>
    <row r="19" spans="1:24" ht="19.5" customHeight="1">
      <c r="A19" s="851" t="s">
        <v>2396</v>
      </c>
      <c r="B19" s="1236">
        <v>0</v>
      </c>
      <c r="C19" s="1232">
        <v>0</v>
      </c>
      <c r="D19" s="1237">
        <f t="shared" si="0"/>
        <v>0</v>
      </c>
      <c r="E19" s="1238">
        <v>6</v>
      </c>
      <c r="F19" s="1237">
        <v>18</v>
      </c>
      <c r="G19" s="1237">
        <v>20</v>
      </c>
      <c r="H19" s="1237">
        <v>46</v>
      </c>
      <c r="I19" s="1237">
        <v>99</v>
      </c>
      <c r="J19" s="1237">
        <v>99</v>
      </c>
      <c r="K19" s="1237">
        <v>0</v>
      </c>
      <c r="L19" s="1237">
        <v>0</v>
      </c>
      <c r="M19" s="1237">
        <v>25</v>
      </c>
      <c r="N19" s="1237">
        <v>131</v>
      </c>
      <c r="O19" s="1237">
        <v>1</v>
      </c>
      <c r="P19" s="1237">
        <v>30</v>
      </c>
      <c r="Q19" s="1237">
        <v>0</v>
      </c>
      <c r="R19" s="1237">
        <v>0</v>
      </c>
      <c r="S19" s="1237">
        <f t="shared" si="1"/>
        <v>151</v>
      </c>
      <c r="T19" s="1237">
        <f t="shared" si="2"/>
        <v>324</v>
      </c>
      <c r="U19" s="1237">
        <v>30</v>
      </c>
      <c r="V19" s="25"/>
      <c r="W19" s="25"/>
      <c r="X19" s="25"/>
    </row>
    <row r="20" spans="1:24" ht="19.5" customHeight="1">
      <c r="A20" s="851" t="s">
        <v>2397</v>
      </c>
      <c r="B20" s="1236">
        <v>0</v>
      </c>
      <c r="C20" s="1232">
        <v>0</v>
      </c>
      <c r="D20" s="1237">
        <f t="shared" si="0"/>
        <v>0</v>
      </c>
      <c r="E20" s="1238">
        <v>1</v>
      </c>
      <c r="F20" s="1237">
        <v>3</v>
      </c>
      <c r="G20" s="1237">
        <v>5</v>
      </c>
      <c r="H20" s="1237">
        <v>23</v>
      </c>
      <c r="I20" s="1237">
        <v>240</v>
      </c>
      <c r="J20" s="1237">
        <v>240</v>
      </c>
      <c r="K20" s="1237">
        <v>0</v>
      </c>
      <c r="L20" s="1237">
        <v>0</v>
      </c>
      <c r="M20" s="1237">
        <v>20</v>
      </c>
      <c r="N20" s="1237">
        <v>98</v>
      </c>
      <c r="O20" s="1237">
        <v>1</v>
      </c>
      <c r="P20" s="1237">
        <v>15</v>
      </c>
      <c r="Q20" s="1237">
        <v>0</v>
      </c>
      <c r="R20" s="1237">
        <v>0</v>
      </c>
      <c r="S20" s="1237">
        <f t="shared" si="1"/>
        <v>267</v>
      </c>
      <c r="T20" s="1237">
        <f t="shared" si="2"/>
        <v>379</v>
      </c>
      <c r="U20" s="1237">
        <v>15</v>
      </c>
      <c r="V20" s="25"/>
      <c r="W20" s="25"/>
      <c r="X20" s="25"/>
    </row>
    <row r="21" spans="1:24" ht="19.5" customHeight="1">
      <c r="A21" s="852" t="s">
        <v>2398</v>
      </c>
      <c r="B21" s="1236">
        <v>5</v>
      </c>
      <c r="C21" s="1239">
        <v>5</v>
      </c>
      <c r="D21" s="1237">
        <f t="shared" si="0"/>
        <v>10</v>
      </c>
      <c r="E21" s="1238">
        <v>4</v>
      </c>
      <c r="F21" s="1237">
        <v>14</v>
      </c>
      <c r="G21" s="1237">
        <v>5</v>
      </c>
      <c r="H21" s="1237">
        <v>14</v>
      </c>
      <c r="I21" s="1237">
        <v>116</v>
      </c>
      <c r="J21" s="1237">
        <v>116</v>
      </c>
      <c r="K21" s="1237">
        <v>0</v>
      </c>
      <c r="L21" s="1237">
        <v>0</v>
      </c>
      <c r="M21" s="1237">
        <v>22</v>
      </c>
      <c r="N21" s="1237">
        <v>130</v>
      </c>
      <c r="O21" s="1237">
        <v>1</v>
      </c>
      <c r="P21" s="1237">
        <v>19</v>
      </c>
      <c r="Q21" s="1237">
        <v>0</v>
      </c>
      <c r="R21" s="1237">
        <v>0</v>
      </c>
      <c r="S21" s="1237">
        <f t="shared" si="1"/>
        <v>153</v>
      </c>
      <c r="T21" s="1237">
        <f t="shared" si="2"/>
        <v>303</v>
      </c>
      <c r="U21" s="1237">
        <v>19</v>
      </c>
      <c r="V21" s="25"/>
      <c r="W21" s="25"/>
      <c r="X21" s="25"/>
    </row>
    <row r="22" spans="1:24" ht="19.5" customHeight="1">
      <c r="A22" s="852" t="s">
        <v>2399</v>
      </c>
      <c r="B22" s="1236">
        <v>0</v>
      </c>
      <c r="C22" s="1232">
        <v>0</v>
      </c>
      <c r="D22" s="1237">
        <f t="shared" si="0"/>
        <v>0</v>
      </c>
      <c r="E22" s="1238">
        <v>1</v>
      </c>
      <c r="F22" s="1237">
        <v>2</v>
      </c>
      <c r="G22" s="1237">
        <v>3</v>
      </c>
      <c r="H22" s="1237">
        <v>8</v>
      </c>
      <c r="I22" s="1237">
        <v>103</v>
      </c>
      <c r="J22" s="1237">
        <v>103</v>
      </c>
      <c r="K22" s="1237">
        <v>0</v>
      </c>
      <c r="L22" s="1237">
        <v>0</v>
      </c>
      <c r="M22" s="1237">
        <v>20</v>
      </c>
      <c r="N22" s="1237">
        <v>112</v>
      </c>
      <c r="O22" s="1237">
        <v>2</v>
      </c>
      <c r="P22" s="1237">
        <v>19</v>
      </c>
      <c r="Q22" s="1237">
        <v>0</v>
      </c>
      <c r="R22" s="1237">
        <v>0</v>
      </c>
      <c r="S22" s="1237">
        <f t="shared" si="1"/>
        <v>129</v>
      </c>
      <c r="T22" s="1237">
        <f t="shared" si="2"/>
        <v>244</v>
      </c>
      <c r="U22" s="1237">
        <v>17</v>
      </c>
      <c r="V22" s="25"/>
      <c r="W22" s="25"/>
      <c r="X22" s="25"/>
    </row>
    <row r="23" spans="1:24" ht="19.5" customHeight="1">
      <c r="A23" s="852" t="s">
        <v>2400</v>
      </c>
      <c r="B23" s="1236">
        <v>0</v>
      </c>
      <c r="C23" s="1232">
        <v>0</v>
      </c>
      <c r="D23" s="1237">
        <f t="shared" si="0"/>
        <v>0</v>
      </c>
      <c r="E23" s="1238">
        <v>3</v>
      </c>
      <c r="F23" s="1237">
        <v>14</v>
      </c>
      <c r="G23" s="1237">
        <v>16</v>
      </c>
      <c r="H23" s="1237">
        <v>63</v>
      </c>
      <c r="I23" s="1237">
        <v>56</v>
      </c>
      <c r="J23" s="1237">
        <v>56</v>
      </c>
      <c r="K23" s="1237">
        <v>0</v>
      </c>
      <c r="L23" s="1237">
        <v>0</v>
      </c>
      <c r="M23" s="1237">
        <v>65</v>
      </c>
      <c r="N23" s="1237">
        <v>194</v>
      </c>
      <c r="O23" s="1237">
        <v>2</v>
      </c>
      <c r="P23" s="1237">
        <v>33</v>
      </c>
      <c r="Q23" s="1237">
        <v>0</v>
      </c>
      <c r="R23" s="1237">
        <v>0</v>
      </c>
      <c r="S23" s="1237">
        <f t="shared" si="1"/>
        <v>142</v>
      </c>
      <c r="T23" s="1237">
        <f t="shared" si="2"/>
        <v>360</v>
      </c>
      <c r="U23" s="1237">
        <v>27</v>
      </c>
      <c r="V23" s="25"/>
      <c r="W23" s="25"/>
      <c r="X23" s="25"/>
    </row>
    <row r="24" spans="1:24" ht="19.5" customHeight="1">
      <c r="A24" s="852" t="s">
        <v>2401</v>
      </c>
      <c r="B24" s="1236">
        <v>12</v>
      </c>
      <c r="C24" s="1239">
        <v>8</v>
      </c>
      <c r="D24" s="1237">
        <f t="shared" si="0"/>
        <v>24</v>
      </c>
      <c r="E24" s="1238">
        <v>7</v>
      </c>
      <c r="F24" s="1237">
        <v>42</v>
      </c>
      <c r="G24" s="1237">
        <v>9</v>
      </c>
      <c r="H24" s="1237">
        <v>92</v>
      </c>
      <c r="I24" s="1237">
        <v>245</v>
      </c>
      <c r="J24" s="1237">
        <v>245</v>
      </c>
      <c r="K24" s="1237">
        <v>0</v>
      </c>
      <c r="L24" s="1237">
        <v>0</v>
      </c>
      <c r="M24" s="1237">
        <v>65</v>
      </c>
      <c r="N24" s="1237">
        <v>446</v>
      </c>
      <c r="O24" s="1237">
        <v>12</v>
      </c>
      <c r="P24" s="1237">
        <v>236</v>
      </c>
      <c r="Q24" s="1237">
        <v>0</v>
      </c>
      <c r="R24" s="1237">
        <v>0</v>
      </c>
      <c r="S24" s="1237">
        <f t="shared" si="1"/>
        <v>350</v>
      </c>
      <c r="T24" s="1237">
        <f t="shared" si="2"/>
        <v>1085</v>
      </c>
      <c r="U24" s="1237">
        <v>77</v>
      </c>
      <c r="V24" s="25"/>
      <c r="W24" s="25"/>
      <c r="X24" s="25"/>
    </row>
    <row r="25" spans="1:24" ht="19.5" customHeight="1">
      <c r="A25" s="852" t="s">
        <v>2402</v>
      </c>
      <c r="B25" s="1236">
        <v>0</v>
      </c>
      <c r="C25" s="1232">
        <v>0</v>
      </c>
      <c r="D25" s="1237">
        <f t="shared" si="0"/>
        <v>0</v>
      </c>
      <c r="E25" s="1238">
        <v>4</v>
      </c>
      <c r="F25" s="1237">
        <v>17</v>
      </c>
      <c r="G25" s="1237">
        <v>14</v>
      </c>
      <c r="H25" s="1237">
        <v>53</v>
      </c>
      <c r="I25" s="1237">
        <v>607</v>
      </c>
      <c r="J25" s="1237">
        <v>607</v>
      </c>
      <c r="K25" s="1237">
        <v>0</v>
      </c>
      <c r="L25" s="1237">
        <v>0</v>
      </c>
      <c r="M25" s="1237">
        <v>41</v>
      </c>
      <c r="N25" s="1237">
        <v>294</v>
      </c>
      <c r="O25" s="1237">
        <v>5</v>
      </c>
      <c r="P25" s="1237">
        <v>53</v>
      </c>
      <c r="Q25" s="1237">
        <v>0</v>
      </c>
      <c r="R25" s="1237">
        <v>0</v>
      </c>
      <c r="S25" s="1237">
        <f t="shared" si="1"/>
        <v>671</v>
      </c>
      <c r="T25" s="1237">
        <f t="shared" si="2"/>
        <v>1024</v>
      </c>
      <c r="U25" s="1237">
        <v>42</v>
      </c>
      <c r="V25" s="25"/>
      <c r="W25" s="25"/>
      <c r="X25" s="25"/>
    </row>
    <row r="26" spans="1:24" ht="19.5" customHeight="1">
      <c r="A26" s="852" t="s">
        <v>2403</v>
      </c>
      <c r="B26" s="1236">
        <v>22</v>
      </c>
      <c r="C26" s="1239">
        <v>1</v>
      </c>
      <c r="D26" s="1237">
        <f t="shared" si="0"/>
        <v>44</v>
      </c>
      <c r="E26" s="1238">
        <v>10</v>
      </c>
      <c r="F26" s="1237">
        <v>35</v>
      </c>
      <c r="G26" s="1237">
        <v>19</v>
      </c>
      <c r="H26" s="1237">
        <v>63</v>
      </c>
      <c r="I26" s="1237">
        <v>295</v>
      </c>
      <c r="J26" s="1237">
        <v>295</v>
      </c>
      <c r="K26" s="1237">
        <v>0</v>
      </c>
      <c r="L26" s="1237">
        <v>0</v>
      </c>
      <c r="M26" s="1237">
        <v>50</v>
      </c>
      <c r="N26" s="1237">
        <v>220</v>
      </c>
      <c r="O26" s="1237">
        <v>2</v>
      </c>
      <c r="P26" s="1237">
        <v>71</v>
      </c>
      <c r="Q26" s="1237">
        <v>0</v>
      </c>
      <c r="R26" s="1237">
        <v>0</v>
      </c>
      <c r="S26" s="1237">
        <f t="shared" si="1"/>
        <v>398</v>
      </c>
      <c r="T26" s="1237">
        <f t="shared" si="2"/>
        <v>728</v>
      </c>
      <c r="U26" s="1237">
        <v>35</v>
      </c>
      <c r="V26" s="25"/>
      <c r="W26" s="25"/>
      <c r="X26" s="25"/>
    </row>
    <row r="27" spans="1:24" ht="19.5" customHeight="1">
      <c r="A27" s="852" t="s">
        <v>2404</v>
      </c>
      <c r="B27" s="1236">
        <v>0</v>
      </c>
      <c r="C27" s="1232">
        <v>0</v>
      </c>
      <c r="D27" s="1237">
        <f t="shared" si="0"/>
        <v>0</v>
      </c>
      <c r="E27" s="1238">
        <v>15</v>
      </c>
      <c r="F27" s="1237">
        <v>80</v>
      </c>
      <c r="G27" s="1237">
        <v>2</v>
      </c>
      <c r="H27" s="1237">
        <v>6</v>
      </c>
      <c r="I27" s="1237">
        <v>274</v>
      </c>
      <c r="J27" s="1237">
        <v>274</v>
      </c>
      <c r="K27" s="1237">
        <v>0</v>
      </c>
      <c r="L27" s="1237">
        <v>0</v>
      </c>
      <c r="M27" s="1237">
        <v>46</v>
      </c>
      <c r="N27" s="1237">
        <v>193</v>
      </c>
      <c r="O27" s="1237">
        <v>4</v>
      </c>
      <c r="P27" s="1237">
        <v>71</v>
      </c>
      <c r="Q27" s="1237">
        <v>0</v>
      </c>
      <c r="R27" s="1237">
        <v>0</v>
      </c>
      <c r="S27" s="1237">
        <f t="shared" si="1"/>
        <v>341</v>
      </c>
      <c r="T27" s="1237">
        <f t="shared" si="2"/>
        <v>624</v>
      </c>
      <c r="U27" s="1237">
        <v>54</v>
      </c>
      <c r="V27" s="25"/>
      <c r="W27" s="25"/>
      <c r="X27" s="25"/>
    </row>
    <row r="28" spans="1:24" ht="19.5" customHeight="1">
      <c r="A28" s="852" t="s">
        <v>2405</v>
      </c>
      <c r="B28" s="1236">
        <v>0</v>
      </c>
      <c r="C28" s="1232">
        <v>0</v>
      </c>
      <c r="D28" s="1237">
        <f t="shared" si="0"/>
        <v>0</v>
      </c>
      <c r="E28" s="1238">
        <v>3</v>
      </c>
      <c r="F28" s="1237">
        <v>10</v>
      </c>
      <c r="G28" s="1237">
        <v>9</v>
      </c>
      <c r="H28" s="1237">
        <v>48</v>
      </c>
      <c r="I28" s="1237">
        <v>152</v>
      </c>
      <c r="J28" s="1237">
        <v>152</v>
      </c>
      <c r="K28" s="1237">
        <v>0</v>
      </c>
      <c r="L28" s="1237">
        <v>0</v>
      </c>
      <c r="M28" s="1237">
        <v>29</v>
      </c>
      <c r="N28" s="1237">
        <v>146</v>
      </c>
      <c r="O28" s="1237">
        <v>8</v>
      </c>
      <c r="P28" s="1237">
        <v>49</v>
      </c>
      <c r="Q28" s="1237">
        <v>0</v>
      </c>
      <c r="R28" s="1237">
        <v>0</v>
      </c>
      <c r="S28" s="1237">
        <f t="shared" si="1"/>
        <v>201</v>
      </c>
      <c r="T28" s="1237">
        <f t="shared" si="2"/>
        <v>405</v>
      </c>
      <c r="U28" s="1237">
        <v>29</v>
      </c>
      <c r="V28" s="25"/>
      <c r="W28" s="25"/>
      <c r="X28" s="25"/>
    </row>
    <row r="29" spans="1:24" ht="19.5" customHeight="1">
      <c r="A29" s="852" t="s">
        <v>2406</v>
      </c>
      <c r="B29" s="1236">
        <v>0</v>
      </c>
      <c r="C29" s="1232">
        <v>0</v>
      </c>
      <c r="D29" s="1237">
        <f t="shared" si="0"/>
        <v>0</v>
      </c>
      <c r="E29" s="1238">
        <v>4</v>
      </c>
      <c r="F29" s="1237">
        <v>31</v>
      </c>
      <c r="G29" s="1237">
        <v>2</v>
      </c>
      <c r="H29" s="1237">
        <v>5</v>
      </c>
      <c r="I29" s="1237">
        <v>49</v>
      </c>
      <c r="J29" s="1237">
        <v>49</v>
      </c>
      <c r="K29" s="1237">
        <v>0</v>
      </c>
      <c r="L29" s="1237">
        <v>0</v>
      </c>
      <c r="M29" s="1237">
        <v>20</v>
      </c>
      <c r="N29" s="1237">
        <v>122</v>
      </c>
      <c r="O29" s="1237">
        <v>1</v>
      </c>
      <c r="P29" s="1237">
        <v>19</v>
      </c>
      <c r="Q29" s="1237">
        <v>0</v>
      </c>
      <c r="R29" s="1237">
        <v>0</v>
      </c>
      <c r="S29" s="1237">
        <f t="shared" si="1"/>
        <v>76</v>
      </c>
      <c r="T29" s="1237">
        <f t="shared" si="2"/>
        <v>226</v>
      </c>
      <c r="U29" s="1237">
        <v>19</v>
      </c>
      <c r="V29" s="25"/>
      <c r="W29" s="25"/>
      <c r="X29" s="25"/>
    </row>
    <row r="30" spans="1:24" ht="19.5" customHeight="1">
      <c r="A30" s="852" t="s">
        <v>2407</v>
      </c>
      <c r="B30" s="1236">
        <v>0</v>
      </c>
      <c r="C30" s="1232">
        <v>0</v>
      </c>
      <c r="D30" s="1237">
        <f t="shared" si="0"/>
        <v>0</v>
      </c>
      <c r="E30" s="1238">
        <v>1</v>
      </c>
      <c r="F30" s="1237">
        <v>3</v>
      </c>
      <c r="G30" s="1237">
        <v>4</v>
      </c>
      <c r="H30" s="1237">
        <v>14</v>
      </c>
      <c r="I30" s="1237">
        <v>43</v>
      </c>
      <c r="J30" s="1237">
        <v>43</v>
      </c>
      <c r="K30" s="1237">
        <v>0</v>
      </c>
      <c r="L30" s="1237">
        <v>0</v>
      </c>
      <c r="M30" s="1237">
        <v>23</v>
      </c>
      <c r="N30" s="1237">
        <v>151</v>
      </c>
      <c r="O30" s="1237">
        <v>3</v>
      </c>
      <c r="P30" s="1237">
        <v>55</v>
      </c>
      <c r="Q30" s="1237">
        <v>0</v>
      </c>
      <c r="R30" s="1237">
        <v>0</v>
      </c>
      <c r="S30" s="1237">
        <f t="shared" si="1"/>
        <v>74</v>
      </c>
      <c r="T30" s="1237">
        <f t="shared" si="2"/>
        <v>266</v>
      </c>
      <c r="U30" s="1237">
        <v>26</v>
      </c>
      <c r="V30" s="25"/>
      <c r="W30" s="25"/>
      <c r="X30" s="25"/>
    </row>
    <row r="31" spans="1:24" ht="19.5" customHeight="1">
      <c r="A31" s="852" t="s">
        <v>2408</v>
      </c>
      <c r="B31" s="1236">
        <v>0</v>
      </c>
      <c r="C31" s="1232">
        <v>0</v>
      </c>
      <c r="D31" s="1237">
        <f t="shared" si="0"/>
        <v>0</v>
      </c>
      <c r="E31" s="1238">
        <v>7</v>
      </c>
      <c r="F31" s="1237">
        <v>39</v>
      </c>
      <c r="G31" s="1237">
        <v>31</v>
      </c>
      <c r="H31" s="1237">
        <v>119</v>
      </c>
      <c r="I31" s="1237">
        <v>157</v>
      </c>
      <c r="J31" s="1237">
        <v>157</v>
      </c>
      <c r="K31" s="1237">
        <v>0</v>
      </c>
      <c r="L31" s="1237">
        <v>0</v>
      </c>
      <c r="M31" s="1237">
        <v>31</v>
      </c>
      <c r="N31" s="1237">
        <v>150</v>
      </c>
      <c r="O31" s="1237">
        <v>3</v>
      </c>
      <c r="P31" s="1237">
        <v>58</v>
      </c>
      <c r="Q31" s="1237">
        <v>0</v>
      </c>
      <c r="R31" s="1237">
        <v>0</v>
      </c>
      <c r="S31" s="1237">
        <f t="shared" si="1"/>
        <v>229</v>
      </c>
      <c r="T31" s="1237">
        <f t="shared" si="2"/>
        <v>523</v>
      </c>
      <c r="U31" s="1237">
        <v>43</v>
      </c>
      <c r="V31" s="25"/>
      <c r="W31" s="25"/>
      <c r="X31" s="25"/>
    </row>
    <row r="32" spans="1:24" ht="19.5" customHeight="1">
      <c r="A32" s="852" t="s">
        <v>2409</v>
      </c>
      <c r="B32" s="1236">
        <v>15</v>
      </c>
      <c r="C32" s="1239">
        <v>15</v>
      </c>
      <c r="D32" s="1237">
        <f t="shared" si="0"/>
        <v>30</v>
      </c>
      <c r="E32" s="1238">
        <v>7</v>
      </c>
      <c r="F32" s="1237">
        <v>24</v>
      </c>
      <c r="G32" s="1237">
        <v>13</v>
      </c>
      <c r="H32" s="1237">
        <v>65</v>
      </c>
      <c r="I32" s="1237">
        <v>121</v>
      </c>
      <c r="J32" s="1237">
        <v>121</v>
      </c>
      <c r="K32" s="1237">
        <v>0</v>
      </c>
      <c r="L32" s="1237">
        <v>0</v>
      </c>
      <c r="M32" s="1237">
        <v>46</v>
      </c>
      <c r="N32" s="1237">
        <v>232</v>
      </c>
      <c r="O32" s="1237">
        <v>1</v>
      </c>
      <c r="P32" s="1237">
        <v>41</v>
      </c>
      <c r="Q32" s="1237">
        <v>0</v>
      </c>
      <c r="R32" s="1237">
        <v>0</v>
      </c>
      <c r="S32" s="1237">
        <f t="shared" si="1"/>
        <v>203</v>
      </c>
      <c r="T32" s="1237">
        <f t="shared" si="2"/>
        <v>513</v>
      </c>
      <c r="U32" s="1237">
        <v>41</v>
      </c>
      <c r="V32" s="25"/>
      <c r="W32" s="25"/>
      <c r="X32" s="25"/>
    </row>
    <row r="33" spans="1:24" ht="19.5" customHeight="1">
      <c r="A33" s="852" t="s">
        <v>2410</v>
      </c>
      <c r="B33" s="1236">
        <v>0</v>
      </c>
      <c r="C33" s="1232">
        <v>0</v>
      </c>
      <c r="D33" s="1237">
        <f t="shared" si="0"/>
        <v>0</v>
      </c>
      <c r="E33" s="1238">
        <v>7</v>
      </c>
      <c r="F33" s="1237">
        <v>35</v>
      </c>
      <c r="G33" s="1237">
        <v>10</v>
      </c>
      <c r="H33" s="1237">
        <v>30</v>
      </c>
      <c r="I33" s="1237">
        <v>36</v>
      </c>
      <c r="J33" s="1237">
        <v>36</v>
      </c>
      <c r="K33" s="1237">
        <v>0</v>
      </c>
      <c r="L33" s="1237">
        <v>0</v>
      </c>
      <c r="M33" s="1237">
        <v>28</v>
      </c>
      <c r="N33" s="1237">
        <v>252</v>
      </c>
      <c r="O33" s="1237">
        <v>2</v>
      </c>
      <c r="P33" s="1237">
        <v>43</v>
      </c>
      <c r="Q33" s="1237">
        <v>0</v>
      </c>
      <c r="R33" s="1237">
        <v>0</v>
      </c>
      <c r="S33" s="1237">
        <f t="shared" si="1"/>
        <v>83</v>
      </c>
      <c r="T33" s="1237">
        <f t="shared" si="2"/>
        <v>396</v>
      </c>
      <c r="U33" s="1237">
        <v>39</v>
      </c>
      <c r="V33" s="25"/>
      <c r="W33" s="25"/>
      <c r="X33" s="25"/>
    </row>
    <row r="34" spans="1:24" ht="19.5" customHeight="1">
      <c r="A34" s="852" t="s">
        <v>2411</v>
      </c>
      <c r="B34" s="1236">
        <v>0</v>
      </c>
      <c r="C34" s="1232">
        <v>0</v>
      </c>
      <c r="D34" s="1237">
        <f t="shared" si="0"/>
        <v>0</v>
      </c>
      <c r="E34" s="1238">
        <v>5</v>
      </c>
      <c r="F34" s="1237">
        <v>16</v>
      </c>
      <c r="G34" s="1237">
        <v>5</v>
      </c>
      <c r="H34" s="1237">
        <v>38</v>
      </c>
      <c r="I34" s="1237">
        <v>128</v>
      </c>
      <c r="J34" s="1237">
        <v>128</v>
      </c>
      <c r="K34" s="1237">
        <v>0</v>
      </c>
      <c r="L34" s="1237">
        <v>0</v>
      </c>
      <c r="M34" s="1237">
        <v>45</v>
      </c>
      <c r="N34" s="1237">
        <v>266</v>
      </c>
      <c r="O34" s="1237">
        <v>1</v>
      </c>
      <c r="P34" s="1237">
        <v>30</v>
      </c>
      <c r="Q34" s="1237">
        <v>0</v>
      </c>
      <c r="R34" s="1237">
        <v>0</v>
      </c>
      <c r="S34" s="1237">
        <f t="shared" si="1"/>
        <v>184</v>
      </c>
      <c r="T34" s="1237">
        <f t="shared" si="2"/>
        <v>478</v>
      </c>
      <c r="U34" s="1237">
        <v>30</v>
      </c>
      <c r="V34" s="25"/>
      <c r="W34" s="25"/>
      <c r="X34" s="25"/>
    </row>
    <row r="35" spans="1:24" ht="19.5" customHeight="1">
      <c r="A35" s="851" t="s">
        <v>2412</v>
      </c>
      <c r="B35" s="1236">
        <v>22</v>
      </c>
      <c r="C35" s="1240" t="s">
        <v>825</v>
      </c>
      <c r="D35" s="1237">
        <f t="shared" si="0"/>
        <v>44</v>
      </c>
      <c r="E35" s="1238">
        <v>4</v>
      </c>
      <c r="F35" s="1237">
        <v>16</v>
      </c>
      <c r="G35" s="1237">
        <v>4</v>
      </c>
      <c r="H35" s="1237">
        <v>77</v>
      </c>
      <c r="I35" s="1237">
        <v>78</v>
      </c>
      <c r="J35" s="1237">
        <v>78</v>
      </c>
      <c r="K35" s="1237">
        <v>0</v>
      </c>
      <c r="L35" s="1237">
        <v>0</v>
      </c>
      <c r="M35" s="1237">
        <v>11</v>
      </c>
      <c r="N35" s="1237">
        <v>66</v>
      </c>
      <c r="O35" s="1237">
        <v>3</v>
      </c>
      <c r="P35" s="1237">
        <v>27</v>
      </c>
      <c r="Q35" s="1237">
        <v>0</v>
      </c>
      <c r="R35" s="1237">
        <v>0</v>
      </c>
      <c r="S35" s="1237">
        <f t="shared" si="1"/>
        <v>122</v>
      </c>
      <c r="T35" s="1237">
        <f t="shared" si="2"/>
        <v>308</v>
      </c>
      <c r="U35" s="1237">
        <v>19</v>
      </c>
      <c r="V35" s="25"/>
      <c r="W35" s="25"/>
      <c r="X35" s="25"/>
    </row>
    <row r="36" spans="1:24" ht="19.5" customHeight="1">
      <c r="A36" s="851" t="s">
        <v>2413</v>
      </c>
      <c r="B36" s="1236">
        <v>0</v>
      </c>
      <c r="C36" s="1232">
        <v>0</v>
      </c>
      <c r="D36" s="1237">
        <f t="shared" si="0"/>
        <v>0</v>
      </c>
      <c r="E36" s="1238">
        <v>2</v>
      </c>
      <c r="F36" s="1237">
        <v>4</v>
      </c>
      <c r="G36" s="1237">
        <v>2</v>
      </c>
      <c r="H36" s="1237">
        <v>5</v>
      </c>
      <c r="I36" s="1237">
        <v>78</v>
      </c>
      <c r="J36" s="1237">
        <v>78</v>
      </c>
      <c r="K36" s="1237">
        <v>0</v>
      </c>
      <c r="L36" s="1237">
        <v>0</v>
      </c>
      <c r="M36" s="1237">
        <v>13</v>
      </c>
      <c r="N36" s="1237">
        <v>49</v>
      </c>
      <c r="O36" s="1237">
        <v>3</v>
      </c>
      <c r="P36" s="1237">
        <v>27</v>
      </c>
      <c r="Q36" s="1237">
        <v>0</v>
      </c>
      <c r="R36" s="1237">
        <v>0</v>
      </c>
      <c r="S36" s="1237">
        <f t="shared" si="1"/>
        <v>98</v>
      </c>
      <c r="T36" s="1237">
        <f t="shared" si="2"/>
        <v>163</v>
      </c>
      <c r="U36" s="1237">
        <v>19</v>
      </c>
      <c r="V36" s="25"/>
      <c r="W36" s="25"/>
      <c r="X36" s="25"/>
    </row>
    <row r="37" spans="1:24" ht="19.5" customHeight="1">
      <c r="A37" s="851" t="s">
        <v>2414</v>
      </c>
      <c r="B37" s="1236">
        <v>9</v>
      </c>
      <c r="C37" s="1239">
        <v>9</v>
      </c>
      <c r="D37" s="1237">
        <f t="shared" si="0"/>
        <v>18</v>
      </c>
      <c r="E37" s="1238">
        <v>7</v>
      </c>
      <c r="F37" s="1237">
        <v>18</v>
      </c>
      <c r="G37" s="1237">
        <v>4</v>
      </c>
      <c r="H37" s="1237">
        <v>8</v>
      </c>
      <c r="I37" s="1237">
        <v>162</v>
      </c>
      <c r="J37" s="1237">
        <v>162</v>
      </c>
      <c r="K37" s="1237">
        <v>0</v>
      </c>
      <c r="L37" s="1237">
        <v>0</v>
      </c>
      <c r="M37" s="1237">
        <v>53</v>
      </c>
      <c r="N37" s="1237">
        <v>250</v>
      </c>
      <c r="O37" s="1237">
        <v>1</v>
      </c>
      <c r="P37" s="1237">
        <v>27</v>
      </c>
      <c r="Q37" s="1237">
        <v>0</v>
      </c>
      <c r="R37" s="1237">
        <v>0</v>
      </c>
      <c r="S37" s="1237">
        <f t="shared" si="1"/>
        <v>236</v>
      </c>
      <c r="T37" s="1237">
        <f t="shared" si="2"/>
        <v>483</v>
      </c>
      <c r="U37" s="1237">
        <v>27</v>
      </c>
      <c r="V37" s="25"/>
      <c r="W37" s="25"/>
      <c r="X37" s="25"/>
    </row>
    <row r="38" spans="1:24" ht="19.5" customHeight="1">
      <c r="A38" s="851" t="s">
        <v>2415</v>
      </c>
      <c r="B38" s="1236">
        <v>30</v>
      </c>
      <c r="C38" s="1239">
        <v>30</v>
      </c>
      <c r="D38" s="1237">
        <f t="shared" si="0"/>
        <v>60</v>
      </c>
      <c r="E38" s="1238">
        <v>3</v>
      </c>
      <c r="F38" s="1237">
        <v>9</v>
      </c>
      <c r="G38" s="1237">
        <v>0</v>
      </c>
      <c r="H38" s="1237">
        <v>0</v>
      </c>
      <c r="I38" s="1237">
        <v>176</v>
      </c>
      <c r="J38" s="1237">
        <v>176</v>
      </c>
      <c r="K38" s="1237">
        <v>1</v>
      </c>
      <c r="L38" s="1237">
        <v>1</v>
      </c>
      <c r="M38" s="1237">
        <v>14</v>
      </c>
      <c r="N38" s="1237">
        <v>63</v>
      </c>
      <c r="O38" s="1237">
        <v>1</v>
      </c>
      <c r="P38" s="1237">
        <v>23</v>
      </c>
      <c r="Q38" s="1237">
        <v>0</v>
      </c>
      <c r="R38" s="1237">
        <v>0</v>
      </c>
      <c r="S38" s="1237">
        <f t="shared" si="1"/>
        <v>225</v>
      </c>
      <c r="T38" s="1237">
        <f t="shared" si="2"/>
        <v>332</v>
      </c>
      <c r="U38" s="1237">
        <v>23</v>
      </c>
      <c r="V38" s="25"/>
      <c r="W38" s="25"/>
      <c r="X38" s="25"/>
    </row>
    <row r="39" spans="1:24" ht="19.5" customHeight="1">
      <c r="A39" s="851" t="s">
        <v>2416</v>
      </c>
      <c r="B39" s="1236">
        <v>0</v>
      </c>
      <c r="C39" s="1232">
        <v>0</v>
      </c>
      <c r="D39" s="1237">
        <f t="shared" si="0"/>
        <v>0</v>
      </c>
      <c r="E39" s="1238">
        <v>4</v>
      </c>
      <c r="F39" s="1237">
        <v>9</v>
      </c>
      <c r="G39" s="1237">
        <v>2</v>
      </c>
      <c r="H39" s="1237">
        <v>5</v>
      </c>
      <c r="I39" s="1237">
        <v>71</v>
      </c>
      <c r="J39" s="1237">
        <v>71</v>
      </c>
      <c r="K39" s="1237">
        <v>0</v>
      </c>
      <c r="L39" s="1237">
        <v>0</v>
      </c>
      <c r="M39" s="1237">
        <v>20</v>
      </c>
      <c r="N39" s="1237">
        <v>89</v>
      </c>
      <c r="O39" s="1237">
        <v>1</v>
      </c>
      <c r="P39" s="1237">
        <v>19</v>
      </c>
      <c r="Q39" s="1237">
        <v>0</v>
      </c>
      <c r="R39" s="1237">
        <v>0</v>
      </c>
      <c r="S39" s="1237">
        <f t="shared" si="1"/>
        <v>98</v>
      </c>
      <c r="T39" s="1237">
        <f t="shared" si="2"/>
        <v>193</v>
      </c>
      <c r="U39" s="1237">
        <v>19</v>
      </c>
      <c r="V39" s="25"/>
      <c r="W39" s="25"/>
      <c r="X39" s="25"/>
    </row>
    <row r="40" spans="1:24" ht="19.5" customHeight="1">
      <c r="A40" s="851" t="s">
        <v>2417</v>
      </c>
      <c r="B40" s="1236">
        <v>0</v>
      </c>
      <c r="C40" s="1232">
        <v>0</v>
      </c>
      <c r="D40" s="1237">
        <f t="shared" si="0"/>
        <v>0</v>
      </c>
      <c r="E40" s="1238">
        <v>4</v>
      </c>
      <c r="F40" s="1237">
        <v>22</v>
      </c>
      <c r="G40" s="1237">
        <v>7</v>
      </c>
      <c r="H40" s="1237">
        <v>20</v>
      </c>
      <c r="I40" s="1237">
        <v>80</v>
      </c>
      <c r="J40" s="1237">
        <v>80</v>
      </c>
      <c r="K40" s="1237">
        <v>0</v>
      </c>
      <c r="L40" s="1237">
        <v>0</v>
      </c>
      <c r="M40" s="1237">
        <v>28</v>
      </c>
      <c r="N40" s="1237">
        <v>136</v>
      </c>
      <c r="O40" s="1237">
        <v>3</v>
      </c>
      <c r="P40" s="1237">
        <v>28</v>
      </c>
      <c r="Q40" s="1237">
        <v>0</v>
      </c>
      <c r="R40" s="1237">
        <v>0</v>
      </c>
      <c r="S40" s="1237">
        <f t="shared" si="1"/>
        <v>122</v>
      </c>
      <c r="T40" s="1237">
        <f t="shared" si="2"/>
        <v>286</v>
      </c>
      <c r="U40" s="1237">
        <v>24</v>
      </c>
      <c r="V40" s="25"/>
      <c r="W40" s="25"/>
      <c r="X40" s="25"/>
    </row>
    <row r="41" spans="1:24" ht="19.5" customHeight="1">
      <c r="A41" s="851" t="s">
        <v>2418</v>
      </c>
      <c r="B41" s="1236">
        <v>7</v>
      </c>
      <c r="C41" s="1239">
        <v>7</v>
      </c>
      <c r="D41" s="1237">
        <f t="shared" si="0"/>
        <v>14</v>
      </c>
      <c r="E41" s="1238">
        <v>2</v>
      </c>
      <c r="F41" s="1237">
        <v>20</v>
      </c>
      <c r="G41" s="1237">
        <v>0</v>
      </c>
      <c r="H41" s="1237">
        <v>0</v>
      </c>
      <c r="I41" s="1237">
        <v>78</v>
      </c>
      <c r="J41" s="1237">
        <v>78</v>
      </c>
      <c r="K41" s="1237">
        <v>0</v>
      </c>
      <c r="L41" s="1237">
        <v>0</v>
      </c>
      <c r="M41" s="1237">
        <v>20</v>
      </c>
      <c r="N41" s="1237">
        <v>83</v>
      </c>
      <c r="O41" s="1237">
        <v>1</v>
      </c>
      <c r="P41" s="1237">
        <v>17</v>
      </c>
      <c r="Q41" s="1237">
        <v>0</v>
      </c>
      <c r="R41" s="1237">
        <v>0</v>
      </c>
      <c r="S41" s="1237">
        <f t="shared" si="1"/>
        <v>108</v>
      </c>
      <c r="T41" s="1237">
        <f t="shared" si="2"/>
        <v>212</v>
      </c>
      <c r="U41" s="1237">
        <v>17</v>
      </c>
      <c r="V41" s="25"/>
      <c r="W41" s="25"/>
      <c r="X41" s="25"/>
    </row>
    <row r="42" spans="1:24" ht="19.5" customHeight="1">
      <c r="A42" s="851" t="s">
        <v>2419</v>
      </c>
      <c r="B42" s="1236">
        <v>0</v>
      </c>
      <c r="C42" s="1232">
        <v>0</v>
      </c>
      <c r="D42" s="1237">
        <f t="shared" si="0"/>
        <v>0</v>
      </c>
      <c r="E42" s="1238">
        <v>2</v>
      </c>
      <c r="F42" s="1237">
        <v>11</v>
      </c>
      <c r="G42" s="1237">
        <v>2</v>
      </c>
      <c r="H42" s="1237">
        <v>5</v>
      </c>
      <c r="I42" s="1237">
        <v>31</v>
      </c>
      <c r="J42" s="1237">
        <v>31</v>
      </c>
      <c r="K42" s="1237">
        <v>0</v>
      </c>
      <c r="L42" s="1237">
        <v>0</v>
      </c>
      <c r="M42" s="1237">
        <v>20</v>
      </c>
      <c r="N42" s="1237">
        <v>104</v>
      </c>
      <c r="O42" s="1237">
        <v>1</v>
      </c>
      <c r="P42" s="1237">
        <v>20</v>
      </c>
      <c r="Q42" s="1237">
        <v>0</v>
      </c>
      <c r="R42" s="1237">
        <v>0</v>
      </c>
      <c r="S42" s="1237">
        <f t="shared" si="1"/>
        <v>56</v>
      </c>
      <c r="T42" s="1237">
        <f t="shared" si="2"/>
        <v>171</v>
      </c>
      <c r="U42" s="1237">
        <v>20</v>
      </c>
      <c r="V42" s="25"/>
      <c r="W42" s="25"/>
      <c r="X42" s="25"/>
    </row>
    <row r="43" spans="1:24" ht="19.5" customHeight="1">
      <c r="A43" s="851" t="s">
        <v>2420</v>
      </c>
      <c r="B43" s="1236">
        <v>0</v>
      </c>
      <c r="C43" s="1232">
        <v>0</v>
      </c>
      <c r="D43" s="1237">
        <f t="shared" si="0"/>
        <v>0</v>
      </c>
      <c r="E43" s="1238">
        <v>1</v>
      </c>
      <c r="F43" s="1237">
        <v>2</v>
      </c>
      <c r="G43" s="1237">
        <v>7</v>
      </c>
      <c r="H43" s="1237">
        <v>18</v>
      </c>
      <c r="I43" s="1237">
        <v>87</v>
      </c>
      <c r="J43" s="1237">
        <v>87</v>
      </c>
      <c r="K43" s="1237">
        <v>0</v>
      </c>
      <c r="L43" s="1237">
        <v>0</v>
      </c>
      <c r="M43" s="1237">
        <v>32</v>
      </c>
      <c r="N43" s="1237">
        <v>186</v>
      </c>
      <c r="O43" s="1237">
        <v>3</v>
      </c>
      <c r="P43" s="1237">
        <v>73</v>
      </c>
      <c r="Q43" s="1237">
        <v>0</v>
      </c>
      <c r="R43" s="1237">
        <v>0</v>
      </c>
      <c r="S43" s="1237">
        <f t="shared" si="1"/>
        <v>130</v>
      </c>
      <c r="T43" s="1237">
        <f t="shared" si="2"/>
        <v>366</v>
      </c>
      <c r="U43" s="1237">
        <v>34</v>
      </c>
      <c r="V43" s="25"/>
      <c r="W43" s="25"/>
      <c r="X43" s="25"/>
    </row>
    <row r="44" spans="1:24" ht="19.5" customHeight="1">
      <c r="A44" s="851" t="s">
        <v>2421</v>
      </c>
      <c r="B44" s="1236">
        <v>21</v>
      </c>
      <c r="C44" s="1239">
        <v>21</v>
      </c>
      <c r="D44" s="1237">
        <f t="shared" si="0"/>
        <v>42</v>
      </c>
      <c r="E44" s="1238">
        <v>5</v>
      </c>
      <c r="F44" s="1237">
        <v>55</v>
      </c>
      <c r="G44" s="1237">
        <v>19</v>
      </c>
      <c r="H44" s="1237">
        <v>90</v>
      </c>
      <c r="I44" s="1237">
        <v>157</v>
      </c>
      <c r="J44" s="1237">
        <v>157</v>
      </c>
      <c r="K44" s="1237">
        <v>1</v>
      </c>
      <c r="L44" s="1237">
        <v>1</v>
      </c>
      <c r="M44" s="1237">
        <v>74</v>
      </c>
      <c r="N44" s="1237">
        <v>506</v>
      </c>
      <c r="O44" s="1237">
        <v>2</v>
      </c>
      <c r="P44" s="1237">
        <v>93</v>
      </c>
      <c r="Q44" s="1237">
        <v>0</v>
      </c>
      <c r="R44" s="1237">
        <v>0</v>
      </c>
      <c r="S44" s="1237">
        <f t="shared" si="1"/>
        <v>279</v>
      </c>
      <c r="T44" s="1237">
        <f t="shared" si="2"/>
        <v>944</v>
      </c>
      <c r="U44" s="1237">
        <v>60</v>
      </c>
      <c r="V44" s="25"/>
      <c r="W44" s="25"/>
      <c r="X44" s="25"/>
    </row>
    <row r="45" spans="1:24" ht="19.5" customHeight="1">
      <c r="A45" s="851" t="s">
        <v>2422</v>
      </c>
      <c r="B45" s="1236">
        <v>0</v>
      </c>
      <c r="C45" s="1232">
        <v>0</v>
      </c>
      <c r="D45" s="1237">
        <f t="shared" si="0"/>
        <v>0</v>
      </c>
      <c r="E45" s="1238">
        <v>2</v>
      </c>
      <c r="F45" s="1237">
        <v>4</v>
      </c>
      <c r="G45" s="1237">
        <v>3</v>
      </c>
      <c r="H45" s="1237">
        <v>8</v>
      </c>
      <c r="I45" s="1237">
        <v>129</v>
      </c>
      <c r="J45" s="1237">
        <v>129</v>
      </c>
      <c r="K45" s="1237">
        <v>0</v>
      </c>
      <c r="L45" s="1237">
        <v>0</v>
      </c>
      <c r="M45" s="1237">
        <v>23</v>
      </c>
      <c r="N45" s="1237">
        <v>126</v>
      </c>
      <c r="O45" s="1237">
        <v>2</v>
      </c>
      <c r="P45" s="1237">
        <v>25</v>
      </c>
      <c r="Q45" s="1237">
        <v>0</v>
      </c>
      <c r="R45" s="1237">
        <v>0</v>
      </c>
      <c r="S45" s="1237">
        <f t="shared" si="1"/>
        <v>159</v>
      </c>
      <c r="T45" s="1237">
        <f t="shared" si="2"/>
        <v>292</v>
      </c>
      <c r="U45" s="1237">
        <v>20</v>
      </c>
      <c r="V45" s="25"/>
      <c r="W45" s="25"/>
      <c r="X45" s="25"/>
    </row>
    <row r="46" spans="1:24" ht="19.5" customHeight="1">
      <c r="A46" s="851" t="s">
        <v>2423</v>
      </c>
      <c r="B46" s="1236">
        <v>0</v>
      </c>
      <c r="C46" s="1232">
        <v>0</v>
      </c>
      <c r="D46" s="1237">
        <f t="shared" si="0"/>
        <v>0</v>
      </c>
      <c r="E46" s="1238">
        <v>1</v>
      </c>
      <c r="F46" s="1237">
        <v>21</v>
      </c>
      <c r="G46" s="1237">
        <v>3</v>
      </c>
      <c r="H46" s="1237">
        <v>26</v>
      </c>
      <c r="I46" s="1237">
        <v>69</v>
      </c>
      <c r="J46" s="1237">
        <v>69</v>
      </c>
      <c r="K46" s="1237">
        <v>0</v>
      </c>
      <c r="L46" s="1237">
        <v>0</v>
      </c>
      <c r="M46" s="1237">
        <v>11</v>
      </c>
      <c r="N46" s="1237">
        <v>61</v>
      </c>
      <c r="O46" s="1237">
        <v>1</v>
      </c>
      <c r="P46" s="1237">
        <v>21</v>
      </c>
      <c r="Q46" s="1237">
        <v>0</v>
      </c>
      <c r="R46" s="1237">
        <v>0</v>
      </c>
      <c r="S46" s="1237">
        <f t="shared" si="1"/>
        <v>85</v>
      </c>
      <c r="T46" s="1237">
        <f t="shared" si="2"/>
        <v>198</v>
      </c>
      <c r="U46" s="1237">
        <v>21</v>
      </c>
      <c r="V46" s="25"/>
      <c r="W46" s="25"/>
      <c r="X46" s="25"/>
    </row>
    <row r="47" spans="1:24" ht="19.5" customHeight="1">
      <c r="A47" s="851" t="s">
        <v>2424</v>
      </c>
      <c r="B47" s="1236">
        <v>16</v>
      </c>
      <c r="C47" s="1239">
        <v>16</v>
      </c>
      <c r="D47" s="1237">
        <f t="shared" si="0"/>
        <v>32</v>
      </c>
      <c r="E47" s="1238">
        <v>0</v>
      </c>
      <c r="F47" s="1237">
        <v>0</v>
      </c>
      <c r="G47" s="1237">
        <v>3</v>
      </c>
      <c r="H47" s="1237">
        <v>30</v>
      </c>
      <c r="I47" s="1237">
        <v>95</v>
      </c>
      <c r="J47" s="1237">
        <v>95</v>
      </c>
      <c r="K47" s="1237">
        <v>0</v>
      </c>
      <c r="L47" s="1237">
        <v>0</v>
      </c>
      <c r="M47" s="1237">
        <v>24</v>
      </c>
      <c r="N47" s="1237">
        <v>151</v>
      </c>
      <c r="O47" s="1237">
        <v>5</v>
      </c>
      <c r="P47" s="1237">
        <v>60</v>
      </c>
      <c r="Q47" s="1237">
        <v>0</v>
      </c>
      <c r="R47" s="1237">
        <v>0</v>
      </c>
      <c r="S47" s="1237">
        <f t="shared" si="1"/>
        <v>143</v>
      </c>
      <c r="T47" s="1237">
        <f t="shared" si="2"/>
        <v>368</v>
      </c>
      <c r="U47" s="1237">
        <v>45</v>
      </c>
      <c r="V47" s="25"/>
      <c r="W47" s="25"/>
      <c r="X47" s="25"/>
    </row>
    <row r="48" spans="1:24" ht="19.5" customHeight="1">
      <c r="A48" s="851" t="s">
        <v>2425</v>
      </c>
      <c r="B48" s="1236">
        <v>7</v>
      </c>
      <c r="C48" s="1239">
        <v>7</v>
      </c>
      <c r="D48" s="1237">
        <f t="shared" si="0"/>
        <v>14</v>
      </c>
      <c r="E48" s="1238">
        <v>3</v>
      </c>
      <c r="F48" s="1237">
        <v>6</v>
      </c>
      <c r="G48" s="1237">
        <v>6</v>
      </c>
      <c r="H48" s="1237">
        <v>13</v>
      </c>
      <c r="I48" s="1237">
        <v>306</v>
      </c>
      <c r="J48" s="1237">
        <v>306</v>
      </c>
      <c r="K48" s="1237">
        <v>0</v>
      </c>
      <c r="L48" s="1237">
        <v>0</v>
      </c>
      <c r="M48" s="1237">
        <v>11</v>
      </c>
      <c r="N48" s="1237">
        <v>74</v>
      </c>
      <c r="O48" s="1237">
        <v>2</v>
      </c>
      <c r="P48" s="1237">
        <v>20</v>
      </c>
      <c r="Q48" s="1237">
        <v>0</v>
      </c>
      <c r="R48" s="1237">
        <v>0</v>
      </c>
      <c r="S48" s="1237">
        <f t="shared" si="1"/>
        <v>335</v>
      </c>
      <c r="T48" s="1237">
        <f t="shared" si="2"/>
        <v>433</v>
      </c>
      <c r="U48" s="1237">
        <v>18</v>
      </c>
      <c r="V48" s="25"/>
      <c r="W48" s="25"/>
      <c r="X48" s="25"/>
    </row>
    <row r="49" spans="1:24" ht="19.5" customHeight="1">
      <c r="A49" s="851" t="s">
        <v>2426</v>
      </c>
      <c r="B49" s="1236">
        <v>2</v>
      </c>
      <c r="C49" s="1239">
        <v>2</v>
      </c>
      <c r="D49" s="1237">
        <f t="shared" si="0"/>
        <v>4</v>
      </c>
      <c r="E49" s="1238">
        <v>3</v>
      </c>
      <c r="F49" s="1237">
        <v>8</v>
      </c>
      <c r="G49" s="1237">
        <v>26</v>
      </c>
      <c r="H49" s="1237">
        <v>124</v>
      </c>
      <c r="I49" s="1237">
        <v>79</v>
      </c>
      <c r="J49" s="1237">
        <v>79</v>
      </c>
      <c r="K49" s="1237">
        <v>0</v>
      </c>
      <c r="L49" s="1237">
        <v>0</v>
      </c>
      <c r="M49" s="1237">
        <v>14</v>
      </c>
      <c r="N49" s="1237">
        <v>103</v>
      </c>
      <c r="O49" s="1237">
        <v>2</v>
      </c>
      <c r="P49" s="1237">
        <v>31</v>
      </c>
      <c r="Q49" s="1237">
        <v>0</v>
      </c>
      <c r="R49" s="1237">
        <v>0</v>
      </c>
      <c r="S49" s="1237">
        <f t="shared" si="1"/>
        <v>126</v>
      </c>
      <c r="T49" s="1237">
        <f t="shared" si="2"/>
        <v>349</v>
      </c>
      <c r="U49" s="1237">
        <v>26</v>
      </c>
      <c r="V49" s="25"/>
      <c r="W49" s="25"/>
      <c r="X49" s="25"/>
    </row>
    <row r="50" spans="1:24" ht="19.5" customHeight="1">
      <c r="A50" s="851" t="s">
        <v>2427</v>
      </c>
      <c r="B50" s="1236">
        <v>0</v>
      </c>
      <c r="C50" s="1232">
        <v>0</v>
      </c>
      <c r="D50" s="1237">
        <f t="shared" si="0"/>
        <v>0</v>
      </c>
      <c r="E50" s="1238">
        <v>3</v>
      </c>
      <c r="F50" s="1237">
        <v>9</v>
      </c>
      <c r="G50" s="1237">
        <v>0</v>
      </c>
      <c r="H50" s="1237">
        <v>0</v>
      </c>
      <c r="I50" s="1237">
        <v>63</v>
      </c>
      <c r="J50" s="1237">
        <v>63</v>
      </c>
      <c r="K50" s="1237">
        <v>0</v>
      </c>
      <c r="L50" s="1237">
        <v>0</v>
      </c>
      <c r="M50" s="1237">
        <v>36</v>
      </c>
      <c r="N50" s="1237">
        <v>199</v>
      </c>
      <c r="O50" s="1237">
        <v>2</v>
      </c>
      <c r="P50" s="1237">
        <v>46</v>
      </c>
      <c r="Q50" s="1237">
        <v>0</v>
      </c>
      <c r="R50" s="1237">
        <v>0</v>
      </c>
      <c r="S50" s="1237">
        <f t="shared" si="1"/>
        <v>104</v>
      </c>
      <c r="T50" s="1237">
        <f t="shared" si="2"/>
        <v>317</v>
      </c>
      <c r="U50" s="1237">
        <v>43</v>
      </c>
      <c r="V50" s="25"/>
      <c r="W50" s="25"/>
      <c r="X50" s="25"/>
    </row>
    <row r="51" spans="1:24" ht="19.5" customHeight="1" thickBot="1">
      <c r="A51" s="853" t="s">
        <v>2428</v>
      </c>
      <c r="B51" s="1241">
        <v>0</v>
      </c>
      <c r="C51" s="1232">
        <v>0</v>
      </c>
      <c r="D51" s="1242">
        <f t="shared" si="0"/>
        <v>0</v>
      </c>
      <c r="E51" s="1243">
        <v>4</v>
      </c>
      <c r="F51" s="1242">
        <v>40</v>
      </c>
      <c r="G51" s="1242">
        <v>0</v>
      </c>
      <c r="H51" s="1242">
        <v>0</v>
      </c>
      <c r="I51" s="1242">
        <v>103</v>
      </c>
      <c r="J51" s="1242">
        <v>103</v>
      </c>
      <c r="K51" s="1242">
        <v>0</v>
      </c>
      <c r="L51" s="1242">
        <v>0</v>
      </c>
      <c r="M51" s="1242">
        <v>26</v>
      </c>
      <c r="N51" s="1242">
        <v>236</v>
      </c>
      <c r="O51" s="1242">
        <v>2</v>
      </c>
      <c r="P51" s="1242">
        <v>69</v>
      </c>
      <c r="Q51" s="1242">
        <v>0</v>
      </c>
      <c r="R51" s="1242">
        <v>0</v>
      </c>
      <c r="S51" s="1242">
        <f t="shared" si="1"/>
        <v>135</v>
      </c>
      <c r="T51" s="1242">
        <f t="shared" si="2"/>
        <v>448</v>
      </c>
      <c r="U51" s="1244">
        <v>41</v>
      </c>
      <c r="V51" s="25"/>
      <c r="W51" s="25"/>
      <c r="X51" s="25"/>
    </row>
    <row r="52" spans="1:24" ht="28.15" customHeight="1">
      <c r="A52" s="854" t="s">
        <v>2429</v>
      </c>
      <c r="B52" s="1231">
        <f>SUM(B5:B51)</f>
        <v>175</v>
      </c>
      <c r="C52" s="1245">
        <f>SUM(C5:C51)</f>
        <v>128</v>
      </c>
      <c r="D52" s="1233">
        <f>SUM(D5:D51)</f>
        <v>350</v>
      </c>
      <c r="E52" s="1234">
        <f>SUM(E5:E51)</f>
        <v>202</v>
      </c>
      <c r="F52" s="1233">
        <f t="shared" ref="F52:T52" si="3">SUM(F5:F51)</f>
        <v>1102</v>
      </c>
      <c r="G52" s="1233">
        <f t="shared" si="3"/>
        <v>444</v>
      </c>
      <c r="H52" s="1233">
        <f>SUM(H5:H51)</f>
        <v>2078</v>
      </c>
      <c r="I52" s="1233">
        <f t="shared" si="3"/>
        <v>6443</v>
      </c>
      <c r="J52" s="1233">
        <f t="shared" si="3"/>
        <v>6443</v>
      </c>
      <c r="K52" s="1233">
        <f>SUM(K5:K51)</f>
        <v>2</v>
      </c>
      <c r="L52" s="1233">
        <f>SUM(L5:L51)</f>
        <v>2</v>
      </c>
      <c r="M52" s="1233">
        <f t="shared" si="3"/>
        <v>1493</v>
      </c>
      <c r="N52" s="1233">
        <f t="shared" si="3"/>
        <v>9777</v>
      </c>
      <c r="O52" s="1233">
        <f t="shared" si="3"/>
        <v>116</v>
      </c>
      <c r="P52" s="1233">
        <f t="shared" si="3"/>
        <v>2359</v>
      </c>
      <c r="Q52" s="1233">
        <f t="shared" si="3"/>
        <v>1</v>
      </c>
      <c r="R52" s="1233">
        <f t="shared" si="3"/>
        <v>9</v>
      </c>
      <c r="S52" s="1233">
        <f t="shared" si="3"/>
        <v>8876</v>
      </c>
      <c r="T52" s="1233">
        <f t="shared" si="3"/>
        <v>22120</v>
      </c>
      <c r="U52" s="1235">
        <f>SUM(U5:U51)</f>
        <v>1718</v>
      </c>
      <c r="V52" s="25"/>
      <c r="W52" s="25"/>
      <c r="X52" s="25"/>
    </row>
    <row r="53" spans="1:24" ht="19.899999999999999" customHeight="1">
      <c r="B53" s="25" t="s">
        <v>826</v>
      </c>
      <c r="C53" s="649"/>
      <c r="D53" s="25"/>
      <c r="E53" s="25"/>
      <c r="F53" s="25"/>
      <c r="G53" s="25"/>
      <c r="H53" s="25"/>
      <c r="I53" s="25"/>
      <c r="J53" s="25"/>
      <c r="K53" s="25"/>
      <c r="L53" s="25"/>
      <c r="M53" s="25"/>
      <c r="N53" s="25"/>
      <c r="O53" s="25"/>
      <c r="P53" s="25"/>
      <c r="Q53" s="25"/>
      <c r="R53" s="25"/>
      <c r="S53" s="26"/>
      <c r="T53" s="27"/>
      <c r="U53" s="27"/>
      <c r="V53" s="25"/>
      <c r="W53" s="25"/>
      <c r="X53" s="25"/>
    </row>
    <row r="54" spans="1:24" ht="15" customHeight="1">
      <c r="B54" s="25"/>
      <c r="C54" s="649"/>
      <c r="D54" s="25"/>
      <c r="E54" s="25"/>
      <c r="F54" s="25"/>
      <c r="G54" s="25"/>
      <c r="H54" s="25"/>
      <c r="I54" s="25"/>
      <c r="J54" s="25"/>
      <c r="K54" s="25"/>
      <c r="L54" s="25"/>
      <c r="M54" s="25"/>
      <c r="N54" s="25"/>
      <c r="O54" s="25"/>
      <c r="P54" s="25"/>
      <c r="Q54" s="25"/>
      <c r="R54" s="25"/>
      <c r="S54" s="25"/>
      <c r="T54" s="25"/>
      <c r="U54" s="25"/>
      <c r="V54" s="25"/>
      <c r="W54" s="25"/>
      <c r="X54" s="25"/>
    </row>
    <row r="55" spans="1:24" ht="15" customHeight="1">
      <c r="B55" s="25"/>
      <c r="C55" s="649"/>
      <c r="D55" s="25"/>
      <c r="E55" s="25"/>
      <c r="F55" s="25"/>
      <c r="G55" s="25"/>
      <c r="H55" s="25"/>
      <c r="I55" s="25"/>
      <c r="J55" s="25"/>
      <c r="K55" s="25"/>
      <c r="L55" s="25"/>
      <c r="M55" s="25"/>
      <c r="N55" s="25"/>
      <c r="O55" s="25"/>
      <c r="P55" s="25"/>
      <c r="Q55" s="25"/>
      <c r="R55" s="25"/>
      <c r="S55" s="25"/>
      <c r="T55" s="25"/>
      <c r="U55" s="25"/>
      <c r="V55" s="25"/>
      <c r="W55" s="25"/>
      <c r="X55" s="25"/>
    </row>
    <row r="56" spans="1:24" ht="15" customHeight="1">
      <c r="B56" s="25"/>
      <c r="C56" s="649"/>
      <c r="D56" s="25"/>
      <c r="E56" s="25"/>
      <c r="F56" s="25"/>
      <c r="G56" s="25"/>
      <c r="H56" s="25"/>
      <c r="I56" s="25"/>
      <c r="J56" s="25"/>
      <c r="K56" s="25"/>
      <c r="L56" s="25"/>
      <c r="M56" s="25"/>
      <c r="N56" s="25"/>
      <c r="O56" s="25"/>
      <c r="P56" s="25"/>
      <c r="Q56" s="25"/>
      <c r="R56" s="25"/>
      <c r="S56" s="25"/>
      <c r="T56" s="25"/>
      <c r="U56" s="25"/>
      <c r="V56" s="25"/>
      <c r="W56" s="25"/>
      <c r="X56" s="25"/>
    </row>
    <row r="57" spans="1:24" ht="15" customHeight="1">
      <c r="B57" s="25"/>
      <c r="C57" s="649"/>
      <c r="D57" s="25"/>
      <c r="E57" s="25"/>
      <c r="F57" s="25"/>
      <c r="G57" s="25"/>
      <c r="H57" s="25"/>
      <c r="I57" s="25"/>
      <c r="J57" s="25"/>
      <c r="K57" s="25"/>
      <c r="L57" s="25"/>
      <c r="M57" s="25"/>
      <c r="N57" s="25"/>
      <c r="O57" s="25"/>
      <c r="P57" s="25"/>
      <c r="Q57" s="25"/>
      <c r="R57" s="25"/>
      <c r="S57" s="25"/>
      <c r="T57" s="25"/>
      <c r="U57" s="25"/>
      <c r="V57" s="25"/>
      <c r="W57" s="25"/>
      <c r="X57" s="25"/>
    </row>
    <row r="58" spans="1:24" ht="15" customHeight="1">
      <c r="B58" s="25"/>
      <c r="C58" s="649"/>
      <c r="D58" s="25"/>
      <c r="E58" s="25"/>
      <c r="F58" s="25"/>
      <c r="G58" s="25"/>
      <c r="H58" s="25"/>
      <c r="I58" s="25"/>
      <c r="J58" s="25"/>
      <c r="K58" s="25"/>
      <c r="L58" s="25"/>
      <c r="M58" s="25"/>
      <c r="N58" s="25"/>
      <c r="O58" s="25"/>
      <c r="P58" s="25"/>
      <c r="Q58" s="25"/>
      <c r="R58" s="25"/>
      <c r="S58" s="25"/>
      <c r="T58" s="25"/>
      <c r="U58" s="25"/>
      <c r="V58" s="25"/>
      <c r="W58" s="25"/>
      <c r="X58" s="25"/>
    </row>
    <row r="59" spans="1:24" ht="15" customHeight="1">
      <c r="B59" s="25"/>
      <c r="C59" s="649"/>
      <c r="D59" s="25"/>
      <c r="E59" s="25"/>
      <c r="F59" s="25"/>
      <c r="G59" s="25"/>
      <c r="H59" s="25"/>
      <c r="I59" s="25"/>
      <c r="J59" s="25"/>
      <c r="K59" s="25"/>
      <c r="L59" s="25"/>
      <c r="M59" s="25"/>
      <c r="N59" s="25"/>
      <c r="O59" s="25"/>
      <c r="P59" s="25"/>
      <c r="Q59" s="25"/>
      <c r="R59" s="25"/>
      <c r="S59" s="25"/>
      <c r="T59" s="25"/>
      <c r="U59" s="25"/>
      <c r="V59" s="25"/>
      <c r="W59" s="25"/>
      <c r="X59" s="25"/>
    </row>
    <row r="60" spans="1:24" ht="15" customHeight="1">
      <c r="B60" s="25"/>
      <c r="C60" s="649"/>
      <c r="D60" s="25"/>
      <c r="E60" s="25"/>
      <c r="F60" s="25"/>
      <c r="G60" s="25"/>
      <c r="H60" s="25"/>
      <c r="I60" s="25"/>
      <c r="J60" s="25"/>
      <c r="K60" s="25"/>
      <c r="L60" s="25"/>
      <c r="M60" s="25"/>
      <c r="N60" s="25"/>
      <c r="O60" s="25"/>
      <c r="P60" s="25"/>
      <c r="Q60" s="25"/>
      <c r="R60" s="25"/>
      <c r="S60" s="25"/>
      <c r="T60" s="25"/>
      <c r="U60" s="25"/>
      <c r="V60" s="25"/>
      <c r="W60" s="25"/>
      <c r="X60" s="25"/>
    </row>
    <row r="61" spans="1:24" ht="15" customHeight="1">
      <c r="B61" s="25"/>
      <c r="C61" s="649"/>
      <c r="D61" s="25"/>
      <c r="E61" s="25"/>
      <c r="F61" s="25"/>
      <c r="G61" s="25"/>
      <c r="H61" s="25"/>
      <c r="I61" s="25"/>
      <c r="J61" s="25"/>
      <c r="K61" s="25"/>
      <c r="L61" s="25"/>
      <c r="M61" s="25"/>
      <c r="N61" s="25"/>
      <c r="O61" s="25"/>
      <c r="P61" s="25"/>
      <c r="Q61" s="25"/>
      <c r="R61" s="25"/>
      <c r="S61" s="25"/>
      <c r="T61" s="25"/>
      <c r="U61" s="25"/>
      <c r="V61" s="25"/>
      <c r="W61" s="25"/>
      <c r="X61" s="25"/>
    </row>
    <row r="62" spans="1:24" ht="15" customHeight="1">
      <c r="B62" s="25"/>
      <c r="C62" s="649"/>
      <c r="D62" s="25"/>
      <c r="E62" s="25"/>
      <c r="F62" s="25"/>
      <c r="G62" s="25"/>
      <c r="H62" s="25"/>
      <c r="I62" s="25"/>
      <c r="J62" s="25"/>
      <c r="K62" s="25"/>
      <c r="L62" s="25"/>
      <c r="M62" s="25"/>
      <c r="N62" s="25"/>
      <c r="O62" s="25"/>
      <c r="P62" s="25"/>
      <c r="Q62" s="25"/>
      <c r="R62" s="25"/>
      <c r="S62" s="25"/>
      <c r="T62" s="25"/>
      <c r="U62" s="25"/>
      <c r="V62" s="25"/>
      <c r="W62" s="25"/>
      <c r="X62" s="25"/>
    </row>
    <row r="63" spans="1:24" ht="15" customHeight="1">
      <c r="B63" s="25"/>
      <c r="C63" s="649"/>
      <c r="D63" s="25"/>
      <c r="E63" s="25"/>
      <c r="F63" s="25"/>
      <c r="G63" s="25"/>
      <c r="H63" s="25"/>
      <c r="I63" s="25"/>
      <c r="J63" s="25"/>
      <c r="K63" s="25"/>
      <c r="L63" s="25"/>
      <c r="M63" s="25"/>
      <c r="N63" s="25"/>
      <c r="O63" s="25"/>
      <c r="P63" s="25"/>
      <c r="Q63" s="25"/>
      <c r="R63" s="25"/>
      <c r="S63" s="25"/>
      <c r="T63" s="25"/>
      <c r="U63" s="25"/>
      <c r="V63" s="25"/>
      <c r="W63" s="25"/>
      <c r="X63" s="25"/>
    </row>
    <row r="64" spans="1:24" ht="15" customHeight="1">
      <c r="B64" s="25"/>
      <c r="C64" s="649"/>
      <c r="D64" s="25"/>
      <c r="E64" s="25"/>
      <c r="F64" s="25"/>
      <c r="G64" s="25"/>
      <c r="H64" s="25"/>
      <c r="I64" s="25"/>
      <c r="J64" s="25"/>
      <c r="K64" s="25"/>
      <c r="L64" s="25"/>
      <c r="M64" s="25"/>
      <c r="N64" s="25"/>
      <c r="O64" s="25"/>
      <c r="P64" s="25"/>
      <c r="Q64" s="25"/>
      <c r="R64" s="25"/>
      <c r="S64" s="25"/>
      <c r="T64" s="25"/>
      <c r="U64" s="25"/>
      <c r="V64" s="25"/>
      <c r="W64" s="25"/>
      <c r="X64" s="25"/>
    </row>
    <row r="65" spans="2:24" ht="15" customHeight="1">
      <c r="B65" s="25"/>
      <c r="C65" s="649"/>
      <c r="D65" s="25"/>
      <c r="E65" s="25"/>
      <c r="F65" s="25"/>
      <c r="G65" s="25"/>
      <c r="H65" s="25"/>
      <c r="I65" s="25"/>
      <c r="J65" s="25"/>
      <c r="K65" s="25"/>
      <c r="L65" s="25"/>
      <c r="M65" s="25"/>
      <c r="N65" s="25"/>
      <c r="O65" s="25"/>
      <c r="P65" s="25"/>
      <c r="Q65" s="25"/>
      <c r="R65" s="25"/>
      <c r="S65" s="25"/>
      <c r="T65" s="25"/>
      <c r="U65" s="25"/>
      <c r="V65" s="25"/>
      <c r="W65" s="25"/>
      <c r="X65" s="25"/>
    </row>
    <row r="66" spans="2:24" ht="15" customHeight="1">
      <c r="B66" s="25"/>
      <c r="C66" s="649"/>
      <c r="D66" s="25"/>
      <c r="E66" s="25"/>
      <c r="F66" s="25"/>
      <c r="G66" s="25"/>
      <c r="H66" s="25"/>
      <c r="I66" s="25"/>
      <c r="J66" s="25"/>
      <c r="K66" s="25"/>
      <c r="L66" s="25"/>
      <c r="M66" s="25"/>
      <c r="N66" s="25"/>
      <c r="O66" s="25"/>
      <c r="P66" s="25"/>
      <c r="Q66" s="25"/>
      <c r="R66" s="25"/>
      <c r="S66" s="25"/>
      <c r="T66" s="25"/>
      <c r="U66" s="25"/>
      <c r="V66" s="25"/>
      <c r="W66" s="25"/>
      <c r="X66" s="25"/>
    </row>
    <row r="67" spans="2:24" ht="15" customHeight="1">
      <c r="B67" s="25"/>
      <c r="C67" s="649"/>
      <c r="D67" s="25"/>
      <c r="E67" s="25"/>
      <c r="F67" s="25"/>
      <c r="G67" s="25"/>
      <c r="H67" s="25"/>
      <c r="I67" s="25"/>
      <c r="J67" s="25"/>
      <c r="K67" s="25"/>
      <c r="L67" s="25"/>
      <c r="M67" s="25"/>
      <c r="N67" s="25"/>
      <c r="O67" s="25"/>
      <c r="P67" s="25"/>
      <c r="Q67" s="25"/>
      <c r="R67" s="25"/>
      <c r="S67" s="25"/>
      <c r="T67" s="25"/>
      <c r="U67" s="25"/>
      <c r="V67" s="25"/>
      <c r="W67" s="25"/>
      <c r="X67" s="25"/>
    </row>
    <row r="68" spans="2:24" ht="15" customHeight="1">
      <c r="B68" s="25"/>
      <c r="C68" s="649"/>
      <c r="D68" s="25"/>
      <c r="E68" s="25"/>
      <c r="F68" s="25"/>
      <c r="G68" s="25"/>
      <c r="H68" s="25"/>
      <c r="I68" s="25"/>
      <c r="J68" s="25"/>
      <c r="K68" s="25"/>
      <c r="L68" s="25"/>
      <c r="M68" s="25"/>
      <c r="N68" s="25"/>
      <c r="O68" s="25"/>
      <c r="P68" s="25"/>
      <c r="Q68" s="25"/>
      <c r="R68" s="25"/>
      <c r="S68" s="25"/>
      <c r="T68" s="25"/>
      <c r="U68" s="25"/>
      <c r="V68" s="25"/>
      <c r="W68" s="25"/>
      <c r="X68" s="25"/>
    </row>
    <row r="69" spans="2:24" ht="15" customHeight="1">
      <c r="B69" s="25"/>
      <c r="C69" s="649"/>
      <c r="D69" s="25"/>
      <c r="E69" s="25"/>
      <c r="F69" s="25"/>
      <c r="G69" s="25"/>
      <c r="H69" s="25"/>
      <c r="I69" s="25"/>
      <c r="J69" s="25"/>
      <c r="K69" s="25"/>
      <c r="L69" s="25"/>
      <c r="M69" s="25"/>
      <c r="N69" s="25"/>
      <c r="O69" s="25"/>
      <c r="P69" s="25"/>
      <c r="Q69" s="25"/>
      <c r="R69" s="25"/>
      <c r="S69" s="25"/>
      <c r="T69" s="25"/>
      <c r="U69" s="25"/>
      <c r="V69" s="25"/>
      <c r="W69" s="25"/>
      <c r="X69" s="25"/>
    </row>
    <row r="70" spans="2:24" ht="15" customHeight="1">
      <c r="B70" s="25"/>
      <c r="C70" s="649"/>
      <c r="D70" s="25"/>
      <c r="E70" s="25"/>
      <c r="F70" s="25"/>
      <c r="G70" s="25"/>
      <c r="H70" s="25"/>
      <c r="I70" s="25"/>
      <c r="J70" s="25"/>
      <c r="K70" s="25"/>
      <c r="L70" s="25"/>
      <c r="M70" s="25"/>
      <c r="N70" s="25"/>
      <c r="O70" s="25"/>
      <c r="P70" s="25"/>
      <c r="Q70" s="25"/>
      <c r="R70" s="25"/>
      <c r="S70" s="25"/>
      <c r="T70" s="25"/>
      <c r="U70" s="25"/>
      <c r="V70" s="25"/>
      <c r="W70" s="25"/>
      <c r="X70" s="25"/>
    </row>
    <row r="71" spans="2:24" ht="15" customHeight="1">
      <c r="B71" s="25"/>
      <c r="C71" s="649"/>
      <c r="D71" s="25"/>
      <c r="E71" s="25"/>
      <c r="F71" s="25"/>
      <c r="G71" s="25"/>
      <c r="H71" s="25"/>
      <c r="I71" s="25"/>
      <c r="J71" s="25"/>
      <c r="K71" s="25"/>
      <c r="L71" s="25"/>
      <c r="M71" s="25"/>
      <c r="N71" s="25"/>
      <c r="O71" s="25"/>
      <c r="P71" s="25"/>
      <c r="Q71" s="25"/>
      <c r="R71" s="25"/>
      <c r="S71" s="25"/>
      <c r="T71" s="25"/>
      <c r="U71" s="25"/>
      <c r="V71" s="25"/>
      <c r="W71" s="25"/>
      <c r="X71" s="25"/>
    </row>
    <row r="72" spans="2:24" ht="15" customHeight="1">
      <c r="B72" s="25"/>
      <c r="C72" s="649"/>
      <c r="D72" s="25"/>
      <c r="E72" s="25"/>
      <c r="F72" s="25"/>
      <c r="G72" s="25"/>
      <c r="H72" s="25"/>
      <c r="I72" s="25"/>
      <c r="J72" s="25"/>
      <c r="K72" s="25"/>
      <c r="L72" s="25"/>
      <c r="M72" s="25"/>
      <c r="N72" s="25"/>
      <c r="O72" s="25"/>
      <c r="P72" s="25"/>
      <c r="Q72" s="25"/>
      <c r="R72" s="25"/>
      <c r="S72" s="25"/>
      <c r="T72" s="25"/>
      <c r="U72" s="25"/>
      <c r="V72" s="25"/>
      <c r="W72" s="25"/>
      <c r="X72" s="25"/>
    </row>
    <row r="73" spans="2:24" ht="15" customHeight="1">
      <c r="B73" s="25"/>
      <c r="C73" s="649"/>
      <c r="D73" s="25"/>
      <c r="E73" s="25"/>
      <c r="F73" s="25"/>
      <c r="G73" s="25"/>
      <c r="H73" s="25"/>
      <c r="I73" s="25"/>
      <c r="J73" s="25"/>
      <c r="K73" s="25"/>
      <c r="L73" s="25"/>
      <c r="M73" s="25"/>
      <c r="N73" s="25"/>
      <c r="O73" s="25"/>
      <c r="P73" s="25"/>
      <c r="Q73" s="25"/>
      <c r="R73" s="25"/>
      <c r="S73" s="25"/>
      <c r="T73" s="25"/>
      <c r="U73" s="25"/>
      <c r="V73" s="25"/>
      <c r="W73" s="25"/>
      <c r="X73" s="25"/>
    </row>
    <row r="74" spans="2:24" ht="15" customHeight="1">
      <c r="B74" s="25"/>
      <c r="C74" s="649"/>
      <c r="D74" s="25"/>
      <c r="E74" s="25"/>
      <c r="F74" s="25"/>
      <c r="G74" s="25"/>
      <c r="H74" s="25"/>
      <c r="I74" s="25"/>
      <c r="J74" s="25"/>
      <c r="K74" s="25"/>
      <c r="L74" s="25"/>
      <c r="M74" s="25"/>
      <c r="N74" s="25"/>
      <c r="O74" s="25"/>
      <c r="P74" s="25"/>
      <c r="Q74" s="25"/>
      <c r="R74" s="25"/>
      <c r="S74" s="25"/>
      <c r="T74" s="25"/>
      <c r="U74" s="25"/>
      <c r="V74" s="25"/>
      <c r="W74" s="25"/>
      <c r="X74" s="25"/>
    </row>
    <row r="75" spans="2:24" ht="15" customHeight="1">
      <c r="B75" s="25"/>
      <c r="C75" s="649"/>
      <c r="D75" s="25"/>
      <c r="E75" s="25"/>
      <c r="F75" s="25"/>
      <c r="G75" s="25"/>
      <c r="H75" s="25"/>
      <c r="I75" s="25"/>
      <c r="J75" s="25"/>
      <c r="K75" s="25"/>
      <c r="L75" s="25"/>
      <c r="M75" s="25"/>
      <c r="N75" s="25"/>
      <c r="O75" s="25"/>
      <c r="P75" s="25"/>
      <c r="Q75" s="25"/>
      <c r="R75" s="25"/>
      <c r="S75" s="25"/>
      <c r="T75" s="25"/>
      <c r="U75" s="25"/>
      <c r="V75" s="25"/>
      <c r="W75" s="25"/>
      <c r="X75" s="25"/>
    </row>
    <row r="76" spans="2:24" ht="15" customHeight="1">
      <c r="B76" s="25"/>
      <c r="C76" s="649"/>
      <c r="D76" s="25"/>
      <c r="E76" s="25"/>
      <c r="F76" s="25"/>
      <c r="G76" s="25"/>
      <c r="H76" s="25"/>
      <c r="I76" s="25"/>
      <c r="J76" s="25"/>
      <c r="K76" s="25"/>
      <c r="L76" s="25"/>
      <c r="M76" s="25"/>
      <c r="N76" s="25"/>
      <c r="O76" s="25"/>
      <c r="P76" s="25"/>
      <c r="Q76" s="25"/>
      <c r="R76" s="25"/>
      <c r="S76" s="25"/>
      <c r="T76" s="25"/>
      <c r="U76" s="25"/>
      <c r="V76" s="25"/>
      <c r="W76" s="25"/>
      <c r="X76" s="25"/>
    </row>
    <row r="77" spans="2:24" ht="15" customHeight="1">
      <c r="B77" s="25"/>
      <c r="C77" s="649"/>
      <c r="D77" s="25"/>
      <c r="E77" s="25"/>
      <c r="F77" s="25"/>
      <c r="G77" s="25"/>
      <c r="H77" s="25"/>
      <c r="I77" s="25"/>
      <c r="J77" s="25"/>
      <c r="K77" s="25"/>
      <c r="L77" s="25"/>
      <c r="M77" s="25"/>
      <c r="N77" s="25"/>
      <c r="O77" s="25"/>
      <c r="P77" s="25"/>
      <c r="Q77" s="25"/>
      <c r="R77" s="25"/>
      <c r="S77" s="25"/>
      <c r="T77" s="25"/>
      <c r="U77" s="25"/>
      <c r="V77" s="25"/>
      <c r="W77" s="25"/>
      <c r="X77" s="25"/>
    </row>
    <row r="78" spans="2:24" ht="15" customHeight="1">
      <c r="B78" s="25"/>
      <c r="C78" s="649"/>
      <c r="D78" s="25"/>
      <c r="E78" s="25"/>
      <c r="F78" s="25"/>
      <c r="G78" s="25"/>
      <c r="H78" s="25"/>
      <c r="I78" s="25"/>
      <c r="J78" s="25"/>
      <c r="K78" s="25"/>
      <c r="L78" s="25"/>
      <c r="M78" s="25"/>
      <c r="N78" s="25"/>
      <c r="O78" s="25"/>
      <c r="P78" s="25"/>
      <c r="Q78" s="25"/>
      <c r="R78" s="25"/>
      <c r="S78" s="25"/>
      <c r="T78" s="25"/>
      <c r="U78" s="25"/>
      <c r="V78" s="25"/>
      <c r="W78" s="25"/>
      <c r="X78" s="25"/>
    </row>
    <row r="79" spans="2:24" ht="15" customHeight="1">
      <c r="B79" s="25"/>
      <c r="C79" s="649"/>
      <c r="D79" s="25"/>
      <c r="E79" s="25"/>
      <c r="F79" s="25"/>
      <c r="G79" s="25"/>
      <c r="H79" s="25"/>
      <c r="I79" s="25"/>
      <c r="J79" s="25"/>
      <c r="K79" s="25"/>
      <c r="L79" s="25"/>
      <c r="M79" s="25"/>
      <c r="N79" s="25"/>
      <c r="O79" s="25"/>
      <c r="P79" s="25"/>
      <c r="Q79" s="25"/>
      <c r="R79" s="25"/>
      <c r="S79" s="25"/>
      <c r="T79" s="25"/>
      <c r="U79" s="25"/>
      <c r="V79" s="25"/>
      <c r="W79" s="25"/>
      <c r="X79" s="25"/>
    </row>
    <row r="80" spans="2:24" ht="15" customHeight="1">
      <c r="B80" s="25"/>
      <c r="C80" s="649"/>
      <c r="D80" s="25"/>
      <c r="E80" s="25"/>
      <c r="F80" s="25"/>
      <c r="G80" s="25"/>
      <c r="H80" s="25"/>
      <c r="I80" s="25"/>
      <c r="J80" s="25"/>
      <c r="K80" s="25"/>
      <c r="L80" s="25"/>
      <c r="M80" s="25"/>
      <c r="N80" s="25"/>
      <c r="O80" s="25"/>
      <c r="P80" s="25"/>
      <c r="Q80" s="25"/>
      <c r="R80" s="25"/>
      <c r="S80" s="25"/>
      <c r="T80" s="25"/>
      <c r="U80" s="25"/>
      <c r="V80" s="25"/>
      <c r="W80" s="25"/>
      <c r="X80" s="25"/>
    </row>
    <row r="81" spans="2:24" ht="15" customHeight="1">
      <c r="B81" s="25"/>
      <c r="C81" s="649"/>
      <c r="D81" s="25"/>
      <c r="E81" s="25"/>
      <c r="F81" s="25"/>
      <c r="G81" s="25"/>
      <c r="H81" s="25"/>
      <c r="I81" s="25"/>
      <c r="J81" s="25"/>
      <c r="K81" s="25"/>
      <c r="L81" s="25"/>
      <c r="M81" s="25"/>
      <c r="N81" s="25"/>
      <c r="O81" s="25"/>
      <c r="P81" s="25"/>
      <c r="Q81" s="25"/>
      <c r="R81" s="25"/>
      <c r="S81" s="25"/>
      <c r="T81" s="25"/>
      <c r="U81" s="25"/>
      <c r="V81" s="25"/>
      <c r="W81" s="25"/>
      <c r="X81" s="25"/>
    </row>
    <row r="82" spans="2:24" ht="15" customHeight="1">
      <c r="B82" s="25"/>
      <c r="C82" s="649"/>
      <c r="D82" s="25"/>
      <c r="E82" s="25"/>
      <c r="F82" s="25"/>
      <c r="G82" s="25"/>
      <c r="H82" s="25"/>
      <c r="I82" s="25"/>
      <c r="J82" s="25"/>
      <c r="K82" s="25"/>
      <c r="L82" s="25"/>
      <c r="M82" s="25"/>
      <c r="N82" s="25"/>
      <c r="O82" s="25"/>
      <c r="P82" s="25"/>
      <c r="Q82" s="25"/>
      <c r="R82" s="25"/>
      <c r="S82" s="25"/>
      <c r="T82" s="25"/>
      <c r="U82" s="25"/>
      <c r="V82" s="25"/>
      <c r="W82" s="25"/>
      <c r="X82" s="25"/>
    </row>
    <row r="83" spans="2:24" ht="15" customHeight="1">
      <c r="B83" s="25"/>
      <c r="C83" s="649"/>
      <c r="D83" s="25"/>
      <c r="E83" s="25"/>
      <c r="F83" s="25"/>
      <c r="G83" s="25"/>
      <c r="H83" s="25"/>
      <c r="I83" s="25"/>
      <c r="J83" s="25"/>
      <c r="K83" s="25"/>
      <c r="L83" s="25"/>
      <c r="M83" s="25"/>
      <c r="N83" s="25"/>
      <c r="O83" s="25"/>
      <c r="P83" s="25"/>
      <c r="Q83" s="25"/>
      <c r="R83" s="25"/>
      <c r="S83" s="25"/>
      <c r="T83" s="25"/>
      <c r="U83" s="25"/>
      <c r="V83" s="25"/>
      <c r="W83" s="25"/>
      <c r="X83" s="25"/>
    </row>
    <row r="84" spans="2:24" ht="15" customHeight="1">
      <c r="B84" s="25"/>
      <c r="C84" s="649"/>
      <c r="D84" s="25"/>
      <c r="E84" s="25"/>
      <c r="F84" s="25"/>
      <c r="G84" s="25"/>
      <c r="H84" s="25"/>
      <c r="I84" s="25"/>
      <c r="J84" s="25"/>
      <c r="K84" s="25"/>
      <c r="L84" s="25"/>
      <c r="M84" s="25"/>
      <c r="N84" s="25"/>
      <c r="O84" s="25"/>
      <c r="P84" s="25"/>
      <c r="Q84" s="25"/>
      <c r="R84" s="25"/>
      <c r="S84" s="25"/>
      <c r="T84" s="25"/>
      <c r="U84" s="25"/>
      <c r="V84" s="25"/>
      <c r="W84" s="25"/>
      <c r="X84" s="25"/>
    </row>
    <row r="85" spans="2:24" ht="15" customHeight="1">
      <c r="B85" s="25"/>
      <c r="C85" s="649"/>
      <c r="D85" s="25"/>
      <c r="E85" s="25"/>
      <c r="F85" s="25"/>
      <c r="G85" s="25"/>
      <c r="H85" s="25"/>
      <c r="I85" s="25"/>
      <c r="J85" s="25"/>
      <c r="K85" s="25"/>
      <c r="L85" s="25"/>
      <c r="M85" s="25"/>
      <c r="N85" s="25"/>
      <c r="O85" s="25"/>
      <c r="P85" s="25"/>
      <c r="Q85" s="25"/>
      <c r="R85" s="25"/>
      <c r="S85" s="25"/>
      <c r="T85" s="25"/>
      <c r="U85" s="25"/>
      <c r="V85" s="25"/>
      <c r="W85" s="25"/>
      <c r="X85" s="25"/>
    </row>
    <row r="86" spans="2:24" ht="15" customHeight="1">
      <c r="B86" s="25"/>
      <c r="C86" s="649"/>
      <c r="D86" s="25"/>
      <c r="E86" s="25"/>
      <c r="F86" s="25"/>
      <c r="G86" s="25"/>
      <c r="H86" s="25"/>
      <c r="I86" s="25"/>
      <c r="J86" s="25"/>
      <c r="K86" s="25"/>
      <c r="L86" s="25"/>
      <c r="M86" s="25"/>
      <c r="N86" s="25"/>
      <c r="O86" s="25"/>
      <c r="P86" s="25"/>
      <c r="Q86" s="25"/>
      <c r="R86" s="25"/>
      <c r="S86" s="25"/>
      <c r="T86" s="25"/>
      <c r="U86" s="25"/>
      <c r="V86" s="25"/>
      <c r="W86" s="25"/>
      <c r="X86" s="25"/>
    </row>
    <row r="87" spans="2:24" ht="15" customHeight="1">
      <c r="B87" s="25"/>
      <c r="C87" s="649"/>
      <c r="D87" s="25"/>
      <c r="E87" s="25"/>
      <c r="F87" s="25"/>
      <c r="G87" s="25"/>
      <c r="H87" s="25"/>
      <c r="I87" s="25"/>
      <c r="J87" s="25"/>
      <c r="K87" s="25"/>
      <c r="L87" s="25"/>
      <c r="M87" s="25"/>
      <c r="N87" s="25"/>
      <c r="O87" s="25"/>
      <c r="P87" s="25"/>
      <c r="Q87" s="25"/>
      <c r="R87" s="25"/>
      <c r="S87" s="25"/>
      <c r="T87" s="25"/>
      <c r="U87" s="25"/>
      <c r="V87" s="25"/>
      <c r="W87" s="25"/>
      <c r="X87" s="25"/>
    </row>
    <row r="88" spans="2:24" ht="15" customHeight="1">
      <c r="B88" s="25"/>
      <c r="C88" s="649"/>
      <c r="D88" s="25"/>
      <c r="E88" s="25"/>
      <c r="F88" s="25"/>
      <c r="G88" s="25"/>
      <c r="H88" s="25"/>
      <c r="I88" s="25"/>
      <c r="J88" s="25"/>
      <c r="K88" s="25"/>
      <c r="L88" s="25"/>
      <c r="M88" s="25"/>
      <c r="N88" s="25"/>
      <c r="O88" s="25"/>
      <c r="P88" s="25"/>
      <c r="Q88" s="25"/>
      <c r="R88" s="25"/>
      <c r="S88" s="25"/>
      <c r="T88" s="25"/>
      <c r="U88" s="25"/>
      <c r="V88" s="25"/>
      <c r="W88" s="25"/>
      <c r="X88" s="25"/>
    </row>
    <row r="89" spans="2:24" ht="15" customHeight="1">
      <c r="B89" s="25"/>
      <c r="C89" s="649"/>
      <c r="D89" s="25"/>
      <c r="E89" s="25"/>
      <c r="F89" s="25"/>
      <c r="G89" s="25"/>
      <c r="H89" s="25"/>
      <c r="I89" s="25"/>
      <c r="J89" s="25"/>
      <c r="K89" s="25"/>
      <c r="L89" s="25"/>
      <c r="M89" s="25"/>
      <c r="N89" s="25"/>
      <c r="O89" s="25"/>
      <c r="P89" s="25"/>
      <c r="Q89" s="25"/>
      <c r="R89" s="25"/>
      <c r="S89" s="25"/>
      <c r="T89" s="25"/>
      <c r="U89" s="25"/>
      <c r="V89" s="25"/>
      <c r="W89" s="25"/>
      <c r="X89" s="25"/>
    </row>
    <row r="90" spans="2:24" ht="15" customHeight="1">
      <c r="B90" s="25"/>
      <c r="C90" s="649"/>
      <c r="D90" s="25"/>
      <c r="E90" s="25"/>
      <c r="F90" s="25"/>
      <c r="G90" s="25"/>
      <c r="H90" s="25"/>
      <c r="I90" s="25"/>
      <c r="J90" s="25"/>
      <c r="K90" s="25"/>
      <c r="L90" s="25"/>
      <c r="M90" s="25"/>
      <c r="N90" s="25"/>
      <c r="O90" s="25"/>
      <c r="P90" s="25"/>
      <c r="Q90" s="25"/>
      <c r="R90" s="25"/>
      <c r="S90" s="25"/>
      <c r="T90" s="25"/>
      <c r="U90" s="25"/>
      <c r="V90" s="25"/>
      <c r="W90" s="25"/>
      <c r="X90" s="25"/>
    </row>
    <row r="91" spans="2:24" ht="15" customHeight="1">
      <c r="B91" s="25"/>
      <c r="C91" s="649"/>
      <c r="D91" s="25"/>
      <c r="E91" s="25"/>
      <c r="F91" s="25"/>
      <c r="G91" s="25"/>
      <c r="H91" s="25"/>
      <c r="I91" s="25"/>
      <c r="J91" s="25"/>
      <c r="K91" s="25"/>
      <c r="L91" s="25"/>
      <c r="M91" s="25"/>
      <c r="N91" s="25"/>
      <c r="O91" s="25"/>
      <c r="P91" s="25"/>
      <c r="Q91" s="25"/>
      <c r="R91" s="25"/>
      <c r="S91" s="25"/>
      <c r="T91" s="25"/>
      <c r="U91" s="25"/>
      <c r="V91" s="25"/>
      <c r="W91" s="25"/>
      <c r="X91" s="25"/>
    </row>
    <row r="92" spans="2:24" ht="15" customHeight="1">
      <c r="B92" s="25"/>
      <c r="C92" s="649"/>
      <c r="D92" s="25"/>
      <c r="E92" s="25"/>
      <c r="F92" s="25"/>
      <c r="G92" s="25"/>
      <c r="H92" s="25"/>
      <c r="I92" s="25"/>
      <c r="J92" s="25"/>
      <c r="K92" s="25"/>
      <c r="L92" s="25"/>
      <c r="M92" s="25"/>
      <c r="N92" s="25"/>
      <c r="O92" s="25"/>
      <c r="P92" s="25"/>
      <c r="Q92" s="25"/>
      <c r="R92" s="25"/>
      <c r="S92" s="25"/>
      <c r="T92" s="25"/>
      <c r="U92" s="25"/>
      <c r="V92" s="25"/>
      <c r="W92" s="25"/>
      <c r="X92" s="25"/>
    </row>
    <row r="93" spans="2:24" ht="15" customHeight="1">
      <c r="B93" s="25"/>
      <c r="C93" s="649"/>
      <c r="D93" s="25"/>
      <c r="E93" s="25"/>
      <c r="F93" s="25"/>
      <c r="G93" s="25"/>
      <c r="H93" s="25"/>
      <c r="I93" s="25"/>
      <c r="J93" s="25"/>
      <c r="K93" s="25"/>
      <c r="L93" s="25"/>
      <c r="M93" s="25"/>
      <c r="N93" s="25"/>
      <c r="O93" s="25"/>
      <c r="P93" s="25"/>
      <c r="Q93" s="25"/>
      <c r="R93" s="25"/>
      <c r="S93" s="25"/>
      <c r="T93" s="25"/>
      <c r="U93" s="25"/>
      <c r="V93" s="25"/>
      <c r="W93" s="25"/>
      <c r="X93" s="25"/>
    </row>
    <row r="94" spans="2:24" ht="15" customHeight="1">
      <c r="B94" s="25"/>
      <c r="C94" s="649"/>
      <c r="D94" s="25"/>
      <c r="E94" s="25"/>
      <c r="F94" s="25"/>
      <c r="G94" s="25"/>
      <c r="H94" s="25"/>
      <c r="I94" s="25"/>
      <c r="J94" s="25"/>
      <c r="K94" s="25"/>
      <c r="L94" s="25"/>
      <c r="M94" s="25"/>
      <c r="N94" s="25"/>
      <c r="O94" s="25"/>
      <c r="P94" s="25"/>
      <c r="Q94" s="25"/>
      <c r="R94" s="25"/>
      <c r="S94" s="25"/>
      <c r="T94" s="25"/>
      <c r="U94" s="25"/>
      <c r="V94" s="25"/>
      <c r="W94" s="25"/>
      <c r="X94" s="25"/>
    </row>
    <row r="95" spans="2:24" ht="15" customHeight="1">
      <c r="B95" s="25"/>
      <c r="C95" s="649"/>
      <c r="D95" s="25"/>
      <c r="E95" s="25"/>
      <c r="F95" s="25"/>
      <c r="G95" s="25"/>
      <c r="H95" s="25"/>
      <c r="I95" s="25"/>
      <c r="J95" s="25"/>
      <c r="K95" s="25"/>
      <c r="L95" s="25"/>
      <c r="M95" s="25"/>
      <c r="N95" s="25"/>
      <c r="O95" s="25"/>
      <c r="P95" s="25"/>
      <c r="Q95" s="25"/>
      <c r="R95" s="25"/>
      <c r="S95" s="25"/>
      <c r="T95" s="25"/>
      <c r="U95" s="25"/>
      <c r="V95" s="25"/>
      <c r="W95" s="25"/>
      <c r="X95" s="25"/>
    </row>
    <row r="96" spans="2:24" ht="15" customHeight="1">
      <c r="B96" s="25"/>
      <c r="C96" s="649"/>
      <c r="D96" s="25"/>
      <c r="E96" s="25"/>
      <c r="F96" s="25"/>
      <c r="G96" s="25"/>
      <c r="H96" s="25"/>
      <c r="I96" s="25"/>
      <c r="J96" s="25"/>
      <c r="K96" s="25"/>
      <c r="L96" s="25"/>
      <c r="M96" s="25"/>
      <c r="N96" s="25"/>
      <c r="O96" s="25"/>
      <c r="P96" s="25"/>
      <c r="Q96" s="25"/>
      <c r="R96" s="25"/>
      <c r="S96" s="25"/>
      <c r="T96" s="25"/>
      <c r="U96" s="25"/>
      <c r="V96" s="25"/>
      <c r="W96" s="25"/>
      <c r="X96" s="25"/>
    </row>
    <row r="97" spans="2:24" ht="15" customHeight="1">
      <c r="B97" s="25"/>
      <c r="C97" s="649"/>
      <c r="D97" s="25"/>
      <c r="E97" s="25"/>
      <c r="F97" s="25"/>
      <c r="G97" s="25"/>
      <c r="H97" s="25"/>
      <c r="I97" s="25"/>
      <c r="J97" s="25"/>
      <c r="K97" s="25"/>
      <c r="L97" s="25"/>
      <c r="M97" s="25"/>
      <c r="N97" s="25"/>
      <c r="O97" s="25"/>
      <c r="P97" s="25"/>
      <c r="Q97" s="25"/>
      <c r="R97" s="25"/>
      <c r="S97" s="25"/>
      <c r="T97" s="25"/>
      <c r="U97" s="25"/>
      <c r="V97" s="25"/>
      <c r="W97" s="25"/>
      <c r="X97" s="25"/>
    </row>
    <row r="98" spans="2:24" ht="15" customHeight="1">
      <c r="B98" s="25"/>
      <c r="C98" s="649"/>
      <c r="D98" s="25"/>
      <c r="E98" s="25"/>
      <c r="F98" s="25"/>
      <c r="G98" s="25"/>
      <c r="H98" s="25"/>
      <c r="I98" s="25"/>
      <c r="J98" s="25"/>
      <c r="K98" s="25"/>
      <c r="L98" s="25"/>
      <c r="M98" s="25"/>
      <c r="N98" s="25"/>
      <c r="O98" s="25"/>
      <c r="P98" s="25"/>
      <c r="Q98" s="25"/>
      <c r="R98" s="25"/>
      <c r="S98" s="25"/>
      <c r="T98" s="25"/>
      <c r="U98" s="25"/>
      <c r="V98" s="25"/>
      <c r="W98" s="25"/>
      <c r="X98" s="25"/>
    </row>
    <row r="99" spans="2:24" ht="15" customHeight="1">
      <c r="B99" s="25"/>
      <c r="C99" s="649"/>
      <c r="D99" s="25"/>
      <c r="E99" s="25"/>
      <c r="F99" s="25"/>
      <c r="G99" s="25"/>
      <c r="H99" s="25"/>
      <c r="I99" s="25"/>
      <c r="J99" s="25"/>
      <c r="K99" s="25"/>
      <c r="L99" s="25"/>
      <c r="M99" s="25"/>
      <c r="N99" s="25"/>
      <c r="O99" s="25"/>
      <c r="P99" s="25"/>
      <c r="Q99" s="25"/>
      <c r="R99" s="25"/>
      <c r="S99" s="25"/>
      <c r="T99" s="25"/>
      <c r="U99" s="25"/>
      <c r="V99" s="25"/>
      <c r="W99" s="25"/>
      <c r="X99" s="25"/>
    </row>
    <row r="100" spans="2:24" ht="15" customHeight="1">
      <c r="B100" s="25"/>
      <c r="C100" s="649"/>
      <c r="D100" s="25"/>
      <c r="E100" s="25"/>
      <c r="F100" s="25"/>
      <c r="G100" s="25"/>
      <c r="H100" s="25"/>
      <c r="I100" s="25"/>
      <c r="J100" s="25"/>
      <c r="K100" s="25"/>
      <c r="L100" s="25"/>
      <c r="M100" s="25"/>
      <c r="N100" s="25"/>
      <c r="O100" s="25"/>
      <c r="P100" s="25"/>
      <c r="Q100" s="25"/>
      <c r="R100" s="25"/>
      <c r="S100" s="25"/>
      <c r="T100" s="25"/>
      <c r="U100" s="25"/>
      <c r="V100" s="25"/>
      <c r="W100" s="25"/>
      <c r="X100" s="25"/>
    </row>
    <row r="101" spans="2:24" ht="15" customHeight="1">
      <c r="B101" s="25"/>
      <c r="C101" s="649"/>
      <c r="D101" s="25"/>
      <c r="E101" s="25"/>
      <c r="F101" s="25"/>
      <c r="G101" s="25"/>
      <c r="H101" s="25"/>
      <c r="I101" s="25"/>
      <c r="J101" s="25"/>
      <c r="K101" s="25"/>
      <c r="L101" s="25"/>
      <c r="M101" s="25"/>
      <c r="N101" s="25"/>
      <c r="O101" s="25"/>
      <c r="P101" s="25"/>
      <c r="Q101" s="25"/>
      <c r="R101" s="25"/>
      <c r="S101" s="25"/>
      <c r="T101" s="25"/>
      <c r="U101" s="25"/>
      <c r="V101" s="25"/>
      <c r="W101" s="25"/>
      <c r="X101" s="25"/>
    </row>
    <row r="102" spans="2:24" ht="15" customHeight="1">
      <c r="B102" s="25"/>
      <c r="C102" s="649"/>
      <c r="D102" s="25"/>
      <c r="E102" s="25"/>
      <c r="F102" s="25"/>
      <c r="G102" s="25"/>
      <c r="H102" s="25"/>
      <c r="I102" s="25"/>
      <c r="J102" s="25"/>
      <c r="K102" s="25"/>
      <c r="L102" s="25"/>
      <c r="M102" s="25"/>
      <c r="N102" s="25"/>
      <c r="O102" s="25"/>
      <c r="P102" s="25"/>
      <c r="Q102" s="25"/>
      <c r="R102" s="25"/>
      <c r="S102" s="25"/>
      <c r="T102" s="25"/>
      <c r="U102" s="25"/>
      <c r="V102" s="25"/>
      <c r="W102" s="25"/>
      <c r="X102" s="25"/>
    </row>
    <row r="103" spans="2:24" ht="15" customHeight="1">
      <c r="B103" s="25"/>
      <c r="C103" s="649"/>
      <c r="D103" s="25"/>
      <c r="E103" s="25"/>
      <c r="F103" s="25"/>
      <c r="G103" s="25"/>
      <c r="H103" s="25"/>
      <c r="I103" s="25"/>
      <c r="J103" s="25"/>
      <c r="K103" s="25"/>
      <c r="L103" s="25"/>
      <c r="M103" s="25"/>
      <c r="N103" s="25"/>
      <c r="O103" s="25"/>
      <c r="P103" s="25"/>
      <c r="Q103" s="25"/>
      <c r="R103" s="25"/>
      <c r="S103" s="25"/>
      <c r="T103" s="25"/>
      <c r="U103" s="25"/>
      <c r="V103" s="25"/>
      <c r="W103" s="25"/>
      <c r="X103" s="25"/>
    </row>
    <row r="104" spans="2:24" ht="15" customHeight="1">
      <c r="B104" s="25"/>
      <c r="C104" s="649"/>
      <c r="D104" s="25"/>
      <c r="E104" s="25"/>
      <c r="F104" s="25"/>
      <c r="G104" s="25"/>
      <c r="H104" s="25"/>
      <c r="I104" s="25"/>
      <c r="J104" s="25"/>
      <c r="K104" s="25"/>
      <c r="L104" s="25"/>
      <c r="M104" s="25"/>
      <c r="N104" s="25"/>
      <c r="O104" s="25"/>
      <c r="P104" s="25"/>
      <c r="Q104" s="25"/>
      <c r="R104" s="25"/>
      <c r="S104" s="25"/>
      <c r="T104" s="25"/>
      <c r="U104" s="25"/>
      <c r="V104" s="25"/>
      <c r="W104" s="25"/>
      <c r="X104" s="25"/>
    </row>
    <row r="105" spans="2:24" ht="15" customHeight="1">
      <c r="B105" s="25"/>
      <c r="C105" s="649"/>
      <c r="D105" s="25"/>
      <c r="E105" s="25"/>
      <c r="F105" s="25"/>
      <c r="G105" s="25"/>
      <c r="H105" s="25"/>
      <c r="I105" s="25"/>
      <c r="J105" s="25"/>
      <c r="K105" s="25"/>
      <c r="L105" s="25"/>
      <c r="M105" s="25"/>
      <c r="N105" s="25"/>
      <c r="O105" s="25"/>
      <c r="P105" s="25"/>
      <c r="Q105" s="25"/>
      <c r="R105" s="25"/>
      <c r="S105" s="25"/>
      <c r="T105" s="25"/>
      <c r="U105" s="25"/>
      <c r="V105" s="25"/>
      <c r="W105" s="25"/>
      <c r="X105" s="25"/>
    </row>
    <row r="106" spans="2:24" ht="15" customHeight="1">
      <c r="B106" s="25"/>
      <c r="C106" s="649"/>
      <c r="D106" s="25"/>
      <c r="E106" s="25"/>
      <c r="F106" s="25"/>
      <c r="G106" s="25"/>
      <c r="H106" s="25"/>
      <c r="I106" s="25"/>
      <c r="J106" s="25"/>
      <c r="K106" s="25"/>
      <c r="L106" s="25"/>
      <c r="M106" s="25"/>
      <c r="N106" s="25"/>
      <c r="O106" s="25"/>
      <c r="P106" s="25"/>
      <c r="Q106" s="25"/>
      <c r="R106" s="25"/>
      <c r="S106" s="25"/>
      <c r="T106" s="25"/>
      <c r="U106" s="25"/>
      <c r="V106" s="25"/>
      <c r="W106" s="25"/>
      <c r="X106" s="25"/>
    </row>
    <row r="107" spans="2:24" ht="15" customHeight="1">
      <c r="B107" s="25"/>
      <c r="C107" s="649"/>
      <c r="D107" s="25"/>
      <c r="E107" s="25"/>
      <c r="F107" s="25"/>
      <c r="G107" s="25"/>
      <c r="H107" s="25"/>
      <c r="I107" s="25"/>
      <c r="J107" s="25"/>
      <c r="K107" s="25"/>
      <c r="L107" s="25"/>
      <c r="M107" s="25"/>
      <c r="N107" s="25"/>
      <c r="O107" s="25"/>
      <c r="P107" s="25"/>
      <c r="Q107" s="25"/>
      <c r="R107" s="25"/>
      <c r="S107" s="25"/>
      <c r="T107" s="25"/>
      <c r="U107" s="25"/>
      <c r="V107" s="25"/>
      <c r="W107" s="25"/>
      <c r="X107" s="25"/>
    </row>
    <row r="108" spans="2:24" ht="15" customHeight="1">
      <c r="B108" s="25"/>
      <c r="C108" s="649"/>
      <c r="D108" s="25"/>
      <c r="E108" s="25"/>
      <c r="F108" s="25"/>
      <c r="G108" s="25"/>
      <c r="H108" s="25"/>
      <c r="I108" s="25"/>
      <c r="J108" s="25"/>
      <c r="K108" s="25"/>
      <c r="L108" s="25"/>
      <c r="M108" s="25"/>
      <c r="N108" s="25"/>
      <c r="O108" s="25"/>
      <c r="P108" s="25"/>
      <c r="Q108" s="25"/>
      <c r="R108" s="25"/>
      <c r="S108" s="25"/>
      <c r="T108" s="25"/>
      <c r="U108" s="25"/>
      <c r="V108" s="25"/>
      <c r="W108" s="25"/>
      <c r="X108" s="25"/>
    </row>
    <row r="109" spans="2:24" ht="15" customHeight="1">
      <c r="B109" s="25"/>
      <c r="C109" s="649"/>
      <c r="D109" s="25"/>
      <c r="E109" s="25"/>
      <c r="F109" s="25"/>
      <c r="G109" s="25"/>
      <c r="H109" s="25"/>
      <c r="I109" s="25"/>
      <c r="J109" s="25"/>
      <c r="K109" s="25"/>
      <c r="L109" s="25"/>
      <c r="M109" s="25"/>
      <c r="N109" s="25"/>
      <c r="O109" s="25"/>
      <c r="P109" s="25"/>
      <c r="Q109" s="25"/>
      <c r="R109" s="25"/>
      <c r="S109" s="25"/>
      <c r="T109" s="25"/>
      <c r="U109" s="25"/>
      <c r="V109" s="25"/>
      <c r="W109" s="25"/>
      <c r="X109" s="25"/>
    </row>
    <row r="110" spans="2:24" ht="15" customHeight="1">
      <c r="B110" s="25"/>
      <c r="C110" s="649"/>
      <c r="D110" s="25"/>
      <c r="E110" s="25"/>
      <c r="F110" s="25"/>
      <c r="G110" s="25"/>
      <c r="H110" s="25"/>
      <c r="I110" s="25"/>
      <c r="J110" s="25"/>
      <c r="K110" s="25"/>
      <c r="L110" s="25"/>
      <c r="M110" s="25"/>
      <c r="N110" s="25"/>
      <c r="O110" s="25"/>
      <c r="P110" s="25"/>
      <c r="Q110" s="25"/>
      <c r="R110" s="25"/>
      <c r="S110" s="25"/>
      <c r="T110" s="25"/>
      <c r="U110" s="25"/>
      <c r="V110" s="25"/>
      <c r="W110" s="25"/>
      <c r="X110" s="25"/>
    </row>
    <row r="111" spans="2:24" ht="15" customHeight="1">
      <c r="B111" s="25"/>
      <c r="C111" s="649"/>
      <c r="D111" s="25"/>
      <c r="E111" s="25"/>
      <c r="F111" s="25"/>
      <c r="G111" s="25"/>
      <c r="H111" s="25"/>
      <c r="I111" s="25"/>
      <c r="J111" s="25"/>
      <c r="K111" s="25"/>
      <c r="L111" s="25"/>
      <c r="M111" s="25"/>
      <c r="N111" s="25"/>
      <c r="O111" s="25"/>
      <c r="P111" s="25"/>
      <c r="Q111" s="25"/>
      <c r="R111" s="25"/>
      <c r="S111" s="25"/>
      <c r="T111" s="25"/>
      <c r="U111" s="25"/>
      <c r="V111" s="25"/>
      <c r="W111" s="25"/>
      <c r="X111" s="25"/>
    </row>
    <row r="112" spans="2:24" ht="15" customHeight="1">
      <c r="B112" s="25"/>
      <c r="C112" s="649"/>
      <c r="D112" s="25"/>
      <c r="E112" s="25"/>
      <c r="F112" s="25"/>
      <c r="G112" s="25"/>
      <c r="H112" s="25"/>
      <c r="I112" s="25"/>
      <c r="J112" s="25"/>
      <c r="K112" s="25"/>
      <c r="L112" s="25"/>
      <c r="M112" s="25"/>
      <c r="N112" s="25"/>
      <c r="O112" s="25"/>
      <c r="P112" s="25"/>
      <c r="Q112" s="25"/>
      <c r="R112" s="25"/>
      <c r="S112" s="25"/>
      <c r="T112" s="25"/>
      <c r="U112" s="25"/>
      <c r="V112" s="25"/>
      <c r="W112" s="25"/>
      <c r="X112" s="25"/>
    </row>
    <row r="113" spans="2:24" ht="15" customHeight="1">
      <c r="B113" s="25"/>
      <c r="C113" s="649"/>
      <c r="D113" s="25"/>
      <c r="E113" s="25"/>
      <c r="F113" s="25"/>
      <c r="G113" s="25"/>
      <c r="H113" s="25"/>
      <c r="I113" s="25"/>
      <c r="J113" s="25"/>
      <c r="K113" s="25"/>
      <c r="L113" s="25"/>
      <c r="M113" s="25"/>
      <c r="N113" s="25"/>
      <c r="O113" s="25"/>
      <c r="P113" s="25"/>
      <c r="Q113" s="25"/>
      <c r="R113" s="25"/>
      <c r="S113" s="25"/>
      <c r="T113" s="25"/>
      <c r="U113" s="25"/>
      <c r="V113" s="25"/>
      <c r="W113" s="25"/>
      <c r="X113" s="25"/>
    </row>
    <row r="114" spans="2:24" ht="15" customHeight="1">
      <c r="B114" s="25"/>
      <c r="C114" s="649"/>
      <c r="D114" s="25"/>
      <c r="E114" s="25"/>
      <c r="F114" s="25"/>
      <c r="G114" s="25"/>
      <c r="H114" s="25"/>
      <c r="I114" s="25"/>
      <c r="J114" s="25"/>
      <c r="K114" s="25"/>
      <c r="L114" s="25"/>
      <c r="M114" s="25"/>
      <c r="N114" s="25"/>
      <c r="O114" s="25"/>
      <c r="P114" s="25"/>
      <c r="Q114" s="25"/>
      <c r="R114" s="25"/>
      <c r="S114" s="25"/>
      <c r="T114" s="25"/>
      <c r="U114" s="25"/>
      <c r="V114" s="25"/>
      <c r="W114" s="25"/>
      <c r="X114" s="25"/>
    </row>
    <row r="115" spans="2:24" ht="15" customHeight="1">
      <c r="B115" s="25"/>
      <c r="C115" s="649"/>
      <c r="D115" s="25"/>
      <c r="E115" s="25"/>
      <c r="F115" s="25"/>
      <c r="G115" s="25"/>
      <c r="H115" s="25"/>
      <c r="I115" s="25"/>
      <c r="J115" s="25"/>
      <c r="K115" s="25"/>
      <c r="L115" s="25"/>
      <c r="M115" s="25"/>
      <c r="N115" s="25"/>
      <c r="O115" s="25"/>
      <c r="P115" s="25"/>
      <c r="Q115" s="25"/>
      <c r="R115" s="25"/>
      <c r="S115" s="25"/>
      <c r="T115" s="25"/>
      <c r="U115" s="25"/>
      <c r="V115" s="25"/>
      <c r="W115" s="25"/>
      <c r="X115" s="25"/>
    </row>
    <row r="116" spans="2:24" ht="15" customHeight="1">
      <c r="B116" s="25"/>
      <c r="C116" s="649"/>
      <c r="D116" s="25"/>
      <c r="E116" s="25"/>
      <c r="F116" s="25"/>
      <c r="G116" s="25"/>
      <c r="H116" s="25"/>
      <c r="I116" s="25"/>
      <c r="J116" s="25"/>
      <c r="K116" s="25"/>
      <c r="L116" s="25"/>
      <c r="M116" s="25"/>
      <c r="N116" s="25"/>
      <c r="O116" s="25"/>
      <c r="P116" s="25"/>
      <c r="Q116" s="25"/>
      <c r="R116" s="25"/>
      <c r="S116" s="25"/>
      <c r="T116" s="25"/>
      <c r="U116" s="25"/>
      <c r="V116" s="25"/>
      <c r="W116" s="25"/>
      <c r="X116" s="25"/>
    </row>
    <row r="117" spans="2:24" ht="15" customHeight="1">
      <c r="B117" s="25"/>
      <c r="C117" s="649"/>
      <c r="D117" s="25"/>
      <c r="E117" s="25"/>
      <c r="F117" s="25"/>
      <c r="G117" s="25"/>
      <c r="H117" s="25"/>
      <c r="I117" s="25"/>
      <c r="J117" s="25"/>
      <c r="K117" s="25"/>
      <c r="L117" s="25"/>
      <c r="M117" s="25"/>
      <c r="N117" s="25"/>
      <c r="O117" s="25"/>
      <c r="P117" s="25"/>
      <c r="Q117" s="25"/>
      <c r="R117" s="25"/>
      <c r="S117" s="25"/>
      <c r="T117" s="25"/>
      <c r="U117" s="25"/>
      <c r="V117" s="25"/>
      <c r="W117" s="25"/>
      <c r="X117" s="25"/>
    </row>
    <row r="118" spans="2:24" ht="15" customHeight="1">
      <c r="B118" s="25"/>
      <c r="C118" s="649"/>
      <c r="D118" s="25"/>
      <c r="E118" s="25"/>
      <c r="F118" s="25"/>
      <c r="G118" s="25"/>
      <c r="H118" s="25"/>
      <c r="I118" s="25"/>
      <c r="J118" s="25"/>
      <c r="K118" s="25"/>
      <c r="L118" s="25"/>
      <c r="M118" s="25"/>
      <c r="N118" s="25"/>
      <c r="O118" s="25"/>
      <c r="P118" s="25"/>
      <c r="Q118" s="25"/>
      <c r="R118" s="25"/>
      <c r="S118" s="25"/>
      <c r="T118" s="25"/>
      <c r="U118" s="25"/>
      <c r="V118" s="25"/>
      <c r="W118" s="25"/>
      <c r="X118" s="25"/>
    </row>
    <row r="119" spans="2:24" ht="15" customHeight="1">
      <c r="B119" s="25"/>
      <c r="C119" s="649"/>
      <c r="D119" s="25"/>
      <c r="E119" s="25"/>
      <c r="F119" s="25"/>
      <c r="G119" s="25"/>
      <c r="H119" s="25"/>
      <c r="I119" s="25"/>
      <c r="J119" s="25"/>
      <c r="K119" s="25"/>
      <c r="L119" s="25"/>
      <c r="M119" s="25"/>
      <c r="N119" s="25"/>
      <c r="O119" s="25"/>
      <c r="P119" s="25"/>
      <c r="Q119" s="25"/>
      <c r="R119" s="25"/>
      <c r="S119" s="25"/>
      <c r="T119" s="25"/>
      <c r="U119" s="25"/>
      <c r="V119" s="25"/>
      <c r="W119" s="25"/>
      <c r="X119" s="25"/>
    </row>
    <row r="120" spans="2:24" ht="15" customHeight="1">
      <c r="B120" s="25"/>
      <c r="C120" s="649"/>
      <c r="D120" s="25"/>
      <c r="E120" s="25"/>
      <c r="F120" s="25"/>
      <c r="G120" s="25"/>
      <c r="H120" s="25"/>
      <c r="I120" s="25"/>
      <c r="J120" s="25"/>
      <c r="K120" s="25"/>
      <c r="L120" s="25"/>
      <c r="M120" s="25"/>
      <c r="N120" s="25"/>
      <c r="O120" s="25"/>
      <c r="P120" s="25"/>
      <c r="Q120" s="25"/>
      <c r="R120" s="25"/>
      <c r="S120" s="25"/>
      <c r="T120" s="25"/>
      <c r="U120" s="25"/>
      <c r="V120" s="25"/>
      <c r="W120" s="25"/>
      <c r="X120" s="25"/>
    </row>
    <row r="121" spans="2:24" ht="15" customHeight="1">
      <c r="B121" s="25"/>
      <c r="C121" s="649"/>
      <c r="D121" s="25"/>
      <c r="E121" s="25"/>
      <c r="F121" s="25"/>
      <c r="G121" s="25"/>
      <c r="H121" s="25"/>
      <c r="I121" s="25"/>
      <c r="J121" s="25"/>
      <c r="K121" s="25"/>
      <c r="L121" s="25"/>
      <c r="M121" s="25"/>
      <c r="N121" s="25"/>
      <c r="O121" s="25"/>
      <c r="P121" s="25"/>
      <c r="Q121" s="25"/>
      <c r="R121" s="25"/>
      <c r="S121" s="25"/>
      <c r="T121" s="25"/>
      <c r="U121" s="25"/>
      <c r="V121" s="25"/>
      <c r="W121" s="25"/>
      <c r="X121" s="25"/>
    </row>
    <row r="122" spans="2:24" ht="15" customHeight="1">
      <c r="B122" s="25"/>
      <c r="C122" s="649"/>
      <c r="D122" s="25"/>
      <c r="E122" s="25"/>
      <c r="F122" s="25"/>
      <c r="G122" s="25"/>
      <c r="H122" s="25"/>
      <c r="I122" s="25"/>
      <c r="J122" s="25"/>
      <c r="K122" s="25"/>
      <c r="L122" s="25"/>
      <c r="M122" s="25"/>
      <c r="N122" s="25"/>
      <c r="O122" s="25"/>
      <c r="P122" s="25"/>
      <c r="Q122" s="25"/>
      <c r="R122" s="25"/>
      <c r="S122" s="25"/>
      <c r="T122" s="25"/>
      <c r="U122" s="25"/>
      <c r="V122" s="25"/>
      <c r="W122" s="25"/>
      <c r="X122" s="25"/>
    </row>
    <row r="123" spans="2:24" ht="15" customHeight="1">
      <c r="B123" s="25"/>
      <c r="C123" s="649"/>
      <c r="D123" s="25"/>
      <c r="E123" s="25"/>
      <c r="F123" s="25"/>
      <c r="G123" s="25"/>
      <c r="H123" s="25"/>
      <c r="I123" s="25"/>
      <c r="J123" s="25"/>
      <c r="K123" s="25"/>
      <c r="L123" s="25"/>
      <c r="M123" s="25"/>
      <c r="N123" s="25"/>
      <c r="O123" s="25"/>
      <c r="P123" s="25"/>
      <c r="Q123" s="25"/>
      <c r="R123" s="25"/>
      <c r="S123" s="25"/>
      <c r="T123" s="25"/>
      <c r="U123" s="25"/>
      <c r="V123" s="25"/>
      <c r="W123" s="25"/>
      <c r="X123" s="25"/>
    </row>
    <row r="124" spans="2:24" ht="15" customHeight="1">
      <c r="B124" s="25"/>
      <c r="C124" s="649"/>
      <c r="D124" s="25"/>
      <c r="E124" s="25"/>
      <c r="F124" s="25"/>
      <c r="G124" s="25"/>
      <c r="H124" s="25"/>
      <c r="I124" s="25"/>
      <c r="J124" s="25"/>
      <c r="K124" s="25"/>
      <c r="L124" s="25"/>
      <c r="M124" s="25"/>
      <c r="N124" s="25"/>
      <c r="O124" s="25"/>
      <c r="P124" s="25"/>
      <c r="Q124" s="25"/>
      <c r="R124" s="25"/>
      <c r="S124" s="25"/>
      <c r="T124" s="25"/>
      <c r="U124" s="25"/>
      <c r="V124" s="25"/>
      <c r="W124" s="25"/>
      <c r="X124" s="25"/>
    </row>
    <row r="125" spans="2:24" ht="15" customHeight="1">
      <c r="B125" s="25"/>
      <c r="C125" s="649"/>
      <c r="D125" s="25"/>
      <c r="E125" s="25"/>
      <c r="F125" s="25"/>
      <c r="G125" s="25"/>
      <c r="H125" s="25"/>
      <c r="I125" s="25"/>
      <c r="J125" s="25"/>
      <c r="K125" s="25"/>
      <c r="L125" s="25"/>
      <c r="M125" s="25"/>
      <c r="N125" s="25"/>
      <c r="O125" s="25"/>
      <c r="P125" s="25"/>
      <c r="Q125" s="25"/>
      <c r="R125" s="25"/>
      <c r="S125" s="25"/>
      <c r="T125" s="25"/>
      <c r="U125" s="25"/>
      <c r="V125" s="25"/>
      <c r="W125" s="25"/>
      <c r="X125" s="25"/>
    </row>
    <row r="126" spans="2:24" ht="15" customHeight="1">
      <c r="B126" s="25"/>
      <c r="C126" s="649"/>
      <c r="D126" s="25"/>
      <c r="E126" s="25"/>
      <c r="F126" s="25"/>
      <c r="G126" s="25"/>
      <c r="H126" s="25"/>
      <c r="I126" s="25"/>
      <c r="J126" s="25"/>
      <c r="K126" s="25"/>
      <c r="L126" s="25"/>
      <c r="M126" s="25"/>
      <c r="N126" s="25"/>
      <c r="O126" s="25"/>
      <c r="P126" s="25"/>
      <c r="Q126" s="25"/>
      <c r="R126" s="25"/>
      <c r="S126" s="25"/>
      <c r="T126" s="25"/>
      <c r="U126" s="25"/>
      <c r="V126" s="25"/>
      <c r="W126" s="25"/>
      <c r="X126" s="25"/>
    </row>
    <row r="127" spans="2:24" ht="15" customHeight="1">
      <c r="B127" s="25"/>
      <c r="C127" s="649"/>
      <c r="D127" s="25"/>
      <c r="E127" s="25"/>
      <c r="F127" s="25"/>
      <c r="G127" s="25"/>
      <c r="H127" s="25"/>
      <c r="I127" s="25"/>
      <c r="J127" s="25"/>
      <c r="K127" s="25"/>
      <c r="L127" s="25"/>
      <c r="M127" s="25"/>
      <c r="N127" s="25"/>
      <c r="O127" s="25"/>
      <c r="P127" s="25"/>
      <c r="Q127" s="25"/>
      <c r="R127" s="25"/>
      <c r="S127" s="25"/>
      <c r="T127" s="25"/>
      <c r="U127" s="25"/>
      <c r="V127" s="25"/>
      <c r="W127" s="25"/>
      <c r="X127" s="25"/>
    </row>
    <row r="128" spans="2:24" ht="15" customHeight="1">
      <c r="B128" s="25"/>
      <c r="C128" s="649"/>
      <c r="D128" s="25"/>
      <c r="E128" s="25"/>
      <c r="F128" s="25"/>
      <c r="G128" s="25"/>
      <c r="H128" s="25"/>
      <c r="I128" s="25"/>
      <c r="J128" s="25"/>
      <c r="K128" s="25"/>
      <c r="L128" s="25"/>
      <c r="M128" s="25"/>
      <c r="N128" s="25"/>
      <c r="O128" s="25"/>
      <c r="P128" s="25"/>
      <c r="Q128" s="25"/>
      <c r="R128" s="25"/>
      <c r="S128" s="25"/>
      <c r="T128" s="25"/>
      <c r="U128" s="25"/>
      <c r="V128" s="25"/>
      <c r="W128" s="25"/>
      <c r="X128" s="25"/>
    </row>
    <row r="129" spans="2:24" ht="15" customHeight="1">
      <c r="B129" s="25"/>
      <c r="C129" s="649"/>
      <c r="D129" s="25"/>
      <c r="E129" s="25"/>
      <c r="F129" s="25"/>
      <c r="G129" s="25"/>
      <c r="H129" s="25"/>
      <c r="I129" s="25"/>
      <c r="J129" s="25"/>
      <c r="K129" s="25"/>
      <c r="L129" s="25"/>
      <c r="M129" s="25"/>
      <c r="N129" s="25"/>
      <c r="O129" s="25"/>
      <c r="P129" s="25"/>
      <c r="Q129" s="25"/>
      <c r="R129" s="25"/>
      <c r="S129" s="25"/>
      <c r="T129" s="25"/>
      <c r="U129" s="25"/>
      <c r="V129" s="25"/>
      <c r="W129" s="25"/>
      <c r="X129" s="25"/>
    </row>
    <row r="130" spans="2:24" ht="15" customHeight="1">
      <c r="B130" s="25"/>
      <c r="C130" s="649"/>
      <c r="D130" s="25"/>
      <c r="E130" s="25"/>
      <c r="F130" s="25"/>
      <c r="G130" s="25"/>
      <c r="H130" s="25"/>
      <c r="I130" s="25"/>
      <c r="J130" s="25"/>
      <c r="K130" s="25"/>
      <c r="L130" s="25"/>
      <c r="M130" s="25"/>
      <c r="N130" s="25"/>
      <c r="O130" s="25"/>
      <c r="P130" s="25"/>
      <c r="Q130" s="25"/>
      <c r="R130" s="25"/>
      <c r="S130" s="25"/>
      <c r="T130" s="25"/>
      <c r="U130" s="25"/>
      <c r="V130" s="25"/>
      <c r="W130" s="25"/>
      <c r="X130" s="25"/>
    </row>
    <row r="131" spans="2:24" ht="15" customHeight="1">
      <c r="B131" s="25"/>
      <c r="C131" s="649"/>
      <c r="D131" s="25"/>
      <c r="E131" s="25"/>
      <c r="F131" s="25"/>
      <c r="G131" s="25"/>
      <c r="H131" s="25"/>
      <c r="I131" s="25"/>
      <c r="J131" s="25"/>
      <c r="K131" s="25"/>
      <c r="L131" s="25"/>
      <c r="M131" s="25"/>
      <c r="N131" s="25"/>
      <c r="O131" s="25"/>
      <c r="P131" s="25"/>
      <c r="Q131" s="25"/>
      <c r="R131" s="25"/>
      <c r="S131" s="25"/>
      <c r="T131" s="25"/>
      <c r="U131" s="25"/>
      <c r="V131" s="25"/>
      <c r="W131" s="25"/>
      <c r="X131" s="25"/>
    </row>
    <row r="132" spans="2:24" ht="15" customHeight="1">
      <c r="B132" s="25"/>
      <c r="C132" s="649"/>
      <c r="D132" s="25"/>
      <c r="E132" s="25"/>
      <c r="F132" s="25"/>
      <c r="G132" s="25"/>
      <c r="H132" s="25"/>
      <c r="I132" s="25"/>
      <c r="J132" s="25"/>
      <c r="K132" s="25"/>
      <c r="L132" s="25"/>
      <c r="M132" s="25"/>
      <c r="N132" s="25"/>
      <c r="O132" s="25"/>
      <c r="P132" s="25"/>
      <c r="Q132" s="25"/>
      <c r="R132" s="25"/>
      <c r="S132" s="25"/>
      <c r="T132" s="25"/>
      <c r="U132" s="25"/>
      <c r="V132" s="25"/>
      <c r="W132" s="25"/>
      <c r="X132" s="25"/>
    </row>
    <row r="133" spans="2:24" ht="15" customHeight="1">
      <c r="B133" s="25"/>
      <c r="C133" s="649"/>
      <c r="D133" s="25"/>
      <c r="E133" s="25"/>
      <c r="F133" s="25"/>
      <c r="G133" s="25"/>
      <c r="H133" s="25"/>
      <c r="I133" s="25"/>
      <c r="J133" s="25"/>
      <c r="K133" s="25"/>
      <c r="L133" s="25"/>
      <c r="M133" s="25"/>
      <c r="N133" s="25"/>
      <c r="O133" s="25"/>
      <c r="P133" s="25"/>
      <c r="Q133" s="25"/>
      <c r="R133" s="25"/>
      <c r="S133" s="25"/>
      <c r="T133" s="25"/>
      <c r="U133" s="25"/>
      <c r="V133" s="25"/>
      <c r="W133" s="25"/>
      <c r="X133" s="25"/>
    </row>
    <row r="134" spans="2:24" ht="15" customHeight="1">
      <c r="B134" s="25"/>
      <c r="C134" s="649"/>
      <c r="D134" s="25"/>
      <c r="E134" s="25"/>
      <c r="F134" s="25"/>
      <c r="G134" s="25"/>
      <c r="H134" s="25"/>
      <c r="I134" s="25"/>
      <c r="J134" s="25"/>
      <c r="K134" s="25"/>
      <c r="L134" s="25"/>
      <c r="M134" s="25"/>
      <c r="N134" s="25"/>
      <c r="O134" s="25"/>
      <c r="P134" s="25"/>
      <c r="Q134" s="25"/>
      <c r="R134" s="25"/>
      <c r="S134" s="25"/>
      <c r="T134" s="25"/>
      <c r="U134" s="25"/>
      <c r="V134" s="25"/>
      <c r="W134" s="25"/>
      <c r="X134" s="25"/>
    </row>
    <row r="135" spans="2:24" ht="15" customHeight="1">
      <c r="B135" s="25"/>
      <c r="C135" s="649"/>
      <c r="D135" s="25"/>
      <c r="E135" s="25"/>
      <c r="F135" s="25"/>
      <c r="G135" s="25"/>
      <c r="H135" s="25"/>
      <c r="I135" s="25"/>
      <c r="J135" s="25"/>
      <c r="K135" s="25"/>
      <c r="L135" s="25"/>
      <c r="M135" s="25"/>
      <c r="N135" s="25"/>
      <c r="O135" s="25"/>
      <c r="P135" s="25"/>
      <c r="Q135" s="25"/>
      <c r="R135" s="25"/>
      <c r="S135" s="25"/>
      <c r="T135" s="25"/>
      <c r="U135" s="25"/>
      <c r="V135" s="25"/>
      <c r="W135" s="25"/>
      <c r="X135" s="25"/>
    </row>
    <row r="136" spans="2:24" ht="15" customHeight="1">
      <c r="B136" s="25"/>
      <c r="C136" s="649"/>
      <c r="D136" s="25"/>
      <c r="E136" s="25"/>
      <c r="F136" s="25"/>
      <c r="G136" s="25"/>
      <c r="H136" s="25"/>
      <c r="I136" s="25"/>
      <c r="J136" s="25"/>
      <c r="K136" s="25"/>
      <c r="L136" s="25"/>
      <c r="M136" s="25"/>
      <c r="N136" s="25"/>
      <c r="O136" s="25"/>
      <c r="P136" s="25"/>
      <c r="Q136" s="25"/>
      <c r="R136" s="25"/>
      <c r="S136" s="25"/>
      <c r="T136" s="25"/>
      <c r="U136" s="25"/>
      <c r="V136" s="25"/>
      <c r="W136" s="25"/>
      <c r="X136" s="25"/>
    </row>
    <row r="137" spans="2:24" ht="15" customHeight="1">
      <c r="B137" s="25"/>
      <c r="C137" s="649"/>
      <c r="D137" s="25"/>
      <c r="E137" s="25"/>
      <c r="F137" s="25"/>
      <c r="G137" s="25"/>
      <c r="H137" s="25"/>
      <c r="I137" s="25"/>
      <c r="J137" s="25"/>
      <c r="K137" s="25"/>
      <c r="L137" s="25"/>
      <c r="M137" s="25"/>
      <c r="N137" s="25"/>
      <c r="O137" s="25"/>
      <c r="P137" s="25"/>
      <c r="Q137" s="25"/>
      <c r="R137" s="25"/>
      <c r="S137" s="25"/>
      <c r="T137" s="25"/>
      <c r="U137" s="25"/>
      <c r="V137" s="25"/>
      <c r="W137" s="25"/>
      <c r="X137" s="25"/>
    </row>
    <row r="138" spans="2:24" ht="15" customHeight="1">
      <c r="B138" s="25"/>
      <c r="C138" s="649"/>
      <c r="D138" s="25"/>
      <c r="E138" s="25"/>
      <c r="F138" s="25"/>
      <c r="G138" s="25"/>
      <c r="H138" s="25"/>
      <c r="I138" s="25"/>
      <c r="J138" s="25"/>
      <c r="K138" s="25"/>
      <c r="L138" s="25"/>
      <c r="M138" s="25"/>
      <c r="N138" s="25"/>
      <c r="O138" s="25"/>
      <c r="P138" s="25"/>
      <c r="Q138" s="25"/>
      <c r="R138" s="25"/>
      <c r="S138" s="25"/>
      <c r="T138" s="25"/>
      <c r="U138" s="25"/>
      <c r="V138" s="25"/>
      <c r="W138" s="25"/>
      <c r="X138" s="25"/>
    </row>
    <row r="139" spans="2:24" ht="15" customHeight="1">
      <c r="B139" s="25"/>
      <c r="C139" s="649"/>
      <c r="D139" s="25"/>
      <c r="E139" s="25"/>
      <c r="F139" s="25"/>
      <c r="G139" s="25"/>
      <c r="H139" s="25"/>
      <c r="I139" s="25"/>
      <c r="J139" s="25"/>
      <c r="K139" s="25"/>
      <c r="L139" s="25"/>
      <c r="M139" s="25"/>
      <c r="N139" s="25"/>
      <c r="O139" s="25"/>
      <c r="P139" s="25"/>
      <c r="Q139" s="25"/>
      <c r="R139" s="25"/>
      <c r="S139" s="25"/>
      <c r="T139" s="25"/>
      <c r="U139" s="25"/>
      <c r="V139" s="25"/>
      <c r="W139" s="25"/>
      <c r="X139" s="25"/>
    </row>
    <row r="140" spans="2:24" ht="15" customHeight="1">
      <c r="B140" s="25"/>
      <c r="C140" s="649"/>
      <c r="D140" s="25"/>
      <c r="E140" s="25"/>
      <c r="F140" s="25"/>
      <c r="G140" s="25"/>
      <c r="H140" s="25"/>
      <c r="I140" s="25"/>
      <c r="J140" s="25"/>
      <c r="K140" s="25"/>
      <c r="L140" s="25"/>
      <c r="M140" s="25"/>
      <c r="N140" s="25"/>
      <c r="O140" s="25"/>
      <c r="P140" s="25"/>
      <c r="Q140" s="25"/>
      <c r="R140" s="25"/>
      <c r="S140" s="25"/>
      <c r="T140" s="25"/>
      <c r="U140" s="25"/>
      <c r="V140" s="25"/>
      <c r="W140" s="25"/>
      <c r="X140" s="25"/>
    </row>
    <row r="141" spans="2:24" ht="15" customHeight="1">
      <c r="B141" s="25"/>
      <c r="C141" s="649"/>
      <c r="D141" s="25"/>
      <c r="E141" s="25"/>
      <c r="F141" s="25"/>
      <c r="G141" s="25"/>
      <c r="H141" s="25"/>
      <c r="I141" s="25"/>
      <c r="J141" s="25"/>
      <c r="K141" s="25"/>
      <c r="L141" s="25"/>
      <c r="M141" s="25"/>
      <c r="N141" s="25"/>
      <c r="O141" s="25"/>
      <c r="P141" s="25"/>
      <c r="Q141" s="25"/>
      <c r="R141" s="25"/>
      <c r="S141" s="25"/>
      <c r="T141" s="25"/>
      <c r="U141" s="25"/>
      <c r="V141" s="25"/>
      <c r="W141" s="25"/>
      <c r="X141" s="25"/>
    </row>
    <row r="142" spans="2:24" ht="15" customHeight="1">
      <c r="B142" s="25"/>
      <c r="C142" s="649"/>
      <c r="D142" s="25"/>
      <c r="E142" s="25"/>
      <c r="F142" s="25"/>
      <c r="G142" s="25"/>
      <c r="H142" s="25"/>
      <c r="I142" s="25"/>
      <c r="J142" s="25"/>
      <c r="K142" s="25"/>
      <c r="L142" s="25"/>
      <c r="M142" s="25"/>
      <c r="N142" s="25"/>
      <c r="O142" s="25"/>
      <c r="P142" s="25"/>
      <c r="Q142" s="25"/>
      <c r="R142" s="25"/>
      <c r="S142" s="25"/>
      <c r="T142" s="25"/>
      <c r="U142" s="25"/>
      <c r="V142" s="25"/>
      <c r="W142" s="25"/>
      <c r="X142" s="25"/>
    </row>
    <row r="143" spans="2:24" ht="15" customHeight="1">
      <c r="B143" s="25"/>
      <c r="C143" s="649"/>
      <c r="D143" s="25"/>
      <c r="E143" s="25"/>
      <c r="F143" s="25"/>
      <c r="G143" s="25"/>
      <c r="H143" s="25"/>
      <c r="I143" s="25"/>
      <c r="J143" s="25"/>
      <c r="K143" s="25"/>
      <c r="L143" s="25"/>
      <c r="M143" s="25"/>
      <c r="N143" s="25"/>
      <c r="O143" s="25"/>
      <c r="P143" s="25"/>
      <c r="Q143" s="25"/>
      <c r="R143" s="25"/>
      <c r="S143" s="25"/>
      <c r="T143" s="25"/>
      <c r="U143" s="25"/>
      <c r="V143" s="25"/>
      <c r="W143" s="25"/>
      <c r="X143" s="25"/>
    </row>
    <row r="144" spans="2:24" ht="15" customHeight="1">
      <c r="B144" s="25"/>
      <c r="C144" s="649"/>
      <c r="D144" s="25"/>
      <c r="E144" s="25"/>
      <c r="F144" s="25"/>
      <c r="G144" s="25"/>
      <c r="H144" s="25"/>
      <c r="I144" s="25"/>
      <c r="J144" s="25"/>
      <c r="K144" s="25"/>
      <c r="L144" s="25"/>
      <c r="M144" s="25"/>
      <c r="N144" s="25"/>
      <c r="O144" s="25"/>
      <c r="P144" s="25"/>
      <c r="Q144" s="25"/>
      <c r="R144" s="25"/>
      <c r="S144" s="25"/>
      <c r="T144" s="25"/>
      <c r="U144" s="25"/>
      <c r="V144" s="25"/>
      <c r="W144" s="25"/>
      <c r="X144" s="25"/>
    </row>
    <row r="145" spans="2:24" ht="15" customHeight="1">
      <c r="B145" s="25"/>
      <c r="C145" s="649"/>
      <c r="D145" s="25"/>
      <c r="E145" s="25"/>
      <c r="F145" s="25"/>
      <c r="G145" s="25"/>
      <c r="H145" s="25"/>
      <c r="I145" s="25"/>
      <c r="J145" s="25"/>
      <c r="K145" s="25"/>
      <c r="L145" s="25"/>
      <c r="M145" s="25"/>
      <c r="N145" s="25"/>
      <c r="O145" s="25"/>
      <c r="P145" s="25"/>
      <c r="Q145" s="25"/>
      <c r="R145" s="25"/>
      <c r="S145" s="25"/>
      <c r="T145" s="25"/>
      <c r="U145" s="25"/>
      <c r="V145" s="25"/>
      <c r="W145" s="25"/>
      <c r="X145" s="25"/>
    </row>
    <row r="146" spans="2:24" ht="15" customHeight="1">
      <c r="B146" s="25"/>
      <c r="C146" s="649"/>
      <c r="D146" s="25"/>
      <c r="E146" s="25"/>
      <c r="F146" s="25"/>
      <c r="G146" s="25"/>
      <c r="H146" s="25"/>
      <c r="I146" s="25"/>
      <c r="J146" s="25"/>
      <c r="K146" s="25"/>
      <c r="L146" s="25"/>
      <c r="M146" s="25"/>
      <c r="N146" s="25"/>
      <c r="O146" s="25"/>
      <c r="P146" s="25"/>
      <c r="Q146" s="25"/>
      <c r="R146" s="25"/>
      <c r="S146" s="25"/>
      <c r="T146" s="25"/>
      <c r="U146" s="25"/>
      <c r="V146" s="25"/>
      <c r="W146" s="25"/>
      <c r="X146" s="25"/>
    </row>
    <row r="147" spans="2:24" ht="15" customHeight="1">
      <c r="B147" s="25"/>
      <c r="C147" s="649"/>
      <c r="D147" s="25"/>
      <c r="E147" s="25"/>
      <c r="F147" s="25"/>
      <c r="G147" s="25"/>
      <c r="H147" s="25"/>
      <c r="I147" s="25"/>
      <c r="J147" s="25"/>
      <c r="K147" s="25"/>
      <c r="L147" s="25"/>
      <c r="M147" s="25"/>
      <c r="N147" s="25"/>
      <c r="O147" s="25"/>
      <c r="P147" s="25"/>
      <c r="Q147" s="25"/>
      <c r="R147" s="25"/>
      <c r="S147" s="25"/>
      <c r="T147" s="25"/>
      <c r="U147" s="25"/>
      <c r="V147" s="25"/>
      <c r="W147" s="25"/>
      <c r="X147" s="25"/>
    </row>
    <row r="148" spans="2:24" ht="15" customHeight="1">
      <c r="B148" s="25"/>
      <c r="C148" s="649"/>
      <c r="D148" s="25"/>
      <c r="E148" s="25"/>
      <c r="F148" s="25"/>
      <c r="G148" s="25"/>
      <c r="H148" s="25"/>
      <c r="I148" s="25"/>
      <c r="J148" s="25"/>
      <c r="K148" s="25"/>
      <c r="L148" s="25"/>
      <c r="M148" s="25"/>
      <c r="N148" s="25"/>
      <c r="O148" s="25"/>
      <c r="P148" s="25"/>
      <c r="Q148" s="25"/>
      <c r="R148" s="25"/>
      <c r="S148" s="25"/>
      <c r="T148" s="25"/>
      <c r="U148" s="25"/>
      <c r="V148" s="25"/>
      <c r="W148" s="25"/>
      <c r="X148" s="25"/>
    </row>
    <row r="149" spans="2:24" ht="15" customHeight="1">
      <c r="B149" s="25"/>
      <c r="C149" s="649"/>
      <c r="D149" s="25"/>
      <c r="E149" s="25"/>
      <c r="F149" s="25"/>
      <c r="G149" s="25"/>
      <c r="H149" s="25"/>
      <c r="I149" s="25"/>
      <c r="J149" s="25"/>
      <c r="K149" s="25"/>
      <c r="L149" s="25"/>
      <c r="M149" s="25"/>
      <c r="N149" s="25"/>
      <c r="O149" s="25"/>
      <c r="P149" s="25"/>
      <c r="Q149" s="25"/>
      <c r="R149" s="25"/>
      <c r="S149" s="25"/>
      <c r="T149" s="25"/>
      <c r="U149" s="25"/>
      <c r="V149" s="25"/>
      <c r="W149" s="25"/>
      <c r="X149" s="25"/>
    </row>
    <row r="150" spans="2:24" ht="15" customHeight="1">
      <c r="B150" s="25"/>
      <c r="C150" s="649"/>
      <c r="D150" s="25"/>
      <c r="E150" s="25"/>
      <c r="F150" s="25"/>
      <c r="G150" s="25"/>
      <c r="H150" s="25"/>
      <c r="I150" s="25"/>
      <c r="J150" s="25"/>
      <c r="K150" s="25"/>
      <c r="L150" s="25"/>
      <c r="M150" s="25"/>
      <c r="N150" s="25"/>
      <c r="O150" s="25"/>
      <c r="P150" s="25"/>
      <c r="Q150" s="25"/>
      <c r="R150" s="25"/>
      <c r="S150" s="25"/>
      <c r="T150" s="25"/>
      <c r="U150" s="25"/>
      <c r="V150" s="25"/>
      <c r="W150" s="25"/>
      <c r="X150" s="25"/>
    </row>
    <row r="151" spans="2:24" ht="15" customHeight="1">
      <c r="B151" s="25"/>
      <c r="C151" s="649"/>
      <c r="D151" s="25"/>
      <c r="E151" s="25"/>
      <c r="F151" s="25"/>
      <c r="G151" s="25"/>
      <c r="H151" s="25"/>
      <c r="I151" s="25"/>
      <c r="J151" s="25"/>
      <c r="K151" s="25"/>
      <c r="L151" s="25"/>
      <c r="M151" s="25"/>
      <c r="N151" s="25"/>
      <c r="O151" s="25"/>
      <c r="P151" s="25"/>
      <c r="Q151" s="25"/>
      <c r="R151" s="25"/>
      <c r="S151" s="25"/>
      <c r="T151" s="25"/>
      <c r="U151" s="25"/>
      <c r="V151" s="25"/>
      <c r="W151" s="25"/>
      <c r="X151" s="25"/>
    </row>
    <row r="152" spans="2:24" ht="15" customHeight="1">
      <c r="B152" s="25"/>
      <c r="C152" s="649"/>
      <c r="D152" s="25"/>
      <c r="E152" s="25"/>
      <c r="F152" s="25"/>
      <c r="G152" s="25"/>
      <c r="H152" s="25"/>
      <c r="I152" s="25"/>
      <c r="J152" s="25"/>
      <c r="K152" s="25"/>
      <c r="L152" s="25"/>
      <c r="M152" s="25"/>
      <c r="N152" s="25"/>
      <c r="O152" s="25"/>
      <c r="P152" s="25"/>
      <c r="Q152" s="25"/>
      <c r="R152" s="25"/>
      <c r="S152" s="25"/>
      <c r="T152" s="25"/>
      <c r="U152" s="25"/>
      <c r="V152" s="25"/>
      <c r="W152" s="25"/>
      <c r="X152" s="25"/>
    </row>
    <row r="153" spans="2:24" ht="15" customHeight="1">
      <c r="B153" s="25"/>
      <c r="C153" s="649"/>
      <c r="D153" s="25"/>
      <c r="E153" s="25"/>
      <c r="F153" s="25"/>
      <c r="G153" s="25"/>
      <c r="H153" s="25"/>
      <c r="I153" s="25"/>
      <c r="J153" s="25"/>
      <c r="K153" s="25"/>
      <c r="L153" s="25"/>
      <c r="M153" s="25"/>
      <c r="N153" s="25"/>
      <c r="O153" s="25"/>
      <c r="P153" s="25"/>
      <c r="Q153" s="25"/>
      <c r="R153" s="25"/>
      <c r="S153" s="25"/>
      <c r="T153" s="25"/>
      <c r="U153" s="25"/>
      <c r="V153" s="25"/>
      <c r="W153" s="25"/>
      <c r="X153" s="25"/>
    </row>
    <row r="154" spans="2:24" ht="15" customHeight="1">
      <c r="B154" s="25"/>
      <c r="C154" s="649"/>
      <c r="D154" s="25"/>
      <c r="E154" s="25"/>
      <c r="F154" s="25"/>
      <c r="G154" s="25"/>
      <c r="H154" s="25"/>
      <c r="I154" s="25"/>
      <c r="J154" s="25"/>
      <c r="K154" s="25"/>
      <c r="L154" s="25"/>
      <c r="M154" s="25"/>
      <c r="N154" s="25"/>
      <c r="O154" s="25"/>
      <c r="P154" s="25"/>
      <c r="Q154" s="25"/>
      <c r="R154" s="25"/>
      <c r="S154" s="25"/>
      <c r="T154" s="25"/>
      <c r="U154" s="25"/>
      <c r="V154" s="25"/>
      <c r="W154" s="25"/>
      <c r="X154" s="25"/>
    </row>
    <row r="155" spans="2:24" ht="15" customHeight="1">
      <c r="B155" s="25"/>
      <c r="C155" s="649"/>
      <c r="D155" s="25"/>
      <c r="E155" s="25"/>
      <c r="F155" s="25"/>
      <c r="G155" s="25"/>
      <c r="H155" s="25"/>
      <c r="I155" s="25"/>
      <c r="J155" s="25"/>
      <c r="K155" s="25"/>
      <c r="L155" s="25"/>
      <c r="M155" s="25"/>
      <c r="N155" s="25"/>
      <c r="O155" s="25"/>
      <c r="P155" s="25"/>
      <c r="Q155" s="25"/>
      <c r="R155" s="25"/>
      <c r="S155" s="25"/>
      <c r="T155" s="25"/>
      <c r="U155" s="25"/>
      <c r="V155" s="25"/>
      <c r="W155" s="25"/>
      <c r="X155" s="25"/>
    </row>
    <row r="156" spans="2:24" ht="15" customHeight="1">
      <c r="B156" s="25"/>
      <c r="C156" s="649"/>
      <c r="D156" s="25"/>
      <c r="E156" s="25"/>
      <c r="F156" s="25"/>
      <c r="G156" s="25"/>
      <c r="H156" s="25"/>
      <c r="I156" s="25"/>
      <c r="J156" s="25"/>
      <c r="K156" s="25"/>
      <c r="L156" s="25"/>
      <c r="M156" s="25"/>
      <c r="N156" s="25"/>
      <c r="O156" s="25"/>
      <c r="P156" s="25"/>
      <c r="Q156" s="25"/>
      <c r="R156" s="25"/>
      <c r="S156" s="25"/>
      <c r="T156" s="25"/>
      <c r="U156" s="25"/>
      <c r="V156" s="25"/>
      <c r="W156" s="25"/>
      <c r="X156" s="25"/>
    </row>
    <row r="157" spans="2:24" ht="15" customHeight="1">
      <c r="B157" s="25"/>
      <c r="C157" s="649"/>
      <c r="D157" s="25"/>
      <c r="E157" s="25"/>
      <c r="F157" s="25"/>
      <c r="G157" s="25"/>
      <c r="H157" s="25"/>
      <c r="I157" s="25"/>
      <c r="J157" s="25"/>
      <c r="K157" s="25"/>
      <c r="L157" s="25"/>
      <c r="M157" s="25"/>
      <c r="N157" s="25"/>
      <c r="O157" s="25"/>
      <c r="P157" s="25"/>
      <c r="Q157" s="25"/>
      <c r="R157" s="25"/>
      <c r="S157" s="25"/>
      <c r="T157" s="25"/>
      <c r="U157" s="25"/>
      <c r="V157" s="25"/>
      <c r="W157" s="25"/>
      <c r="X157" s="25"/>
    </row>
    <row r="158" spans="2:24" ht="15" customHeight="1">
      <c r="B158" s="25"/>
      <c r="C158" s="649"/>
      <c r="D158" s="25"/>
      <c r="E158" s="25"/>
      <c r="F158" s="25"/>
      <c r="G158" s="25"/>
      <c r="H158" s="25"/>
      <c r="I158" s="25"/>
      <c r="J158" s="25"/>
      <c r="K158" s="25"/>
      <c r="L158" s="25"/>
      <c r="M158" s="25"/>
      <c r="N158" s="25"/>
      <c r="O158" s="25"/>
      <c r="P158" s="25"/>
      <c r="Q158" s="25"/>
      <c r="R158" s="25"/>
      <c r="S158" s="25"/>
      <c r="T158" s="25"/>
      <c r="U158" s="25"/>
      <c r="V158" s="25"/>
      <c r="W158" s="25"/>
      <c r="X158" s="25"/>
    </row>
    <row r="159" spans="2:24" ht="15" customHeight="1">
      <c r="B159" s="25"/>
      <c r="C159" s="649"/>
      <c r="D159" s="25"/>
      <c r="E159" s="25"/>
      <c r="F159" s="25"/>
      <c r="G159" s="25"/>
      <c r="H159" s="25"/>
      <c r="I159" s="25"/>
      <c r="J159" s="25"/>
      <c r="K159" s="25"/>
      <c r="L159" s="25"/>
      <c r="M159" s="25"/>
      <c r="N159" s="25"/>
      <c r="O159" s="25"/>
      <c r="P159" s="25"/>
      <c r="Q159" s="25"/>
      <c r="R159" s="25"/>
      <c r="S159" s="25"/>
      <c r="T159" s="25"/>
      <c r="U159" s="25"/>
      <c r="V159" s="25"/>
      <c r="W159" s="25"/>
      <c r="X159" s="25"/>
    </row>
    <row r="160" spans="2:24" ht="15" customHeight="1">
      <c r="B160" s="25"/>
      <c r="C160" s="649"/>
      <c r="D160" s="25"/>
      <c r="E160" s="25"/>
      <c r="F160" s="25"/>
      <c r="G160" s="25"/>
      <c r="H160" s="25"/>
      <c r="I160" s="25"/>
      <c r="J160" s="25"/>
      <c r="K160" s="25"/>
      <c r="L160" s="25"/>
      <c r="M160" s="25"/>
      <c r="N160" s="25"/>
      <c r="O160" s="25"/>
      <c r="P160" s="25"/>
      <c r="Q160" s="25"/>
      <c r="R160" s="25"/>
      <c r="S160" s="25"/>
      <c r="T160" s="25"/>
      <c r="U160" s="25"/>
      <c r="V160" s="25"/>
      <c r="W160" s="25"/>
      <c r="X160" s="25"/>
    </row>
    <row r="161" spans="2:24" ht="15" customHeight="1">
      <c r="B161" s="25"/>
      <c r="C161" s="649"/>
      <c r="D161" s="25"/>
      <c r="E161" s="25"/>
      <c r="F161" s="25"/>
      <c r="G161" s="25"/>
      <c r="H161" s="25"/>
      <c r="I161" s="25"/>
      <c r="J161" s="25"/>
      <c r="K161" s="25"/>
      <c r="L161" s="25"/>
      <c r="M161" s="25"/>
      <c r="N161" s="25"/>
      <c r="O161" s="25"/>
      <c r="P161" s="25"/>
      <c r="Q161" s="25"/>
      <c r="R161" s="25"/>
      <c r="S161" s="25"/>
      <c r="T161" s="25"/>
      <c r="U161" s="25"/>
      <c r="V161" s="25"/>
      <c r="W161" s="25"/>
      <c r="X161" s="25"/>
    </row>
    <row r="162" spans="2:24" ht="15" customHeight="1">
      <c r="B162" s="25"/>
      <c r="C162" s="649"/>
      <c r="D162" s="25"/>
      <c r="E162" s="25"/>
      <c r="F162" s="25"/>
      <c r="G162" s="25"/>
      <c r="H162" s="25"/>
      <c r="I162" s="25"/>
      <c r="J162" s="25"/>
      <c r="K162" s="25"/>
      <c r="L162" s="25"/>
      <c r="M162" s="25"/>
      <c r="N162" s="25"/>
      <c r="O162" s="25"/>
      <c r="P162" s="25"/>
      <c r="Q162" s="25"/>
      <c r="R162" s="25"/>
      <c r="S162" s="25"/>
      <c r="T162" s="25"/>
      <c r="U162" s="25"/>
      <c r="V162" s="25"/>
      <c r="W162" s="25"/>
      <c r="X162" s="25"/>
    </row>
    <row r="163" spans="2:24" ht="15" customHeight="1">
      <c r="B163" s="25"/>
      <c r="C163" s="649"/>
      <c r="D163" s="25"/>
      <c r="E163" s="25"/>
      <c r="F163" s="25"/>
      <c r="G163" s="25"/>
      <c r="H163" s="25"/>
      <c r="I163" s="25"/>
      <c r="J163" s="25"/>
      <c r="K163" s="25"/>
      <c r="L163" s="25"/>
      <c r="M163" s="25"/>
      <c r="N163" s="25"/>
      <c r="O163" s="25"/>
      <c r="P163" s="25"/>
      <c r="Q163" s="25"/>
      <c r="R163" s="25"/>
      <c r="S163" s="25"/>
      <c r="T163" s="25"/>
      <c r="U163" s="25"/>
      <c r="V163" s="25"/>
      <c r="W163" s="25"/>
      <c r="X163" s="25"/>
    </row>
    <row r="164" spans="2:24" ht="15" customHeight="1">
      <c r="B164" s="25"/>
      <c r="C164" s="649"/>
      <c r="D164" s="25"/>
      <c r="E164" s="25"/>
      <c r="F164" s="25"/>
      <c r="G164" s="25"/>
      <c r="H164" s="25"/>
      <c r="I164" s="25"/>
      <c r="J164" s="25"/>
      <c r="K164" s="25"/>
      <c r="L164" s="25"/>
      <c r="M164" s="25"/>
      <c r="N164" s="25"/>
      <c r="O164" s="25"/>
      <c r="P164" s="25"/>
      <c r="Q164" s="25"/>
      <c r="R164" s="25"/>
      <c r="S164" s="25"/>
      <c r="T164" s="25"/>
      <c r="U164" s="25"/>
      <c r="V164" s="25"/>
      <c r="W164" s="25"/>
      <c r="X164" s="25"/>
    </row>
    <row r="165" spans="2:24" ht="15" customHeight="1">
      <c r="B165" s="25"/>
      <c r="C165" s="649"/>
      <c r="D165" s="25"/>
      <c r="E165" s="25"/>
      <c r="F165" s="25"/>
      <c r="G165" s="25"/>
      <c r="H165" s="25"/>
      <c r="I165" s="25"/>
      <c r="J165" s="25"/>
      <c r="K165" s="25"/>
      <c r="L165" s="25"/>
      <c r="M165" s="25"/>
      <c r="N165" s="25"/>
      <c r="O165" s="25"/>
      <c r="P165" s="25"/>
      <c r="Q165" s="25"/>
      <c r="R165" s="25"/>
      <c r="S165" s="25"/>
      <c r="T165" s="25"/>
      <c r="U165" s="25"/>
      <c r="V165" s="25"/>
      <c r="W165" s="25"/>
      <c r="X165" s="25"/>
    </row>
    <row r="166" spans="2:24" ht="15" customHeight="1">
      <c r="B166" s="25"/>
      <c r="C166" s="649"/>
      <c r="D166" s="25"/>
      <c r="E166" s="25"/>
      <c r="F166" s="25"/>
      <c r="G166" s="25"/>
      <c r="H166" s="25"/>
      <c r="I166" s="25"/>
      <c r="J166" s="25"/>
      <c r="K166" s="25"/>
      <c r="L166" s="25"/>
      <c r="M166" s="25"/>
      <c r="N166" s="25"/>
      <c r="O166" s="25"/>
      <c r="P166" s="25"/>
      <c r="Q166" s="25"/>
      <c r="R166" s="25"/>
      <c r="S166" s="25"/>
      <c r="T166" s="25"/>
      <c r="U166" s="25"/>
      <c r="V166" s="25"/>
      <c r="W166" s="25"/>
      <c r="X166" s="25"/>
    </row>
    <row r="167" spans="2:24" ht="15" customHeight="1">
      <c r="B167" s="25"/>
      <c r="C167" s="649"/>
      <c r="D167" s="25"/>
      <c r="E167" s="25"/>
      <c r="F167" s="25"/>
      <c r="G167" s="25"/>
      <c r="H167" s="25"/>
      <c r="I167" s="25"/>
      <c r="J167" s="25"/>
      <c r="K167" s="25"/>
      <c r="L167" s="25"/>
      <c r="M167" s="25"/>
      <c r="N167" s="25"/>
      <c r="O167" s="25"/>
      <c r="P167" s="25"/>
      <c r="Q167" s="25"/>
      <c r="R167" s="25"/>
      <c r="S167" s="25"/>
      <c r="T167" s="25"/>
      <c r="U167" s="25"/>
      <c r="V167" s="25"/>
      <c r="W167" s="25"/>
      <c r="X167" s="25"/>
    </row>
    <row r="168" spans="2:24" ht="15" customHeight="1">
      <c r="B168" s="25"/>
      <c r="C168" s="649"/>
      <c r="D168" s="25"/>
      <c r="E168" s="25"/>
      <c r="F168" s="25"/>
      <c r="G168" s="25"/>
      <c r="H168" s="25"/>
      <c r="I168" s="25"/>
      <c r="J168" s="25"/>
      <c r="K168" s="25"/>
      <c r="L168" s="25"/>
      <c r="M168" s="25"/>
      <c r="N168" s="25"/>
      <c r="O168" s="25"/>
      <c r="P168" s="25"/>
      <c r="Q168" s="25"/>
      <c r="R168" s="25"/>
      <c r="S168" s="25"/>
      <c r="T168" s="25"/>
      <c r="U168" s="25"/>
      <c r="V168" s="25"/>
      <c r="W168" s="25"/>
      <c r="X168" s="25"/>
    </row>
    <row r="169" spans="2:24" ht="15" customHeight="1">
      <c r="B169" s="25"/>
      <c r="C169" s="649"/>
      <c r="D169" s="25"/>
      <c r="E169" s="25"/>
      <c r="F169" s="25"/>
      <c r="G169" s="25"/>
      <c r="H169" s="25"/>
      <c r="I169" s="25"/>
      <c r="J169" s="25"/>
      <c r="K169" s="25"/>
      <c r="L169" s="25"/>
      <c r="M169" s="25"/>
      <c r="N169" s="25"/>
      <c r="O169" s="25"/>
      <c r="P169" s="25"/>
      <c r="Q169" s="25"/>
      <c r="R169" s="25"/>
      <c r="S169" s="25"/>
      <c r="T169" s="25"/>
      <c r="U169" s="25"/>
      <c r="V169" s="25"/>
      <c r="W169" s="25"/>
      <c r="X169" s="25"/>
    </row>
    <row r="170" spans="2:24" ht="15" customHeight="1">
      <c r="B170" s="25"/>
      <c r="C170" s="649"/>
      <c r="D170" s="25"/>
      <c r="E170" s="25"/>
      <c r="F170" s="25"/>
      <c r="G170" s="25"/>
      <c r="H170" s="25"/>
      <c r="I170" s="25"/>
      <c r="J170" s="25"/>
      <c r="K170" s="25"/>
      <c r="L170" s="25"/>
      <c r="M170" s="25"/>
      <c r="N170" s="25"/>
      <c r="O170" s="25"/>
      <c r="P170" s="25"/>
      <c r="Q170" s="25"/>
      <c r="R170" s="25"/>
      <c r="S170" s="25"/>
      <c r="T170" s="25"/>
      <c r="U170" s="25"/>
      <c r="V170" s="25"/>
      <c r="W170" s="25"/>
      <c r="X170" s="25"/>
    </row>
    <row r="171" spans="2:24" ht="15" customHeight="1">
      <c r="B171" s="25"/>
      <c r="C171" s="649"/>
      <c r="D171" s="25"/>
      <c r="E171" s="25"/>
      <c r="F171" s="25"/>
      <c r="G171" s="25"/>
      <c r="H171" s="25"/>
      <c r="I171" s="25"/>
      <c r="J171" s="25"/>
      <c r="K171" s="25"/>
      <c r="L171" s="25"/>
      <c r="M171" s="25"/>
      <c r="N171" s="25"/>
      <c r="O171" s="25"/>
      <c r="P171" s="25"/>
      <c r="Q171" s="25"/>
      <c r="R171" s="25"/>
      <c r="S171" s="25"/>
      <c r="T171" s="25"/>
      <c r="U171" s="25"/>
      <c r="V171" s="25"/>
      <c r="W171" s="25"/>
      <c r="X171" s="25"/>
    </row>
    <row r="172" spans="2:24" ht="15" customHeight="1">
      <c r="B172" s="25"/>
      <c r="C172" s="649"/>
      <c r="D172" s="25"/>
      <c r="E172" s="25"/>
      <c r="F172" s="25"/>
      <c r="G172" s="25"/>
      <c r="H172" s="25"/>
      <c r="I172" s="25"/>
      <c r="J172" s="25"/>
      <c r="K172" s="25"/>
      <c r="L172" s="25"/>
      <c r="M172" s="25"/>
      <c r="N172" s="25"/>
      <c r="O172" s="25"/>
      <c r="P172" s="25"/>
      <c r="Q172" s="25"/>
      <c r="R172" s="25"/>
      <c r="S172" s="25"/>
      <c r="T172" s="25"/>
      <c r="U172" s="25"/>
      <c r="V172" s="25"/>
      <c r="W172" s="25"/>
      <c r="X172" s="25"/>
    </row>
    <row r="173" spans="2:24" ht="15" customHeight="1">
      <c r="B173" s="25"/>
      <c r="C173" s="649"/>
      <c r="D173" s="25"/>
      <c r="E173" s="25"/>
      <c r="F173" s="25"/>
      <c r="G173" s="25"/>
      <c r="H173" s="25"/>
      <c r="I173" s="25"/>
      <c r="J173" s="25"/>
      <c r="K173" s="25"/>
      <c r="L173" s="25"/>
      <c r="M173" s="25"/>
      <c r="N173" s="25"/>
      <c r="O173" s="25"/>
      <c r="P173" s="25"/>
      <c r="Q173" s="25"/>
      <c r="R173" s="25"/>
      <c r="S173" s="25"/>
      <c r="T173" s="25"/>
      <c r="U173" s="25"/>
      <c r="V173" s="25"/>
      <c r="W173" s="25"/>
      <c r="X173" s="25"/>
    </row>
    <row r="174" spans="2:24" ht="15" customHeight="1">
      <c r="B174" s="25"/>
      <c r="C174" s="649"/>
      <c r="D174" s="25"/>
      <c r="E174" s="25"/>
      <c r="F174" s="25"/>
      <c r="G174" s="25"/>
      <c r="H174" s="25"/>
      <c r="I174" s="25"/>
      <c r="J174" s="25"/>
      <c r="K174" s="25"/>
      <c r="L174" s="25"/>
      <c r="M174" s="25"/>
      <c r="N174" s="25"/>
      <c r="O174" s="25"/>
      <c r="P174" s="25"/>
      <c r="Q174" s="25"/>
      <c r="R174" s="25"/>
      <c r="S174" s="25"/>
      <c r="T174" s="25"/>
      <c r="U174" s="25"/>
      <c r="V174" s="25"/>
      <c r="W174" s="25"/>
      <c r="X174" s="25"/>
    </row>
    <row r="175" spans="2:24" ht="15" customHeight="1">
      <c r="B175" s="25"/>
      <c r="C175" s="649"/>
      <c r="D175" s="25"/>
      <c r="E175" s="25"/>
      <c r="F175" s="25"/>
      <c r="G175" s="25"/>
      <c r="H175" s="25"/>
      <c r="I175" s="25"/>
      <c r="J175" s="25"/>
      <c r="K175" s="25"/>
      <c r="L175" s="25"/>
      <c r="M175" s="25"/>
      <c r="N175" s="25"/>
      <c r="O175" s="25"/>
      <c r="P175" s="25"/>
      <c r="Q175" s="25"/>
      <c r="R175" s="25"/>
      <c r="S175" s="25"/>
      <c r="T175" s="25"/>
      <c r="U175" s="25"/>
      <c r="V175" s="25"/>
      <c r="W175" s="25"/>
      <c r="X175" s="25"/>
    </row>
    <row r="176" spans="2:24" ht="15" customHeight="1">
      <c r="B176" s="25"/>
      <c r="C176" s="649"/>
      <c r="D176" s="25"/>
      <c r="E176" s="25"/>
      <c r="F176" s="25"/>
      <c r="G176" s="25"/>
      <c r="H176" s="25"/>
      <c r="I176" s="25"/>
      <c r="J176" s="25"/>
      <c r="K176" s="25"/>
      <c r="L176" s="25"/>
      <c r="M176" s="25"/>
      <c r="N176" s="25"/>
      <c r="O176" s="25"/>
      <c r="P176" s="25"/>
      <c r="Q176" s="25"/>
      <c r="R176" s="25"/>
      <c r="S176" s="25"/>
      <c r="T176" s="25"/>
      <c r="U176" s="25"/>
      <c r="V176" s="25"/>
      <c r="W176" s="25"/>
      <c r="X176" s="25"/>
    </row>
    <row r="177" spans="2:24" ht="15" customHeight="1">
      <c r="B177" s="25"/>
      <c r="C177" s="649"/>
      <c r="D177" s="25"/>
      <c r="E177" s="25"/>
      <c r="F177" s="25"/>
      <c r="G177" s="25"/>
      <c r="H177" s="25"/>
      <c r="I177" s="25"/>
      <c r="J177" s="25"/>
      <c r="K177" s="25"/>
      <c r="L177" s="25"/>
      <c r="M177" s="25"/>
      <c r="N177" s="25"/>
      <c r="O177" s="25"/>
      <c r="P177" s="25"/>
      <c r="Q177" s="25"/>
      <c r="R177" s="25"/>
      <c r="S177" s="25"/>
      <c r="T177" s="25"/>
      <c r="U177" s="25"/>
      <c r="V177" s="25"/>
      <c r="W177" s="25"/>
      <c r="X177" s="25"/>
    </row>
    <row r="178" spans="2:24" ht="15" customHeight="1">
      <c r="B178" s="25"/>
      <c r="C178" s="649"/>
      <c r="D178" s="25"/>
      <c r="E178" s="25"/>
      <c r="F178" s="25"/>
      <c r="G178" s="25"/>
      <c r="H178" s="25"/>
      <c r="I178" s="25"/>
      <c r="J178" s="25"/>
      <c r="K178" s="25"/>
      <c r="L178" s="25"/>
      <c r="M178" s="25"/>
      <c r="N178" s="25"/>
      <c r="O178" s="25"/>
      <c r="P178" s="25"/>
      <c r="Q178" s="25"/>
      <c r="R178" s="25"/>
      <c r="S178" s="25"/>
      <c r="T178" s="25"/>
      <c r="U178" s="25"/>
      <c r="V178" s="25"/>
      <c r="W178" s="25"/>
      <c r="X178" s="25"/>
    </row>
    <row r="179" spans="2:24" ht="15" customHeight="1">
      <c r="B179" s="25"/>
      <c r="C179" s="649"/>
      <c r="D179" s="25"/>
      <c r="E179" s="25"/>
      <c r="F179" s="25"/>
      <c r="G179" s="25"/>
      <c r="H179" s="25"/>
      <c r="I179" s="25"/>
      <c r="J179" s="25"/>
      <c r="K179" s="25"/>
      <c r="L179" s="25"/>
      <c r="M179" s="25"/>
      <c r="N179" s="25"/>
      <c r="O179" s="25"/>
      <c r="P179" s="25"/>
      <c r="Q179" s="25"/>
      <c r="R179" s="25"/>
      <c r="S179" s="25"/>
      <c r="T179" s="25"/>
      <c r="U179" s="25"/>
      <c r="V179" s="25"/>
      <c r="W179" s="25"/>
      <c r="X179" s="25"/>
    </row>
    <row r="180" spans="2:24" ht="15" customHeight="1">
      <c r="B180" s="25"/>
      <c r="C180" s="649"/>
      <c r="D180" s="25"/>
      <c r="E180" s="25"/>
      <c r="F180" s="25"/>
      <c r="G180" s="25"/>
      <c r="H180" s="25"/>
      <c r="I180" s="25"/>
      <c r="J180" s="25"/>
      <c r="K180" s="25"/>
      <c r="L180" s="25"/>
      <c r="M180" s="25"/>
      <c r="N180" s="25"/>
      <c r="O180" s="25"/>
      <c r="P180" s="25"/>
      <c r="Q180" s="25"/>
      <c r="R180" s="25"/>
      <c r="S180" s="25"/>
      <c r="T180" s="25"/>
      <c r="U180" s="25"/>
      <c r="V180" s="25"/>
      <c r="W180" s="25"/>
      <c r="X180" s="25"/>
    </row>
    <row r="181" spans="2:24" ht="15" customHeight="1">
      <c r="B181" s="25"/>
      <c r="C181" s="649"/>
      <c r="D181" s="25"/>
      <c r="E181" s="25"/>
      <c r="F181" s="25"/>
      <c r="G181" s="25"/>
      <c r="H181" s="25"/>
      <c r="I181" s="25"/>
      <c r="J181" s="25"/>
      <c r="K181" s="25"/>
      <c r="L181" s="25"/>
      <c r="M181" s="25"/>
      <c r="N181" s="25"/>
      <c r="O181" s="25"/>
      <c r="P181" s="25"/>
      <c r="Q181" s="25"/>
      <c r="R181" s="25"/>
      <c r="S181" s="25"/>
      <c r="T181" s="25"/>
      <c r="U181" s="25"/>
      <c r="V181" s="25"/>
      <c r="W181" s="25"/>
      <c r="X181" s="25"/>
    </row>
    <row r="182" spans="2:24" ht="15" customHeight="1">
      <c r="B182" s="25"/>
      <c r="C182" s="649"/>
      <c r="D182" s="25"/>
      <c r="E182" s="25"/>
      <c r="F182" s="25"/>
      <c r="G182" s="25"/>
      <c r="H182" s="25"/>
      <c r="I182" s="25"/>
      <c r="J182" s="25"/>
      <c r="K182" s="25"/>
      <c r="L182" s="25"/>
      <c r="M182" s="25"/>
      <c r="N182" s="25"/>
      <c r="O182" s="25"/>
      <c r="P182" s="25"/>
      <c r="Q182" s="25"/>
      <c r="R182" s="25"/>
      <c r="S182" s="25"/>
      <c r="T182" s="25"/>
      <c r="U182" s="25"/>
      <c r="V182" s="25"/>
      <c r="W182" s="25"/>
      <c r="X182" s="25"/>
    </row>
    <row r="183" spans="2:24" ht="15" customHeight="1">
      <c r="B183" s="25"/>
      <c r="C183" s="649"/>
      <c r="D183" s="25"/>
      <c r="E183" s="25"/>
      <c r="F183" s="25"/>
      <c r="G183" s="25"/>
      <c r="H183" s="25"/>
      <c r="I183" s="25"/>
      <c r="J183" s="25"/>
      <c r="K183" s="25"/>
      <c r="L183" s="25"/>
      <c r="M183" s="25"/>
      <c r="N183" s="25"/>
      <c r="O183" s="25"/>
      <c r="P183" s="25"/>
      <c r="Q183" s="25"/>
      <c r="R183" s="25"/>
      <c r="S183" s="25"/>
      <c r="T183" s="25"/>
      <c r="U183" s="25"/>
      <c r="V183" s="25"/>
      <c r="W183" s="25"/>
      <c r="X183" s="25"/>
    </row>
    <row r="184" spans="2:24" ht="15" customHeight="1">
      <c r="B184" s="25"/>
      <c r="C184" s="649"/>
      <c r="D184" s="25"/>
      <c r="E184" s="25"/>
      <c r="F184" s="25"/>
      <c r="G184" s="25"/>
      <c r="H184" s="25"/>
      <c r="I184" s="25"/>
      <c r="J184" s="25"/>
      <c r="K184" s="25"/>
      <c r="L184" s="25"/>
      <c r="M184" s="25"/>
      <c r="N184" s="25"/>
      <c r="O184" s="25"/>
      <c r="P184" s="25"/>
      <c r="Q184" s="25"/>
      <c r="R184" s="25"/>
      <c r="S184" s="25"/>
      <c r="T184" s="25"/>
      <c r="U184" s="25"/>
      <c r="V184" s="25"/>
      <c r="W184" s="25"/>
      <c r="X184" s="25"/>
    </row>
    <row r="185" spans="2:24" ht="15" customHeight="1">
      <c r="B185" s="25"/>
      <c r="C185" s="649"/>
      <c r="D185" s="25"/>
      <c r="E185" s="25"/>
      <c r="F185" s="25"/>
      <c r="G185" s="25"/>
      <c r="H185" s="25"/>
      <c r="I185" s="25"/>
      <c r="J185" s="25"/>
      <c r="K185" s="25"/>
      <c r="L185" s="25"/>
      <c r="M185" s="25"/>
      <c r="N185" s="25"/>
      <c r="O185" s="25"/>
      <c r="P185" s="25"/>
      <c r="Q185" s="25"/>
      <c r="R185" s="25"/>
      <c r="S185" s="25"/>
      <c r="T185" s="25"/>
      <c r="U185" s="25"/>
      <c r="V185" s="25"/>
      <c r="W185" s="25"/>
      <c r="X185" s="25"/>
    </row>
    <row r="186" spans="2:24" ht="15" customHeight="1">
      <c r="B186" s="25"/>
      <c r="C186" s="649"/>
      <c r="D186" s="25"/>
      <c r="E186" s="25"/>
      <c r="F186" s="25"/>
      <c r="G186" s="25"/>
      <c r="H186" s="25"/>
      <c r="I186" s="25"/>
      <c r="J186" s="25"/>
      <c r="K186" s="25"/>
      <c r="L186" s="25"/>
      <c r="M186" s="25"/>
      <c r="N186" s="25"/>
      <c r="O186" s="25"/>
      <c r="P186" s="25"/>
      <c r="Q186" s="25"/>
      <c r="R186" s="25"/>
      <c r="S186" s="25"/>
      <c r="T186" s="25"/>
      <c r="U186" s="25"/>
      <c r="V186" s="25"/>
      <c r="W186" s="25"/>
      <c r="X186" s="25"/>
    </row>
    <row r="187" spans="2:24" ht="15" customHeight="1">
      <c r="B187" s="25"/>
      <c r="C187" s="649"/>
      <c r="D187" s="25"/>
      <c r="E187" s="25"/>
      <c r="F187" s="25"/>
      <c r="G187" s="25"/>
      <c r="H187" s="25"/>
      <c r="I187" s="25"/>
      <c r="J187" s="25"/>
      <c r="K187" s="25"/>
      <c r="L187" s="25"/>
      <c r="M187" s="25"/>
      <c r="N187" s="25"/>
      <c r="O187" s="25"/>
      <c r="P187" s="25"/>
      <c r="Q187" s="25"/>
      <c r="R187" s="25"/>
      <c r="S187" s="25"/>
      <c r="T187" s="25"/>
      <c r="U187" s="25"/>
      <c r="V187" s="25"/>
      <c r="W187" s="25"/>
      <c r="X187" s="25"/>
    </row>
    <row r="188" spans="2:24" ht="15" customHeight="1">
      <c r="B188" s="25"/>
      <c r="C188" s="649"/>
      <c r="D188" s="25"/>
      <c r="E188" s="25"/>
      <c r="F188" s="25"/>
      <c r="G188" s="25"/>
      <c r="H188" s="25"/>
      <c r="I188" s="25"/>
      <c r="J188" s="25"/>
      <c r="K188" s="25"/>
      <c r="L188" s="25"/>
      <c r="M188" s="25"/>
      <c r="N188" s="25"/>
      <c r="O188" s="25"/>
      <c r="P188" s="25"/>
      <c r="Q188" s="25"/>
      <c r="R188" s="25"/>
      <c r="S188" s="25"/>
      <c r="T188" s="25"/>
      <c r="U188" s="25"/>
      <c r="V188" s="25"/>
      <c r="W188" s="25"/>
      <c r="X188" s="25"/>
    </row>
    <row r="189" spans="2:24" ht="15" customHeight="1">
      <c r="B189" s="25"/>
      <c r="C189" s="649"/>
      <c r="D189" s="25"/>
      <c r="E189" s="25"/>
      <c r="F189" s="25"/>
      <c r="G189" s="25"/>
      <c r="H189" s="25"/>
      <c r="I189" s="25"/>
      <c r="J189" s="25"/>
      <c r="K189" s="25"/>
      <c r="L189" s="25"/>
      <c r="M189" s="25"/>
      <c r="N189" s="25"/>
      <c r="O189" s="25"/>
      <c r="P189" s="25"/>
      <c r="Q189" s="25"/>
      <c r="R189" s="25"/>
      <c r="S189" s="25"/>
      <c r="T189" s="25"/>
      <c r="U189" s="25"/>
      <c r="V189" s="25"/>
      <c r="W189" s="25"/>
      <c r="X189" s="25"/>
    </row>
    <row r="190" spans="2:24" ht="15" customHeight="1">
      <c r="B190" s="25"/>
      <c r="C190" s="649"/>
      <c r="D190" s="25"/>
      <c r="E190" s="25"/>
      <c r="F190" s="25"/>
      <c r="G190" s="25"/>
      <c r="H190" s="25"/>
      <c r="I190" s="25"/>
      <c r="J190" s="25"/>
      <c r="K190" s="25"/>
      <c r="L190" s="25"/>
      <c r="M190" s="25"/>
      <c r="N190" s="25"/>
      <c r="O190" s="25"/>
      <c r="P190" s="25"/>
      <c r="Q190" s="25"/>
      <c r="R190" s="25"/>
      <c r="S190" s="25"/>
      <c r="T190" s="25"/>
      <c r="U190" s="25"/>
      <c r="V190" s="25"/>
      <c r="W190" s="25"/>
      <c r="X190" s="25"/>
    </row>
    <row r="191" spans="2:24" ht="15" customHeight="1">
      <c r="B191" s="25"/>
      <c r="C191" s="649"/>
      <c r="D191" s="25"/>
      <c r="E191" s="25"/>
      <c r="F191" s="25"/>
      <c r="G191" s="25"/>
      <c r="H191" s="25"/>
      <c r="I191" s="25"/>
      <c r="J191" s="25"/>
      <c r="K191" s="25"/>
      <c r="L191" s="25"/>
      <c r="M191" s="25"/>
      <c r="N191" s="25"/>
      <c r="O191" s="25"/>
      <c r="P191" s="25"/>
      <c r="Q191" s="25"/>
      <c r="R191" s="25"/>
      <c r="S191" s="25"/>
      <c r="T191" s="25"/>
      <c r="U191" s="25"/>
      <c r="V191" s="25"/>
      <c r="W191" s="25"/>
      <c r="X191" s="25"/>
    </row>
    <row r="192" spans="2:24" ht="15" customHeight="1">
      <c r="B192" s="25"/>
      <c r="C192" s="649"/>
      <c r="D192" s="25"/>
      <c r="E192" s="25"/>
      <c r="F192" s="25"/>
      <c r="G192" s="25"/>
      <c r="H192" s="25"/>
      <c r="I192" s="25"/>
      <c r="J192" s="25"/>
      <c r="K192" s="25"/>
      <c r="L192" s="25"/>
      <c r="M192" s="25"/>
      <c r="N192" s="25"/>
      <c r="O192" s="25"/>
      <c r="P192" s="25"/>
      <c r="Q192" s="25"/>
      <c r="R192" s="25"/>
      <c r="S192" s="25"/>
      <c r="T192" s="25"/>
      <c r="U192" s="25"/>
      <c r="V192" s="25"/>
      <c r="W192" s="25"/>
      <c r="X192" s="25"/>
    </row>
    <row r="193" spans="2:24" ht="15" customHeight="1">
      <c r="B193" s="25"/>
      <c r="C193" s="649"/>
      <c r="D193" s="25"/>
      <c r="E193" s="25"/>
      <c r="F193" s="25"/>
      <c r="G193" s="25"/>
      <c r="H193" s="25"/>
      <c r="I193" s="25"/>
      <c r="J193" s="25"/>
      <c r="K193" s="25"/>
      <c r="L193" s="25"/>
      <c r="M193" s="25"/>
      <c r="N193" s="25"/>
      <c r="O193" s="25"/>
      <c r="P193" s="25"/>
      <c r="Q193" s="25"/>
      <c r="R193" s="25"/>
      <c r="S193" s="25"/>
      <c r="T193" s="25"/>
      <c r="U193" s="25"/>
      <c r="V193" s="25"/>
      <c r="W193" s="25"/>
      <c r="X193" s="25"/>
    </row>
    <row r="194" spans="2:24" ht="15" customHeight="1">
      <c r="B194" s="25"/>
      <c r="C194" s="649"/>
      <c r="D194" s="25"/>
      <c r="E194" s="25"/>
      <c r="F194" s="25"/>
      <c r="G194" s="25"/>
      <c r="H194" s="25"/>
      <c r="I194" s="25"/>
      <c r="J194" s="25"/>
      <c r="K194" s="25"/>
      <c r="L194" s="25"/>
      <c r="M194" s="25"/>
      <c r="N194" s="25"/>
      <c r="O194" s="25"/>
      <c r="P194" s="25"/>
      <c r="Q194" s="25"/>
      <c r="R194" s="25"/>
      <c r="S194" s="25"/>
      <c r="T194" s="25"/>
      <c r="U194" s="25"/>
      <c r="V194" s="25"/>
      <c r="W194" s="25"/>
      <c r="X194" s="25"/>
    </row>
    <row r="195" spans="2:24" ht="15" customHeight="1">
      <c r="B195" s="25"/>
      <c r="C195" s="649"/>
      <c r="D195" s="25"/>
      <c r="E195" s="25"/>
      <c r="F195" s="25"/>
      <c r="G195" s="25"/>
      <c r="H195" s="25"/>
      <c r="I195" s="25"/>
      <c r="J195" s="25"/>
      <c r="K195" s="25"/>
      <c r="L195" s="25"/>
      <c r="M195" s="25"/>
      <c r="N195" s="25"/>
      <c r="O195" s="25"/>
      <c r="P195" s="25"/>
      <c r="Q195" s="25"/>
      <c r="R195" s="25"/>
      <c r="S195" s="25"/>
      <c r="T195" s="25"/>
      <c r="U195" s="25"/>
      <c r="V195" s="25"/>
      <c r="W195" s="25"/>
      <c r="X195" s="25"/>
    </row>
    <row r="196" spans="2:24" ht="15" customHeight="1">
      <c r="B196" s="25"/>
      <c r="C196" s="649"/>
      <c r="D196" s="25"/>
      <c r="E196" s="25"/>
      <c r="F196" s="25"/>
      <c r="G196" s="25"/>
      <c r="H196" s="25"/>
      <c r="I196" s="25"/>
      <c r="J196" s="25"/>
      <c r="K196" s="25"/>
      <c r="L196" s="25"/>
      <c r="M196" s="25"/>
      <c r="N196" s="25"/>
      <c r="O196" s="25"/>
      <c r="P196" s="25"/>
      <c r="Q196" s="25"/>
      <c r="R196" s="25"/>
      <c r="S196" s="25"/>
      <c r="T196" s="25"/>
      <c r="U196" s="25"/>
      <c r="V196" s="25"/>
      <c r="W196" s="25"/>
      <c r="X196" s="25"/>
    </row>
    <row r="197" spans="2:24" ht="15" customHeight="1">
      <c r="B197" s="25"/>
      <c r="C197" s="649"/>
      <c r="D197" s="25"/>
      <c r="E197" s="25"/>
      <c r="F197" s="25"/>
      <c r="G197" s="25"/>
      <c r="H197" s="25"/>
      <c r="I197" s="25"/>
      <c r="J197" s="25"/>
      <c r="K197" s="25"/>
      <c r="L197" s="25"/>
      <c r="M197" s="25"/>
      <c r="N197" s="25"/>
      <c r="O197" s="25"/>
      <c r="P197" s="25"/>
      <c r="Q197" s="25"/>
      <c r="R197" s="25"/>
      <c r="S197" s="25"/>
      <c r="T197" s="25"/>
      <c r="U197" s="25"/>
      <c r="V197" s="25"/>
      <c r="W197" s="25"/>
      <c r="X197" s="25"/>
    </row>
    <row r="198" spans="2:24" ht="15" customHeight="1">
      <c r="B198" s="25"/>
      <c r="C198" s="649"/>
      <c r="D198" s="25"/>
      <c r="E198" s="25"/>
      <c r="F198" s="25"/>
      <c r="G198" s="25"/>
      <c r="H198" s="25"/>
      <c r="I198" s="25"/>
      <c r="J198" s="25"/>
      <c r="K198" s="25"/>
      <c r="L198" s="25"/>
      <c r="M198" s="25"/>
      <c r="N198" s="25"/>
      <c r="O198" s="25"/>
      <c r="P198" s="25"/>
      <c r="Q198" s="25"/>
      <c r="R198" s="25"/>
      <c r="S198" s="25"/>
      <c r="T198" s="25"/>
      <c r="U198" s="25"/>
      <c r="V198" s="25"/>
      <c r="W198" s="25"/>
      <c r="X198" s="25"/>
    </row>
    <row r="199" spans="2:24" ht="15" customHeight="1">
      <c r="B199" s="25"/>
      <c r="C199" s="649"/>
      <c r="D199" s="25"/>
      <c r="E199" s="25"/>
      <c r="F199" s="25"/>
      <c r="G199" s="25"/>
      <c r="H199" s="25"/>
      <c r="I199" s="25"/>
      <c r="J199" s="25"/>
      <c r="K199" s="25"/>
      <c r="L199" s="25"/>
      <c r="M199" s="25"/>
      <c r="N199" s="25"/>
      <c r="O199" s="25"/>
      <c r="P199" s="25"/>
      <c r="Q199" s="25"/>
      <c r="R199" s="25"/>
      <c r="S199" s="25"/>
      <c r="T199" s="25"/>
      <c r="U199" s="25"/>
      <c r="V199" s="25"/>
      <c r="W199" s="25"/>
      <c r="X199" s="25"/>
    </row>
    <row r="200" spans="2:24" ht="15" customHeight="1">
      <c r="B200" s="25"/>
      <c r="C200" s="649"/>
      <c r="D200" s="25"/>
      <c r="E200" s="25"/>
      <c r="F200" s="25"/>
      <c r="G200" s="25"/>
      <c r="H200" s="25"/>
      <c r="I200" s="25"/>
      <c r="J200" s="25"/>
      <c r="K200" s="25"/>
      <c r="L200" s="25"/>
      <c r="M200" s="25"/>
      <c r="N200" s="25"/>
      <c r="O200" s="25"/>
      <c r="P200" s="25"/>
      <c r="Q200" s="25"/>
      <c r="R200" s="25"/>
      <c r="S200" s="25"/>
      <c r="T200" s="25"/>
      <c r="U200" s="25"/>
      <c r="V200" s="25"/>
      <c r="W200" s="25"/>
      <c r="X200" s="25"/>
    </row>
    <row r="201" spans="2:24" ht="15" customHeight="1">
      <c r="B201" s="25"/>
      <c r="C201" s="649"/>
      <c r="D201" s="25"/>
      <c r="E201" s="25"/>
      <c r="F201" s="25"/>
      <c r="G201" s="25"/>
      <c r="H201" s="25"/>
      <c r="I201" s="25"/>
      <c r="J201" s="25"/>
      <c r="K201" s="25"/>
      <c r="L201" s="25"/>
      <c r="M201" s="25"/>
      <c r="N201" s="25"/>
      <c r="O201" s="25"/>
      <c r="P201" s="25"/>
      <c r="Q201" s="25"/>
      <c r="R201" s="25"/>
      <c r="S201" s="25"/>
      <c r="T201" s="25"/>
      <c r="U201" s="25"/>
      <c r="V201" s="25"/>
      <c r="W201" s="25"/>
      <c r="X201" s="25"/>
    </row>
    <row r="202" spans="2:24" ht="15" customHeight="1">
      <c r="B202" s="25"/>
      <c r="C202" s="649"/>
      <c r="D202" s="25"/>
      <c r="E202" s="25"/>
      <c r="F202" s="25"/>
      <c r="G202" s="25"/>
      <c r="H202" s="25"/>
      <c r="I202" s="25"/>
      <c r="J202" s="25"/>
      <c r="K202" s="25"/>
      <c r="L202" s="25"/>
      <c r="M202" s="25"/>
      <c r="N202" s="25"/>
      <c r="O202" s="25"/>
      <c r="P202" s="25"/>
      <c r="Q202" s="25"/>
      <c r="R202" s="25"/>
      <c r="S202" s="25"/>
      <c r="T202" s="25"/>
      <c r="U202" s="25"/>
      <c r="V202" s="25"/>
      <c r="W202" s="25"/>
      <c r="X202" s="25"/>
    </row>
    <row r="203" spans="2:24" ht="15" customHeight="1">
      <c r="B203" s="25"/>
      <c r="C203" s="649"/>
      <c r="D203" s="25"/>
      <c r="E203" s="25"/>
      <c r="F203" s="25"/>
      <c r="G203" s="25"/>
      <c r="H203" s="25"/>
      <c r="I203" s="25"/>
      <c r="J203" s="25"/>
      <c r="K203" s="25"/>
      <c r="L203" s="25"/>
      <c r="M203" s="25"/>
      <c r="N203" s="25"/>
      <c r="O203" s="25"/>
      <c r="P203" s="25"/>
      <c r="Q203" s="25"/>
      <c r="R203" s="25"/>
      <c r="S203" s="25"/>
      <c r="T203" s="25"/>
      <c r="U203" s="25"/>
      <c r="V203" s="25"/>
      <c r="W203" s="25"/>
      <c r="X203" s="25"/>
    </row>
    <row r="204" spans="2:24" ht="15" customHeight="1">
      <c r="B204" s="25"/>
      <c r="C204" s="649"/>
      <c r="D204" s="25"/>
      <c r="E204" s="25"/>
      <c r="F204" s="25"/>
      <c r="G204" s="25"/>
      <c r="H204" s="25"/>
      <c r="I204" s="25"/>
      <c r="J204" s="25"/>
      <c r="K204" s="25"/>
      <c r="L204" s="25"/>
      <c r="M204" s="25"/>
      <c r="N204" s="25"/>
      <c r="O204" s="25"/>
      <c r="P204" s="25"/>
      <c r="Q204" s="25"/>
      <c r="R204" s="25"/>
      <c r="S204" s="25"/>
      <c r="T204" s="25"/>
      <c r="U204" s="25"/>
      <c r="V204" s="25"/>
      <c r="W204" s="25"/>
      <c r="X204" s="25"/>
    </row>
    <row r="205" spans="2:24" ht="15" customHeight="1">
      <c r="B205" s="25"/>
      <c r="C205" s="649"/>
      <c r="D205" s="25"/>
      <c r="E205" s="25"/>
      <c r="F205" s="25"/>
      <c r="G205" s="25"/>
      <c r="H205" s="25"/>
      <c r="I205" s="25"/>
      <c r="J205" s="25"/>
      <c r="K205" s="25"/>
      <c r="L205" s="25"/>
      <c r="M205" s="25"/>
      <c r="N205" s="25"/>
      <c r="O205" s="25"/>
      <c r="P205" s="25"/>
      <c r="Q205" s="25"/>
      <c r="R205" s="25"/>
      <c r="S205" s="25"/>
      <c r="T205" s="25"/>
      <c r="U205" s="25"/>
      <c r="V205" s="25"/>
      <c r="W205" s="25"/>
      <c r="X205" s="25"/>
    </row>
    <row r="206" spans="2:24" ht="15" customHeight="1">
      <c r="B206" s="25"/>
      <c r="C206" s="649"/>
      <c r="D206" s="25"/>
      <c r="E206" s="25"/>
      <c r="F206" s="25"/>
      <c r="G206" s="25"/>
      <c r="H206" s="25"/>
      <c r="I206" s="25"/>
      <c r="J206" s="25"/>
      <c r="K206" s="25"/>
      <c r="L206" s="25"/>
      <c r="M206" s="25"/>
      <c r="N206" s="25"/>
      <c r="O206" s="25"/>
      <c r="P206" s="25"/>
      <c r="Q206" s="25"/>
      <c r="R206" s="25"/>
      <c r="S206" s="25"/>
      <c r="T206" s="25"/>
      <c r="U206" s="25"/>
      <c r="V206" s="25"/>
      <c r="W206" s="25"/>
      <c r="X206" s="25"/>
    </row>
    <row r="207" spans="2:24" ht="15" customHeight="1">
      <c r="B207" s="25"/>
      <c r="C207" s="649"/>
      <c r="D207" s="25"/>
      <c r="E207" s="25"/>
      <c r="F207" s="25"/>
      <c r="G207" s="25"/>
      <c r="H207" s="25"/>
      <c r="I207" s="25"/>
      <c r="J207" s="25"/>
      <c r="K207" s="25"/>
      <c r="L207" s="25"/>
      <c r="M207" s="25"/>
      <c r="N207" s="25"/>
      <c r="O207" s="25"/>
      <c r="P207" s="25"/>
      <c r="Q207" s="25"/>
      <c r="R207" s="25"/>
      <c r="S207" s="25"/>
      <c r="T207" s="25"/>
      <c r="U207" s="25"/>
      <c r="V207" s="25"/>
      <c r="W207" s="25"/>
      <c r="X207" s="25"/>
    </row>
    <row r="208" spans="2:24" ht="15" customHeight="1">
      <c r="B208" s="25"/>
      <c r="C208" s="649"/>
      <c r="D208" s="25"/>
      <c r="E208" s="25"/>
      <c r="F208" s="25"/>
      <c r="G208" s="25"/>
      <c r="H208" s="25"/>
      <c r="I208" s="25"/>
      <c r="J208" s="25"/>
      <c r="K208" s="25"/>
      <c r="L208" s="25"/>
      <c r="M208" s="25"/>
      <c r="N208" s="25"/>
      <c r="O208" s="25"/>
      <c r="P208" s="25"/>
      <c r="Q208" s="25"/>
      <c r="R208" s="25"/>
      <c r="S208" s="25"/>
      <c r="T208" s="25"/>
      <c r="U208" s="25"/>
      <c r="V208" s="25"/>
      <c r="W208" s="25"/>
      <c r="X208" s="25"/>
    </row>
    <row r="209" spans="2:24" ht="15" customHeight="1">
      <c r="B209" s="25"/>
      <c r="C209" s="649"/>
      <c r="D209" s="25"/>
      <c r="E209" s="25"/>
      <c r="F209" s="25"/>
      <c r="G209" s="25"/>
      <c r="H209" s="25"/>
      <c r="I209" s="25"/>
      <c r="J209" s="25"/>
      <c r="K209" s="25"/>
      <c r="L209" s="25"/>
      <c r="M209" s="25"/>
      <c r="N209" s="25"/>
      <c r="O209" s="25"/>
      <c r="P209" s="25"/>
      <c r="Q209" s="25"/>
      <c r="R209" s="25"/>
      <c r="S209" s="25"/>
      <c r="T209" s="25"/>
      <c r="U209" s="25"/>
      <c r="V209" s="25"/>
      <c r="W209" s="25"/>
      <c r="X209" s="25"/>
    </row>
    <row r="210" spans="2:24" ht="15" customHeight="1">
      <c r="B210" s="25"/>
      <c r="C210" s="649"/>
      <c r="D210" s="25"/>
      <c r="E210" s="25"/>
      <c r="F210" s="25"/>
      <c r="G210" s="25"/>
      <c r="H210" s="25"/>
      <c r="I210" s="25"/>
      <c r="J210" s="25"/>
      <c r="K210" s="25"/>
      <c r="L210" s="25"/>
      <c r="M210" s="25"/>
      <c r="N210" s="25"/>
      <c r="O210" s="25"/>
      <c r="P210" s="25"/>
      <c r="Q210" s="25"/>
      <c r="R210" s="25"/>
      <c r="S210" s="25"/>
      <c r="T210" s="25"/>
      <c r="U210" s="25"/>
      <c r="V210" s="25"/>
      <c r="W210" s="25"/>
      <c r="X210" s="25"/>
    </row>
    <row r="211" spans="2:24" ht="15" customHeight="1">
      <c r="B211" s="25"/>
      <c r="C211" s="649"/>
      <c r="D211" s="25"/>
      <c r="E211" s="25"/>
      <c r="F211" s="25"/>
      <c r="G211" s="25"/>
      <c r="H211" s="25"/>
      <c r="I211" s="25"/>
      <c r="J211" s="25"/>
      <c r="K211" s="25"/>
      <c r="L211" s="25"/>
      <c r="M211" s="25"/>
      <c r="N211" s="25"/>
      <c r="O211" s="25"/>
      <c r="P211" s="25"/>
      <c r="Q211" s="25"/>
      <c r="R211" s="25"/>
      <c r="S211" s="25"/>
      <c r="T211" s="25"/>
      <c r="U211" s="25"/>
      <c r="V211" s="25"/>
      <c r="W211" s="25"/>
      <c r="X211" s="25"/>
    </row>
    <row r="212" spans="2:24" ht="15" customHeight="1">
      <c r="B212" s="25"/>
      <c r="C212" s="649"/>
      <c r="D212" s="25"/>
      <c r="E212" s="25"/>
      <c r="F212" s="25"/>
      <c r="G212" s="25"/>
      <c r="H212" s="25"/>
      <c r="I212" s="25"/>
      <c r="J212" s="25"/>
      <c r="K212" s="25"/>
      <c r="L212" s="25"/>
      <c r="M212" s="25"/>
      <c r="N212" s="25"/>
      <c r="O212" s="25"/>
      <c r="P212" s="25"/>
      <c r="Q212" s="25"/>
      <c r="R212" s="25"/>
      <c r="S212" s="25"/>
      <c r="T212" s="25"/>
      <c r="U212" s="25"/>
      <c r="V212" s="25"/>
      <c r="W212" s="25"/>
      <c r="X212" s="25"/>
    </row>
    <row r="213" spans="2:24" ht="15" customHeight="1">
      <c r="B213" s="25"/>
      <c r="C213" s="649"/>
      <c r="D213" s="25"/>
      <c r="E213" s="25"/>
      <c r="F213" s="25"/>
      <c r="G213" s="25"/>
      <c r="H213" s="25"/>
      <c r="I213" s="25"/>
      <c r="J213" s="25"/>
      <c r="K213" s="25"/>
      <c r="L213" s="25"/>
      <c r="M213" s="25"/>
      <c r="N213" s="25"/>
      <c r="O213" s="25"/>
      <c r="P213" s="25"/>
      <c r="Q213" s="25"/>
      <c r="R213" s="25"/>
      <c r="S213" s="25"/>
      <c r="T213" s="25"/>
      <c r="U213" s="25"/>
      <c r="V213" s="25"/>
      <c r="W213" s="25"/>
      <c r="X213" s="25"/>
    </row>
    <row r="214" spans="2:24" ht="15" customHeight="1">
      <c r="B214" s="25"/>
      <c r="C214" s="649"/>
      <c r="D214" s="25"/>
      <c r="E214" s="25"/>
      <c r="F214" s="25"/>
      <c r="G214" s="25"/>
      <c r="H214" s="25"/>
      <c r="I214" s="25"/>
      <c r="J214" s="25"/>
      <c r="K214" s="25"/>
      <c r="L214" s="25"/>
      <c r="M214" s="25"/>
      <c r="N214" s="25"/>
      <c r="O214" s="25"/>
      <c r="P214" s="25"/>
      <c r="Q214" s="25"/>
      <c r="R214" s="25"/>
      <c r="S214" s="25"/>
      <c r="T214" s="25"/>
      <c r="U214" s="25"/>
      <c r="V214" s="25"/>
      <c r="W214" s="25"/>
      <c r="X214" s="25"/>
    </row>
    <row r="215" spans="2:24" ht="15" customHeight="1">
      <c r="B215" s="25"/>
      <c r="C215" s="649"/>
      <c r="D215" s="25"/>
      <c r="E215" s="25"/>
      <c r="F215" s="25"/>
      <c r="G215" s="25"/>
      <c r="H215" s="25"/>
      <c r="I215" s="25"/>
      <c r="J215" s="25"/>
      <c r="K215" s="25"/>
      <c r="L215" s="25"/>
      <c r="M215" s="25"/>
      <c r="N215" s="25"/>
      <c r="O215" s="25"/>
      <c r="P215" s="25"/>
      <c r="Q215" s="25"/>
      <c r="R215" s="25"/>
      <c r="S215" s="25"/>
      <c r="T215" s="25"/>
      <c r="U215" s="25"/>
      <c r="V215" s="25"/>
      <c r="W215" s="25"/>
      <c r="X215" s="25"/>
    </row>
    <row r="216" spans="2:24" ht="15" customHeight="1">
      <c r="B216" s="25"/>
      <c r="C216" s="649"/>
      <c r="D216" s="25"/>
      <c r="E216" s="25"/>
      <c r="F216" s="25"/>
      <c r="G216" s="25"/>
      <c r="H216" s="25"/>
      <c r="I216" s="25"/>
      <c r="J216" s="25"/>
      <c r="K216" s="25"/>
      <c r="L216" s="25"/>
      <c r="M216" s="25"/>
      <c r="N216" s="25"/>
      <c r="O216" s="25"/>
      <c r="P216" s="25"/>
      <c r="Q216" s="25"/>
      <c r="R216" s="25"/>
      <c r="S216" s="25"/>
      <c r="T216" s="25"/>
      <c r="U216" s="25"/>
      <c r="V216" s="25"/>
      <c r="W216" s="25"/>
      <c r="X216" s="25"/>
    </row>
    <row r="217" spans="2:24" ht="15" customHeight="1">
      <c r="B217" s="25"/>
      <c r="C217" s="649"/>
      <c r="D217" s="25"/>
      <c r="E217" s="25"/>
      <c r="F217" s="25"/>
      <c r="G217" s="25"/>
      <c r="H217" s="25"/>
      <c r="I217" s="25"/>
      <c r="J217" s="25"/>
      <c r="K217" s="25"/>
      <c r="L217" s="25"/>
      <c r="M217" s="25"/>
      <c r="N217" s="25"/>
      <c r="O217" s="25"/>
      <c r="P217" s="25"/>
      <c r="Q217" s="25"/>
      <c r="R217" s="25"/>
      <c r="S217" s="25"/>
      <c r="T217" s="25"/>
      <c r="U217" s="25"/>
      <c r="V217" s="25"/>
      <c r="W217" s="25"/>
      <c r="X217" s="25"/>
    </row>
    <row r="218" spans="2:24" ht="15" customHeight="1">
      <c r="B218" s="25"/>
      <c r="C218" s="649"/>
      <c r="D218" s="25"/>
      <c r="E218" s="25"/>
      <c r="F218" s="25"/>
      <c r="G218" s="25"/>
      <c r="H218" s="25"/>
      <c r="I218" s="25"/>
      <c r="J218" s="25"/>
      <c r="K218" s="25"/>
      <c r="L218" s="25"/>
      <c r="M218" s="25"/>
      <c r="N218" s="25"/>
      <c r="O218" s="25"/>
      <c r="P218" s="25"/>
      <c r="Q218" s="25"/>
      <c r="R218" s="25"/>
      <c r="S218" s="25"/>
      <c r="T218" s="25"/>
      <c r="U218" s="25"/>
      <c r="V218" s="25"/>
      <c r="W218" s="25"/>
      <c r="X218" s="25"/>
    </row>
    <row r="219" spans="2:24" ht="15" customHeight="1">
      <c r="B219" s="25"/>
      <c r="C219" s="649"/>
      <c r="D219" s="25"/>
      <c r="E219" s="25"/>
      <c r="F219" s="25"/>
      <c r="G219" s="25"/>
      <c r="H219" s="25"/>
      <c r="I219" s="25"/>
      <c r="J219" s="25"/>
      <c r="K219" s="25"/>
      <c r="L219" s="25"/>
      <c r="M219" s="25"/>
      <c r="N219" s="25"/>
      <c r="O219" s="25"/>
      <c r="P219" s="25"/>
      <c r="Q219" s="25"/>
      <c r="R219" s="25"/>
      <c r="S219" s="25"/>
      <c r="T219" s="25"/>
      <c r="U219" s="25"/>
      <c r="V219" s="25"/>
      <c r="W219" s="25"/>
      <c r="X219" s="25"/>
    </row>
    <row r="220" spans="2:24" ht="15" customHeight="1">
      <c r="B220" s="25"/>
      <c r="C220" s="649"/>
      <c r="D220" s="25"/>
      <c r="E220" s="25"/>
      <c r="F220" s="25"/>
      <c r="G220" s="25"/>
      <c r="H220" s="25"/>
      <c r="I220" s="25"/>
      <c r="J220" s="25"/>
      <c r="K220" s="25"/>
      <c r="L220" s="25"/>
      <c r="M220" s="25"/>
      <c r="N220" s="25"/>
      <c r="O220" s="25"/>
      <c r="P220" s="25"/>
      <c r="Q220" s="25"/>
      <c r="R220" s="25"/>
      <c r="S220" s="25"/>
      <c r="T220" s="25"/>
      <c r="U220" s="25"/>
      <c r="V220" s="25"/>
      <c r="W220" s="25"/>
      <c r="X220" s="25"/>
    </row>
    <row r="221" spans="2:24" ht="15" customHeight="1">
      <c r="B221" s="25"/>
      <c r="C221" s="649"/>
      <c r="D221" s="25"/>
      <c r="E221" s="25"/>
      <c r="F221" s="25"/>
      <c r="G221" s="25"/>
      <c r="H221" s="25"/>
      <c r="I221" s="25"/>
      <c r="J221" s="25"/>
      <c r="K221" s="25"/>
      <c r="L221" s="25"/>
      <c r="M221" s="25"/>
      <c r="N221" s="25"/>
      <c r="O221" s="25"/>
      <c r="P221" s="25"/>
      <c r="Q221" s="25"/>
      <c r="R221" s="25"/>
      <c r="S221" s="25"/>
      <c r="T221" s="25"/>
      <c r="U221" s="25"/>
      <c r="V221" s="25"/>
      <c r="W221" s="25"/>
      <c r="X221" s="25"/>
    </row>
    <row r="222" spans="2:24" ht="15" customHeight="1">
      <c r="B222" s="25"/>
      <c r="C222" s="649"/>
      <c r="D222" s="25"/>
      <c r="E222" s="25"/>
      <c r="F222" s="25"/>
      <c r="G222" s="25"/>
      <c r="H222" s="25"/>
      <c r="I222" s="25"/>
      <c r="J222" s="25"/>
      <c r="K222" s="25"/>
      <c r="L222" s="25"/>
      <c r="M222" s="25"/>
      <c r="N222" s="25"/>
      <c r="O222" s="25"/>
      <c r="P222" s="25"/>
      <c r="Q222" s="25"/>
      <c r="R222" s="25"/>
      <c r="S222" s="25"/>
      <c r="T222" s="25"/>
      <c r="U222" s="25"/>
      <c r="V222" s="25"/>
      <c r="W222" s="25"/>
      <c r="X222" s="25"/>
    </row>
    <row r="223" spans="2:24" ht="15" customHeight="1">
      <c r="B223" s="25"/>
      <c r="C223" s="649"/>
      <c r="D223" s="25"/>
      <c r="E223" s="25"/>
      <c r="F223" s="25"/>
      <c r="G223" s="25"/>
      <c r="H223" s="25"/>
      <c r="I223" s="25"/>
      <c r="J223" s="25"/>
      <c r="K223" s="25"/>
      <c r="L223" s="25"/>
      <c r="M223" s="25"/>
      <c r="N223" s="25"/>
      <c r="O223" s="25"/>
      <c r="P223" s="25"/>
      <c r="Q223" s="25"/>
      <c r="R223" s="25"/>
      <c r="S223" s="25"/>
      <c r="T223" s="25"/>
      <c r="U223" s="25"/>
      <c r="V223" s="25"/>
      <c r="W223" s="25"/>
      <c r="X223" s="25"/>
    </row>
    <row r="224" spans="2:24" ht="15" customHeight="1">
      <c r="B224" s="25"/>
      <c r="C224" s="649"/>
      <c r="D224" s="25"/>
      <c r="E224" s="25"/>
      <c r="F224" s="25"/>
      <c r="G224" s="25"/>
      <c r="H224" s="25"/>
      <c r="I224" s="25"/>
      <c r="J224" s="25"/>
      <c r="K224" s="25"/>
      <c r="L224" s="25"/>
      <c r="M224" s="25"/>
      <c r="N224" s="25"/>
      <c r="O224" s="25"/>
      <c r="P224" s="25"/>
      <c r="Q224" s="25"/>
      <c r="R224" s="25"/>
      <c r="S224" s="25"/>
      <c r="T224" s="25"/>
      <c r="U224" s="25"/>
      <c r="V224" s="25"/>
      <c r="W224" s="25"/>
      <c r="X224" s="25"/>
    </row>
    <row r="225" spans="2:24" ht="15" customHeight="1">
      <c r="B225" s="25"/>
      <c r="C225" s="649"/>
      <c r="D225" s="25"/>
      <c r="E225" s="25"/>
      <c r="F225" s="25"/>
      <c r="G225" s="25"/>
      <c r="H225" s="25"/>
      <c r="I225" s="25"/>
      <c r="J225" s="25"/>
      <c r="K225" s="25"/>
      <c r="L225" s="25"/>
      <c r="M225" s="25"/>
      <c r="N225" s="25"/>
      <c r="O225" s="25"/>
      <c r="P225" s="25"/>
      <c r="Q225" s="25"/>
      <c r="R225" s="25"/>
      <c r="S225" s="25"/>
      <c r="T225" s="25"/>
      <c r="U225" s="25"/>
      <c r="V225" s="25"/>
      <c r="W225" s="25"/>
      <c r="X225" s="25"/>
    </row>
    <row r="226" spans="2:24" ht="15" customHeight="1">
      <c r="B226" s="25"/>
      <c r="C226" s="649"/>
      <c r="D226" s="25"/>
      <c r="E226" s="25"/>
      <c r="F226" s="25"/>
      <c r="G226" s="25"/>
      <c r="H226" s="25"/>
      <c r="I226" s="25"/>
      <c r="J226" s="25"/>
      <c r="K226" s="25"/>
      <c r="L226" s="25"/>
      <c r="M226" s="25"/>
      <c r="N226" s="25"/>
      <c r="O226" s="25"/>
      <c r="P226" s="25"/>
      <c r="Q226" s="25"/>
      <c r="R226" s="25"/>
      <c r="S226" s="25"/>
      <c r="T226" s="25"/>
      <c r="U226" s="25"/>
      <c r="V226" s="25"/>
      <c r="W226" s="25"/>
      <c r="X226" s="25"/>
    </row>
    <row r="227" spans="2:24" ht="15" customHeight="1">
      <c r="B227" s="25"/>
      <c r="C227" s="649"/>
      <c r="D227" s="25"/>
      <c r="E227" s="25"/>
      <c r="F227" s="25"/>
      <c r="G227" s="25"/>
      <c r="H227" s="25"/>
      <c r="I227" s="25"/>
      <c r="J227" s="25"/>
      <c r="K227" s="25"/>
      <c r="L227" s="25"/>
      <c r="M227" s="25"/>
      <c r="N227" s="25"/>
      <c r="O227" s="25"/>
      <c r="P227" s="25"/>
      <c r="Q227" s="25"/>
      <c r="R227" s="25"/>
      <c r="S227" s="25"/>
      <c r="T227" s="25"/>
      <c r="U227" s="25"/>
      <c r="V227" s="25"/>
      <c r="W227" s="25"/>
      <c r="X227" s="25"/>
    </row>
    <row r="228" spans="2:24" ht="15" customHeight="1">
      <c r="B228" s="25"/>
      <c r="C228" s="649"/>
      <c r="D228" s="25"/>
      <c r="E228" s="25"/>
      <c r="F228" s="25"/>
      <c r="G228" s="25"/>
      <c r="H228" s="25"/>
      <c r="I228" s="25"/>
      <c r="J228" s="25"/>
      <c r="K228" s="25"/>
      <c r="L228" s="25"/>
      <c r="M228" s="25"/>
      <c r="N228" s="25"/>
      <c r="O228" s="25"/>
      <c r="P228" s="25"/>
      <c r="Q228" s="25"/>
      <c r="R228" s="25"/>
      <c r="S228" s="25"/>
      <c r="T228" s="25"/>
      <c r="U228" s="25"/>
      <c r="V228" s="25"/>
      <c r="W228" s="25"/>
      <c r="X228" s="25"/>
    </row>
    <row r="229" spans="2:24" ht="15" customHeight="1">
      <c r="B229" s="25"/>
      <c r="C229" s="649"/>
      <c r="D229" s="25"/>
      <c r="E229" s="25"/>
      <c r="F229" s="25"/>
      <c r="G229" s="25"/>
      <c r="H229" s="25"/>
      <c r="I229" s="25"/>
      <c r="J229" s="25"/>
      <c r="K229" s="25"/>
      <c r="L229" s="25"/>
      <c r="M229" s="25"/>
      <c r="N229" s="25"/>
      <c r="O229" s="25"/>
      <c r="P229" s="25"/>
      <c r="Q229" s="25"/>
      <c r="R229" s="25"/>
      <c r="S229" s="25"/>
      <c r="T229" s="25"/>
      <c r="U229" s="25"/>
      <c r="V229" s="25"/>
      <c r="W229" s="25"/>
      <c r="X229" s="25"/>
    </row>
    <row r="230" spans="2:24" ht="15" customHeight="1">
      <c r="B230" s="25"/>
      <c r="C230" s="649"/>
      <c r="D230" s="25"/>
      <c r="E230" s="25"/>
      <c r="F230" s="25"/>
      <c r="G230" s="25"/>
      <c r="H230" s="25"/>
      <c r="I230" s="25"/>
      <c r="J230" s="25"/>
      <c r="K230" s="25"/>
      <c r="L230" s="25"/>
      <c r="M230" s="25"/>
      <c r="N230" s="25"/>
      <c r="O230" s="25"/>
      <c r="P230" s="25"/>
      <c r="Q230" s="25"/>
      <c r="R230" s="25"/>
      <c r="S230" s="25"/>
      <c r="T230" s="25"/>
      <c r="U230" s="25"/>
      <c r="V230" s="25"/>
      <c r="W230" s="25"/>
      <c r="X230" s="25"/>
    </row>
    <row r="231" spans="2:24" ht="15" customHeight="1">
      <c r="B231" s="25"/>
      <c r="C231" s="649"/>
      <c r="D231" s="25"/>
      <c r="E231" s="25"/>
      <c r="F231" s="25"/>
      <c r="G231" s="25"/>
      <c r="H231" s="25"/>
      <c r="I231" s="25"/>
      <c r="J231" s="25"/>
      <c r="K231" s="25"/>
      <c r="L231" s="25"/>
      <c r="M231" s="25"/>
      <c r="N231" s="25"/>
      <c r="O231" s="25"/>
      <c r="P231" s="25"/>
      <c r="Q231" s="25"/>
      <c r="R231" s="25"/>
      <c r="S231" s="25"/>
      <c r="T231" s="25"/>
      <c r="U231" s="25"/>
      <c r="V231" s="25"/>
      <c r="W231" s="25"/>
      <c r="X231" s="25"/>
    </row>
    <row r="232" spans="2:24" ht="15" customHeight="1">
      <c r="B232" s="25"/>
      <c r="C232" s="649"/>
      <c r="D232" s="25"/>
      <c r="E232" s="25"/>
      <c r="F232" s="25"/>
      <c r="G232" s="25"/>
      <c r="H232" s="25"/>
      <c r="I232" s="25"/>
      <c r="J232" s="25"/>
      <c r="K232" s="25"/>
      <c r="L232" s="25"/>
      <c r="M232" s="25"/>
      <c r="N232" s="25"/>
      <c r="O232" s="25"/>
      <c r="P232" s="25"/>
      <c r="Q232" s="25"/>
      <c r="R232" s="25"/>
      <c r="S232" s="25"/>
      <c r="T232" s="25"/>
      <c r="U232" s="25"/>
      <c r="V232" s="25"/>
      <c r="W232" s="25"/>
      <c r="X232" s="25"/>
    </row>
    <row r="233" spans="2:24" ht="15" customHeight="1">
      <c r="B233" s="25"/>
      <c r="C233" s="649"/>
      <c r="D233" s="25"/>
      <c r="E233" s="25"/>
      <c r="F233" s="25"/>
      <c r="G233" s="25"/>
      <c r="H233" s="25"/>
      <c r="I233" s="25"/>
      <c r="J233" s="25"/>
      <c r="K233" s="25"/>
      <c r="L233" s="25"/>
      <c r="M233" s="25"/>
      <c r="N233" s="25"/>
      <c r="O233" s="25"/>
      <c r="P233" s="25"/>
      <c r="Q233" s="25"/>
      <c r="R233" s="25"/>
      <c r="S233" s="25"/>
      <c r="T233" s="25"/>
      <c r="U233" s="25"/>
      <c r="V233" s="25"/>
      <c r="W233" s="25"/>
      <c r="X233" s="25"/>
    </row>
    <row r="234" spans="2:24" ht="15" customHeight="1">
      <c r="B234" s="25"/>
      <c r="C234" s="649"/>
      <c r="D234" s="25"/>
      <c r="E234" s="25"/>
      <c r="F234" s="25"/>
      <c r="G234" s="25"/>
      <c r="H234" s="25"/>
      <c r="I234" s="25"/>
      <c r="J234" s="25"/>
      <c r="K234" s="25"/>
      <c r="L234" s="25"/>
      <c r="M234" s="25"/>
      <c r="N234" s="25"/>
      <c r="O234" s="25"/>
      <c r="P234" s="25"/>
      <c r="Q234" s="25"/>
      <c r="R234" s="25"/>
      <c r="S234" s="25"/>
      <c r="T234" s="25"/>
      <c r="U234" s="25"/>
      <c r="V234" s="25"/>
      <c r="W234" s="25"/>
      <c r="X234" s="25"/>
    </row>
    <row r="235" spans="2:24" ht="15" customHeight="1">
      <c r="B235" s="25"/>
      <c r="C235" s="649"/>
      <c r="D235" s="25"/>
      <c r="E235" s="25"/>
      <c r="F235" s="25"/>
      <c r="G235" s="25"/>
      <c r="H235" s="25"/>
      <c r="I235" s="25"/>
      <c r="J235" s="25"/>
      <c r="K235" s="25"/>
      <c r="L235" s="25"/>
      <c r="M235" s="25"/>
      <c r="N235" s="25"/>
      <c r="O235" s="25"/>
      <c r="P235" s="25"/>
      <c r="Q235" s="25"/>
      <c r="R235" s="25"/>
      <c r="S235" s="25"/>
      <c r="T235" s="25"/>
      <c r="U235" s="25"/>
      <c r="V235" s="25"/>
      <c r="W235" s="25"/>
      <c r="X235" s="25"/>
    </row>
    <row r="236" spans="2:24" ht="15" customHeight="1">
      <c r="B236" s="25"/>
      <c r="C236" s="649"/>
      <c r="D236" s="25"/>
      <c r="E236" s="25"/>
      <c r="F236" s="25"/>
      <c r="G236" s="25"/>
      <c r="H236" s="25"/>
      <c r="I236" s="25"/>
      <c r="J236" s="25"/>
      <c r="K236" s="25"/>
      <c r="L236" s="25"/>
      <c r="M236" s="25"/>
      <c r="N236" s="25"/>
      <c r="O236" s="25"/>
      <c r="P236" s="25"/>
      <c r="Q236" s="25"/>
      <c r="R236" s="25"/>
      <c r="S236" s="25"/>
      <c r="T236" s="25"/>
      <c r="U236" s="25"/>
      <c r="V236" s="25"/>
      <c r="W236" s="25"/>
      <c r="X236" s="25"/>
    </row>
    <row r="237" spans="2:24" ht="15" customHeight="1">
      <c r="B237" s="25"/>
      <c r="C237" s="649"/>
      <c r="D237" s="25"/>
      <c r="E237" s="25"/>
      <c r="F237" s="25"/>
      <c r="G237" s="25"/>
      <c r="H237" s="25"/>
      <c r="I237" s="25"/>
      <c r="J237" s="25"/>
      <c r="K237" s="25"/>
      <c r="L237" s="25"/>
      <c r="M237" s="25"/>
      <c r="N237" s="25"/>
      <c r="O237" s="25"/>
      <c r="P237" s="25"/>
      <c r="Q237" s="25"/>
      <c r="R237" s="25"/>
      <c r="S237" s="25"/>
      <c r="T237" s="25"/>
      <c r="U237" s="25"/>
      <c r="V237" s="25"/>
      <c r="W237" s="25"/>
      <c r="X237" s="25"/>
    </row>
    <row r="238" spans="2:24" ht="15" customHeight="1">
      <c r="B238" s="25"/>
      <c r="C238" s="649"/>
      <c r="D238" s="25"/>
      <c r="E238" s="25"/>
      <c r="F238" s="25"/>
      <c r="G238" s="25"/>
      <c r="H238" s="25"/>
      <c r="I238" s="25"/>
      <c r="J238" s="25"/>
      <c r="K238" s="25"/>
      <c r="L238" s="25"/>
      <c r="M238" s="25"/>
      <c r="N238" s="25"/>
      <c r="O238" s="25"/>
      <c r="P238" s="25"/>
      <c r="Q238" s="25"/>
      <c r="R238" s="25"/>
      <c r="S238" s="25"/>
      <c r="T238" s="25"/>
      <c r="U238" s="25"/>
      <c r="V238" s="25"/>
      <c r="W238" s="25"/>
      <c r="X238" s="25"/>
    </row>
    <row r="239" spans="2:24" ht="15" customHeight="1">
      <c r="B239" s="25"/>
      <c r="C239" s="649"/>
      <c r="D239" s="25"/>
      <c r="E239" s="25"/>
      <c r="F239" s="25"/>
      <c r="G239" s="25"/>
      <c r="H239" s="25"/>
      <c r="I239" s="25"/>
      <c r="J239" s="25"/>
      <c r="K239" s="25"/>
      <c r="L239" s="25"/>
      <c r="M239" s="25"/>
      <c r="N239" s="25"/>
      <c r="O239" s="25"/>
      <c r="P239" s="25"/>
      <c r="Q239" s="25"/>
      <c r="R239" s="25"/>
      <c r="S239" s="25"/>
      <c r="T239" s="25"/>
      <c r="U239" s="25"/>
      <c r="V239" s="25"/>
      <c r="W239" s="25"/>
      <c r="X239" s="25"/>
    </row>
    <row r="240" spans="2:24" ht="15" customHeight="1">
      <c r="B240" s="25"/>
      <c r="C240" s="649"/>
      <c r="D240" s="25"/>
      <c r="E240" s="25"/>
      <c r="F240" s="25"/>
      <c r="G240" s="25"/>
      <c r="H240" s="25"/>
      <c r="I240" s="25"/>
      <c r="J240" s="25"/>
      <c r="K240" s="25"/>
      <c r="L240" s="25"/>
      <c r="M240" s="25"/>
      <c r="N240" s="25"/>
      <c r="O240" s="25"/>
      <c r="P240" s="25"/>
      <c r="Q240" s="25"/>
      <c r="R240" s="25"/>
      <c r="S240" s="25"/>
      <c r="T240" s="25"/>
      <c r="U240" s="25"/>
      <c r="V240" s="25"/>
      <c r="W240" s="25"/>
      <c r="X240" s="25"/>
    </row>
    <row r="241" spans="2:24" ht="15" customHeight="1">
      <c r="B241" s="25"/>
      <c r="C241" s="649"/>
      <c r="D241" s="25"/>
      <c r="E241" s="25"/>
      <c r="F241" s="25"/>
      <c r="G241" s="25"/>
      <c r="H241" s="25"/>
      <c r="I241" s="25"/>
      <c r="J241" s="25"/>
      <c r="K241" s="25"/>
      <c r="L241" s="25"/>
      <c r="M241" s="25"/>
      <c r="N241" s="25"/>
      <c r="O241" s="25"/>
      <c r="P241" s="25"/>
      <c r="Q241" s="25"/>
      <c r="R241" s="25"/>
      <c r="S241" s="25"/>
      <c r="T241" s="25"/>
      <c r="U241" s="25"/>
      <c r="V241" s="25"/>
      <c r="W241" s="25"/>
      <c r="X241" s="25"/>
    </row>
    <row r="242" spans="2:24" ht="15" customHeight="1">
      <c r="B242" s="25"/>
      <c r="C242" s="649"/>
      <c r="D242" s="25"/>
      <c r="E242" s="25"/>
      <c r="F242" s="25"/>
      <c r="G242" s="25"/>
      <c r="H242" s="25"/>
      <c r="I242" s="25"/>
      <c r="J242" s="25"/>
      <c r="K242" s="25"/>
      <c r="L242" s="25"/>
      <c r="M242" s="25"/>
      <c r="N242" s="25"/>
      <c r="O242" s="25"/>
      <c r="P242" s="25"/>
      <c r="Q242" s="25"/>
      <c r="R242" s="25"/>
      <c r="S242" s="25"/>
      <c r="T242" s="25"/>
      <c r="U242" s="25"/>
      <c r="V242" s="25"/>
      <c r="W242" s="25"/>
      <c r="X242" s="25"/>
    </row>
    <row r="243" spans="2:24" ht="15" customHeight="1">
      <c r="B243" s="25"/>
      <c r="C243" s="649"/>
      <c r="D243" s="25"/>
      <c r="E243" s="25"/>
      <c r="F243" s="25"/>
      <c r="G243" s="25"/>
      <c r="H243" s="25"/>
      <c r="I243" s="25"/>
      <c r="J243" s="25"/>
      <c r="K243" s="25"/>
      <c r="L243" s="25"/>
      <c r="M243" s="25"/>
      <c r="N243" s="25"/>
      <c r="O243" s="25"/>
      <c r="P243" s="25"/>
      <c r="Q243" s="25"/>
      <c r="R243" s="25"/>
      <c r="S243" s="25"/>
      <c r="T243" s="25"/>
      <c r="U243" s="25"/>
      <c r="V243" s="25"/>
      <c r="W243" s="25"/>
      <c r="X243" s="25"/>
    </row>
    <row r="244" spans="2:24" ht="15" customHeight="1">
      <c r="B244" s="25"/>
      <c r="C244" s="649"/>
      <c r="D244" s="25"/>
      <c r="E244" s="25"/>
      <c r="F244" s="25"/>
      <c r="G244" s="25"/>
      <c r="H244" s="25"/>
      <c r="I244" s="25"/>
      <c r="J244" s="25"/>
      <c r="K244" s="25"/>
      <c r="L244" s="25"/>
      <c r="M244" s="25"/>
      <c r="N244" s="25"/>
      <c r="O244" s="25"/>
      <c r="P244" s="25"/>
      <c r="Q244" s="25"/>
      <c r="R244" s="25"/>
      <c r="S244" s="25"/>
      <c r="T244" s="25"/>
      <c r="U244" s="25"/>
      <c r="V244" s="25"/>
      <c r="W244" s="25"/>
      <c r="X244" s="25"/>
    </row>
    <row r="245" spans="2:24" ht="15" customHeight="1">
      <c r="B245" s="25"/>
      <c r="C245" s="649"/>
      <c r="D245" s="25"/>
      <c r="E245" s="25"/>
      <c r="F245" s="25"/>
      <c r="G245" s="25"/>
      <c r="H245" s="25"/>
      <c r="I245" s="25"/>
      <c r="J245" s="25"/>
      <c r="K245" s="25"/>
      <c r="L245" s="25"/>
      <c r="M245" s="25"/>
      <c r="N245" s="25"/>
      <c r="O245" s="25"/>
      <c r="P245" s="25"/>
      <c r="Q245" s="25"/>
      <c r="R245" s="25"/>
      <c r="S245" s="25"/>
      <c r="T245" s="25"/>
      <c r="U245" s="25"/>
      <c r="V245" s="25"/>
      <c r="W245" s="25"/>
      <c r="X245" s="25"/>
    </row>
    <row r="246" spans="2:24" ht="15" customHeight="1">
      <c r="B246" s="25"/>
      <c r="C246" s="649"/>
      <c r="D246" s="25"/>
      <c r="E246" s="25"/>
      <c r="F246" s="25"/>
      <c r="G246" s="25"/>
      <c r="H246" s="25"/>
      <c r="I246" s="25"/>
      <c r="J246" s="25"/>
      <c r="K246" s="25"/>
      <c r="L246" s="25"/>
      <c r="M246" s="25"/>
      <c r="N246" s="25"/>
      <c r="O246" s="25"/>
      <c r="P246" s="25"/>
      <c r="Q246" s="25"/>
      <c r="R246" s="25"/>
      <c r="S246" s="25"/>
      <c r="T246" s="25"/>
      <c r="U246" s="25"/>
      <c r="V246" s="25"/>
      <c r="W246" s="25"/>
      <c r="X246" s="25"/>
    </row>
    <row r="247" spans="2:24" ht="15" customHeight="1">
      <c r="B247" s="25"/>
      <c r="C247" s="649"/>
      <c r="D247" s="25"/>
      <c r="E247" s="25"/>
      <c r="F247" s="25"/>
      <c r="G247" s="25"/>
      <c r="H247" s="25"/>
      <c r="I247" s="25"/>
      <c r="J247" s="25"/>
      <c r="K247" s="25"/>
      <c r="L247" s="25"/>
      <c r="M247" s="25"/>
      <c r="N247" s="25"/>
      <c r="O247" s="25"/>
      <c r="P247" s="25"/>
      <c r="Q247" s="25"/>
      <c r="R247" s="25"/>
      <c r="S247" s="25"/>
      <c r="T247" s="25"/>
      <c r="U247" s="25"/>
      <c r="V247" s="25"/>
      <c r="W247" s="25"/>
      <c r="X247" s="25"/>
    </row>
    <row r="248" spans="2:24" ht="15" customHeight="1">
      <c r="B248" s="25"/>
      <c r="C248" s="649"/>
      <c r="D248" s="25"/>
      <c r="E248" s="25"/>
      <c r="F248" s="25"/>
      <c r="G248" s="25"/>
      <c r="H248" s="25"/>
      <c r="I248" s="25"/>
      <c r="J248" s="25"/>
      <c r="K248" s="25"/>
      <c r="L248" s="25"/>
      <c r="M248" s="25"/>
      <c r="N248" s="25"/>
      <c r="O248" s="25"/>
      <c r="P248" s="25"/>
      <c r="Q248" s="25"/>
      <c r="R248" s="25"/>
      <c r="S248" s="25"/>
      <c r="T248" s="25"/>
      <c r="U248" s="25"/>
      <c r="V248" s="25"/>
      <c r="W248" s="25"/>
      <c r="X248" s="25"/>
    </row>
    <row r="249" spans="2:24" ht="15" customHeight="1">
      <c r="B249" s="25"/>
      <c r="C249" s="649"/>
      <c r="D249" s="25"/>
      <c r="E249" s="25"/>
      <c r="F249" s="25"/>
      <c r="G249" s="25"/>
      <c r="H249" s="25"/>
      <c r="I249" s="25"/>
      <c r="J249" s="25"/>
      <c r="K249" s="25"/>
      <c r="L249" s="25"/>
      <c r="M249" s="25"/>
      <c r="N249" s="25"/>
      <c r="O249" s="25"/>
      <c r="P249" s="25"/>
      <c r="Q249" s="25"/>
      <c r="R249" s="25"/>
      <c r="S249" s="25"/>
      <c r="T249" s="25"/>
      <c r="U249" s="25"/>
      <c r="V249" s="25"/>
      <c r="W249" s="25"/>
      <c r="X249" s="25"/>
    </row>
    <row r="250" spans="2:24" ht="15" customHeight="1">
      <c r="B250" s="25"/>
      <c r="C250" s="649"/>
      <c r="D250" s="25"/>
      <c r="E250" s="25"/>
      <c r="F250" s="25"/>
      <c r="G250" s="25"/>
      <c r="H250" s="25"/>
      <c r="I250" s="25"/>
      <c r="J250" s="25"/>
      <c r="K250" s="25"/>
      <c r="L250" s="25"/>
      <c r="M250" s="25"/>
      <c r="N250" s="25"/>
      <c r="O250" s="25"/>
      <c r="P250" s="25"/>
      <c r="Q250" s="25"/>
      <c r="R250" s="25"/>
      <c r="S250" s="25"/>
      <c r="T250" s="25"/>
      <c r="U250" s="25"/>
      <c r="V250" s="25"/>
      <c r="W250" s="25"/>
      <c r="X250" s="25"/>
    </row>
    <row r="251" spans="2:24" ht="15" customHeight="1">
      <c r="B251" s="25"/>
      <c r="C251" s="649"/>
      <c r="D251" s="25"/>
      <c r="E251" s="25"/>
      <c r="F251" s="25"/>
      <c r="G251" s="25"/>
      <c r="H251" s="25"/>
      <c r="I251" s="25"/>
      <c r="J251" s="25"/>
      <c r="K251" s="25"/>
      <c r="L251" s="25"/>
      <c r="M251" s="25"/>
      <c r="N251" s="25"/>
      <c r="O251" s="25"/>
      <c r="P251" s="25"/>
      <c r="Q251" s="25"/>
      <c r="R251" s="25"/>
      <c r="S251" s="25"/>
      <c r="T251" s="25"/>
      <c r="U251" s="25"/>
      <c r="V251" s="25"/>
      <c r="W251" s="25"/>
      <c r="X251" s="25"/>
    </row>
    <row r="252" spans="2:24" ht="15" customHeight="1">
      <c r="B252" s="25"/>
      <c r="C252" s="649"/>
      <c r="D252" s="25"/>
      <c r="E252" s="25"/>
      <c r="F252" s="25"/>
      <c r="G252" s="25"/>
      <c r="H252" s="25"/>
      <c r="I252" s="25"/>
      <c r="J252" s="25"/>
      <c r="K252" s="25"/>
      <c r="L252" s="25"/>
      <c r="M252" s="25"/>
      <c r="N252" s="25"/>
      <c r="O252" s="25"/>
      <c r="P252" s="25"/>
      <c r="Q252" s="25"/>
      <c r="R252" s="25"/>
      <c r="S252" s="25"/>
      <c r="T252" s="25"/>
      <c r="U252" s="25"/>
      <c r="V252" s="25"/>
      <c r="W252" s="25"/>
      <c r="X252" s="25"/>
    </row>
    <row r="253" spans="2:24" ht="15" customHeight="1">
      <c r="B253" s="25"/>
      <c r="C253" s="649"/>
      <c r="D253" s="25"/>
      <c r="E253" s="25"/>
      <c r="F253" s="25"/>
      <c r="G253" s="25"/>
      <c r="H253" s="25"/>
      <c r="I253" s="25"/>
      <c r="J253" s="25"/>
      <c r="K253" s="25"/>
      <c r="L253" s="25"/>
      <c r="M253" s="25"/>
      <c r="N253" s="25"/>
      <c r="O253" s="25"/>
      <c r="P253" s="25"/>
      <c r="Q253" s="25"/>
      <c r="R253" s="25"/>
      <c r="S253" s="25"/>
      <c r="T253" s="25"/>
      <c r="U253" s="25"/>
      <c r="V253" s="25"/>
      <c r="W253" s="25"/>
      <c r="X253" s="25"/>
    </row>
    <row r="254" spans="2:24" ht="15" customHeight="1">
      <c r="B254" s="25"/>
      <c r="C254" s="649"/>
      <c r="D254" s="25"/>
      <c r="E254" s="25"/>
      <c r="F254" s="25"/>
      <c r="G254" s="25"/>
      <c r="H254" s="25"/>
      <c r="I254" s="25"/>
      <c r="J254" s="25"/>
      <c r="K254" s="25"/>
      <c r="L254" s="25"/>
      <c r="M254" s="25"/>
      <c r="N254" s="25"/>
      <c r="O254" s="25"/>
      <c r="P254" s="25"/>
      <c r="Q254" s="25"/>
      <c r="R254" s="25"/>
      <c r="S254" s="25"/>
      <c r="T254" s="25"/>
      <c r="U254" s="25"/>
      <c r="V254" s="25"/>
      <c r="W254" s="25"/>
      <c r="X254" s="25"/>
    </row>
    <row r="255" spans="2:24" ht="15" customHeight="1">
      <c r="B255" s="25"/>
      <c r="C255" s="649"/>
      <c r="D255" s="25"/>
      <c r="E255" s="25"/>
      <c r="F255" s="25"/>
      <c r="G255" s="25"/>
      <c r="H255" s="25"/>
      <c r="I255" s="25"/>
      <c r="J255" s="25"/>
      <c r="K255" s="25"/>
      <c r="L255" s="25"/>
      <c r="M255" s="25"/>
      <c r="N255" s="25"/>
      <c r="O255" s="25"/>
      <c r="P255" s="25"/>
      <c r="Q255" s="25"/>
      <c r="R255" s="25"/>
      <c r="S255" s="25"/>
      <c r="T255" s="25"/>
      <c r="U255" s="25"/>
      <c r="V255" s="25"/>
      <c r="W255" s="25"/>
      <c r="X255" s="25"/>
    </row>
    <row r="256" spans="2:24" ht="15" customHeight="1">
      <c r="B256" s="25"/>
      <c r="C256" s="649"/>
      <c r="D256" s="25"/>
      <c r="E256" s="25"/>
      <c r="F256" s="25"/>
      <c r="G256" s="25"/>
      <c r="H256" s="25"/>
      <c r="I256" s="25"/>
      <c r="J256" s="25"/>
      <c r="K256" s="25"/>
      <c r="L256" s="25"/>
      <c r="M256" s="25"/>
      <c r="N256" s="25"/>
      <c r="O256" s="25"/>
      <c r="P256" s="25"/>
      <c r="Q256" s="25"/>
      <c r="R256" s="25"/>
      <c r="S256" s="25"/>
      <c r="T256" s="25"/>
      <c r="U256" s="25"/>
      <c r="V256" s="25"/>
      <c r="W256" s="25"/>
      <c r="X256" s="25"/>
    </row>
    <row r="257" spans="2:24" ht="15" customHeight="1">
      <c r="B257" s="25"/>
      <c r="C257" s="649"/>
      <c r="D257" s="25"/>
      <c r="E257" s="25"/>
      <c r="F257" s="25"/>
      <c r="G257" s="25"/>
      <c r="H257" s="25"/>
      <c r="I257" s="25"/>
      <c r="J257" s="25"/>
      <c r="K257" s="25"/>
      <c r="L257" s="25"/>
      <c r="M257" s="25"/>
      <c r="N257" s="25"/>
      <c r="O257" s="25"/>
      <c r="P257" s="25"/>
      <c r="Q257" s="25"/>
      <c r="R257" s="25"/>
      <c r="S257" s="25"/>
      <c r="T257" s="25"/>
      <c r="U257" s="25"/>
      <c r="V257" s="25"/>
      <c r="W257" s="25"/>
      <c r="X257" s="25"/>
    </row>
    <row r="258" spans="2:24" ht="15" customHeight="1">
      <c r="B258" s="25"/>
      <c r="C258" s="649"/>
      <c r="D258" s="25"/>
      <c r="E258" s="25"/>
      <c r="F258" s="25"/>
      <c r="G258" s="25"/>
      <c r="H258" s="25"/>
      <c r="I258" s="25"/>
      <c r="J258" s="25"/>
      <c r="K258" s="25"/>
      <c r="L258" s="25"/>
      <c r="M258" s="25"/>
      <c r="N258" s="25"/>
      <c r="O258" s="25"/>
      <c r="P258" s="25"/>
      <c r="Q258" s="25"/>
      <c r="R258" s="25"/>
      <c r="S258" s="25"/>
      <c r="T258" s="25"/>
      <c r="U258" s="25"/>
      <c r="V258" s="25"/>
      <c r="W258" s="25"/>
      <c r="X258" s="25"/>
    </row>
    <row r="259" spans="2:24" ht="15" customHeight="1">
      <c r="B259" s="25"/>
      <c r="C259" s="649"/>
      <c r="D259" s="25"/>
      <c r="E259" s="25"/>
      <c r="F259" s="25"/>
      <c r="G259" s="25"/>
      <c r="H259" s="25"/>
      <c r="I259" s="25"/>
      <c r="J259" s="25"/>
      <c r="K259" s="25"/>
      <c r="L259" s="25"/>
      <c r="M259" s="25"/>
      <c r="N259" s="25"/>
      <c r="O259" s="25"/>
      <c r="P259" s="25"/>
      <c r="Q259" s="25"/>
      <c r="R259" s="25"/>
      <c r="S259" s="25"/>
      <c r="T259" s="25"/>
      <c r="U259" s="25"/>
      <c r="V259" s="25"/>
      <c r="W259" s="25"/>
      <c r="X259" s="25"/>
    </row>
    <row r="260" spans="2:24" ht="15" customHeight="1">
      <c r="B260" s="25"/>
      <c r="C260" s="649"/>
      <c r="D260" s="25"/>
      <c r="E260" s="25"/>
      <c r="F260" s="25"/>
      <c r="G260" s="25"/>
      <c r="H260" s="25"/>
      <c r="I260" s="25"/>
      <c r="J260" s="25"/>
      <c r="K260" s="25"/>
      <c r="L260" s="25"/>
      <c r="M260" s="25"/>
      <c r="N260" s="25"/>
      <c r="O260" s="25"/>
      <c r="P260" s="25"/>
      <c r="Q260" s="25"/>
      <c r="R260" s="25"/>
      <c r="S260" s="25"/>
      <c r="T260" s="25"/>
      <c r="U260" s="25"/>
      <c r="V260" s="25"/>
      <c r="W260" s="25"/>
      <c r="X260" s="25"/>
    </row>
    <row r="261" spans="2:24" ht="15" customHeight="1">
      <c r="B261" s="25"/>
      <c r="C261" s="649"/>
      <c r="D261" s="25"/>
      <c r="E261" s="25"/>
      <c r="F261" s="25"/>
      <c r="G261" s="25"/>
      <c r="H261" s="25"/>
      <c r="I261" s="25"/>
      <c r="J261" s="25"/>
      <c r="K261" s="25"/>
      <c r="L261" s="25"/>
      <c r="M261" s="25"/>
      <c r="N261" s="25"/>
      <c r="O261" s="25"/>
      <c r="P261" s="25"/>
      <c r="Q261" s="25"/>
      <c r="R261" s="25"/>
      <c r="S261" s="25"/>
      <c r="T261" s="25"/>
      <c r="U261" s="25"/>
      <c r="V261" s="25"/>
      <c r="W261" s="25"/>
      <c r="X261" s="25"/>
    </row>
    <row r="262" spans="2:24" ht="15" customHeight="1">
      <c r="B262" s="25"/>
      <c r="C262" s="649"/>
      <c r="D262" s="25"/>
      <c r="E262" s="25"/>
      <c r="F262" s="25"/>
      <c r="G262" s="25"/>
      <c r="H262" s="25"/>
      <c r="I262" s="25"/>
      <c r="J262" s="25"/>
      <c r="K262" s="25"/>
      <c r="L262" s="25"/>
      <c r="M262" s="25"/>
      <c r="N262" s="25"/>
      <c r="O262" s="25"/>
      <c r="P262" s="25"/>
      <c r="Q262" s="25"/>
      <c r="R262" s="25"/>
      <c r="S262" s="25"/>
      <c r="T262" s="25"/>
      <c r="U262" s="25"/>
      <c r="V262" s="25"/>
      <c r="W262" s="25"/>
      <c r="X262" s="25"/>
    </row>
    <row r="263" spans="2:24" ht="15" customHeight="1">
      <c r="B263" s="25"/>
      <c r="C263" s="649"/>
      <c r="D263" s="25"/>
      <c r="E263" s="25"/>
      <c r="F263" s="25"/>
      <c r="G263" s="25"/>
      <c r="H263" s="25"/>
      <c r="I263" s="25"/>
      <c r="J263" s="25"/>
      <c r="K263" s="25"/>
      <c r="L263" s="25"/>
      <c r="M263" s="25"/>
      <c r="N263" s="25"/>
      <c r="O263" s="25"/>
      <c r="P263" s="25"/>
      <c r="Q263" s="25"/>
      <c r="R263" s="25"/>
      <c r="S263" s="25"/>
      <c r="T263" s="25"/>
      <c r="U263" s="25"/>
      <c r="V263" s="25"/>
      <c r="W263" s="25"/>
      <c r="X263" s="25"/>
    </row>
    <row r="264" spans="2:24" ht="15" customHeight="1">
      <c r="B264" s="25"/>
      <c r="C264" s="649"/>
      <c r="D264" s="25"/>
      <c r="E264" s="25"/>
      <c r="F264" s="25"/>
      <c r="G264" s="25"/>
      <c r="H264" s="25"/>
      <c r="I264" s="25"/>
      <c r="J264" s="25"/>
      <c r="K264" s="25"/>
      <c r="L264" s="25"/>
      <c r="M264" s="25"/>
      <c r="N264" s="25"/>
      <c r="O264" s="25"/>
      <c r="P264" s="25"/>
      <c r="Q264" s="25"/>
      <c r="R264" s="25"/>
      <c r="S264" s="25"/>
      <c r="T264" s="25"/>
      <c r="U264" s="25"/>
      <c r="V264" s="25"/>
      <c r="W264" s="25"/>
      <c r="X264" s="25"/>
    </row>
    <row r="265" spans="2:24" ht="15" customHeight="1">
      <c r="B265" s="25"/>
      <c r="C265" s="649"/>
      <c r="D265" s="25"/>
      <c r="E265" s="25"/>
      <c r="F265" s="25"/>
      <c r="G265" s="25"/>
      <c r="H265" s="25"/>
      <c r="I265" s="25"/>
      <c r="J265" s="25"/>
      <c r="K265" s="25"/>
      <c r="L265" s="25"/>
      <c r="M265" s="25"/>
      <c r="N265" s="25"/>
      <c r="O265" s="25"/>
      <c r="P265" s="25"/>
      <c r="Q265" s="25"/>
      <c r="R265" s="25"/>
      <c r="S265" s="25"/>
      <c r="T265" s="25"/>
      <c r="U265" s="25"/>
      <c r="V265" s="25"/>
      <c r="W265" s="25"/>
      <c r="X265" s="25"/>
    </row>
    <row r="266" spans="2:24" ht="15" customHeight="1">
      <c r="B266" s="25"/>
      <c r="C266" s="649"/>
      <c r="D266" s="25"/>
      <c r="E266" s="25"/>
      <c r="F266" s="25"/>
      <c r="G266" s="25"/>
      <c r="H266" s="25"/>
      <c r="I266" s="25"/>
      <c r="J266" s="25"/>
      <c r="K266" s="25"/>
      <c r="L266" s="25"/>
      <c r="M266" s="25"/>
      <c r="N266" s="25"/>
      <c r="O266" s="25"/>
      <c r="P266" s="25"/>
      <c r="Q266" s="25"/>
      <c r="R266" s="25"/>
      <c r="S266" s="25"/>
      <c r="T266" s="25"/>
      <c r="U266" s="25"/>
      <c r="V266" s="25"/>
      <c r="W266" s="25"/>
      <c r="X266" s="25"/>
    </row>
    <row r="267" spans="2:24" ht="15" customHeight="1">
      <c r="B267" s="25"/>
      <c r="C267" s="649"/>
      <c r="D267" s="25"/>
      <c r="E267" s="25"/>
      <c r="F267" s="25"/>
      <c r="G267" s="25"/>
      <c r="H267" s="25"/>
      <c r="I267" s="25"/>
      <c r="J267" s="25"/>
      <c r="K267" s="25"/>
      <c r="L267" s="25"/>
      <c r="M267" s="25"/>
      <c r="N267" s="25"/>
      <c r="O267" s="25"/>
      <c r="P267" s="25"/>
      <c r="Q267" s="25"/>
      <c r="R267" s="25"/>
      <c r="S267" s="25"/>
      <c r="T267" s="25"/>
      <c r="U267" s="25"/>
      <c r="V267" s="25"/>
      <c r="W267" s="25"/>
      <c r="X267" s="25"/>
    </row>
    <row r="268" spans="2:24" ht="15" customHeight="1">
      <c r="B268" s="25"/>
      <c r="C268" s="649"/>
      <c r="D268" s="25"/>
      <c r="E268" s="25"/>
      <c r="F268" s="25"/>
      <c r="G268" s="25"/>
      <c r="H268" s="25"/>
      <c r="I268" s="25"/>
      <c r="J268" s="25"/>
      <c r="K268" s="25"/>
      <c r="L268" s="25"/>
      <c r="M268" s="25"/>
      <c r="N268" s="25"/>
      <c r="O268" s="25"/>
      <c r="P268" s="25"/>
      <c r="Q268" s="25"/>
      <c r="R268" s="25"/>
      <c r="S268" s="25"/>
      <c r="T268" s="25"/>
      <c r="U268" s="25"/>
      <c r="V268" s="25"/>
      <c r="W268" s="25"/>
      <c r="X268" s="25"/>
    </row>
    <row r="269" spans="2:24" ht="15" customHeight="1">
      <c r="B269" s="25"/>
      <c r="C269" s="649"/>
      <c r="D269" s="25"/>
      <c r="E269" s="25"/>
      <c r="F269" s="25"/>
      <c r="G269" s="25"/>
      <c r="H269" s="25"/>
      <c r="I269" s="25"/>
      <c r="J269" s="25"/>
      <c r="K269" s="25"/>
      <c r="L269" s="25"/>
      <c r="M269" s="25"/>
      <c r="N269" s="25"/>
      <c r="O269" s="25"/>
      <c r="P269" s="25"/>
      <c r="Q269" s="25"/>
      <c r="R269" s="25"/>
      <c r="S269" s="25"/>
      <c r="T269" s="25"/>
      <c r="U269" s="25"/>
      <c r="V269" s="25"/>
      <c r="W269" s="25"/>
      <c r="X269" s="25"/>
    </row>
    <row r="270" spans="2:24" ht="15" customHeight="1">
      <c r="B270" s="25"/>
      <c r="C270" s="649"/>
      <c r="D270" s="25"/>
      <c r="E270" s="25"/>
      <c r="F270" s="25"/>
      <c r="G270" s="25"/>
      <c r="H270" s="25"/>
      <c r="I270" s="25"/>
      <c r="J270" s="25"/>
      <c r="K270" s="25"/>
      <c r="L270" s="25"/>
      <c r="M270" s="25"/>
      <c r="N270" s="25"/>
      <c r="O270" s="25"/>
      <c r="P270" s="25"/>
      <c r="Q270" s="25"/>
      <c r="R270" s="25"/>
      <c r="S270" s="25"/>
      <c r="T270" s="25"/>
      <c r="U270" s="25"/>
      <c r="V270" s="25"/>
      <c r="W270" s="25"/>
      <c r="X270" s="25"/>
    </row>
    <row r="271" spans="2:24" ht="15" customHeight="1">
      <c r="B271" s="25"/>
      <c r="C271" s="649"/>
      <c r="D271" s="25"/>
      <c r="E271" s="25"/>
      <c r="F271" s="25"/>
      <c r="G271" s="25"/>
      <c r="H271" s="25"/>
      <c r="I271" s="25"/>
      <c r="J271" s="25"/>
      <c r="K271" s="25"/>
      <c r="L271" s="25"/>
      <c r="M271" s="25"/>
      <c r="N271" s="25"/>
      <c r="O271" s="25"/>
      <c r="P271" s="25"/>
      <c r="Q271" s="25"/>
      <c r="R271" s="25"/>
      <c r="S271" s="25"/>
      <c r="T271" s="25"/>
      <c r="U271" s="25"/>
      <c r="V271" s="25"/>
      <c r="W271" s="25"/>
      <c r="X271" s="25"/>
    </row>
    <row r="272" spans="2:24" ht="15" customHeight="1">
      <c r="B272" s="25"/>
      <c r="C272" s="649"/>
      <c r="D272" s="25"/>
      <c r="E272" s="25"/>
      <c r="F272" s="25"/>
      <c r="G272" s="25"/>
      <c r="H272" s="25"/>
      <c r="I272" s="25"/>
      <c r="J272" s="25"/>
      <c r="K272" s="25"/>
      <c r="L272" s="25"/>
      <c r="M272" s="25"/>
      <c r="N272" s="25"/>
      <c r="O272" s="25"/>
      <c r="P272" s="25"/>
      <c r="Q272" s="25"/>
      <c r="R272" s="25"/>
      <c r="S272" s="25"/>
      <c r="T272" s="25"/>
      <c r="U272" s="25"/>
      <c r="V272" s="25"/>
      <c r="W272" s="25"/>
      <c r="X272" s="25"/>
    </row>
    <row r="273" spans="2:24" ht="15" customHeight="1">
      <c r="B273" s="25"/>
      <c r="C273" s="649"/>
      <c r="D273" s="25"/>
      <c r="E273" s="25"/>
      <c r="F273" s="25"/>
      <c r="G273" s="25"/>
      <c r="H273" s="25"/>
      <c r="I273" s="25"/>
      <c r="J273" s="25"/>
      <c r="K273" s="25"/>
      <c r="L273" s="25"/>
      <c r="M273" s="25"/>
      <c r="N273" s="25"/>
      <c r="O273" s="25"/>
      <c r="P273" s="25"/>
      <c r="Q273" s="25"/>
      <c r="R273" s="25"/>
      <c r="S273" s="25"/>
      <c r="T273" s="25"/>
      <c r="U273" s="25"/>
      <c r="V273" s="25"/>
      <c r="W273" s="25"/>
      <c r="X273" s="25"/>
    </row>
    <row r="274" spans="2:24" ht="15" customHeight="1">
      <c r="B274" s="25"/>
      <c r="C274" s="649"/>
      <c r="D274" s="25"/>
      <c r="E274" s="25"/>
      <c r="F274" s="25"/>
      <c r="G274" s="25"/>
      <c r="H274" s="25"/>
      <c r="I274" s="25"/>
      <c r="J274" s="25"/>
      <c r="K274" s="25"/>
      <c r="L274" s="25"/>
      <c r="M274" s="25"/>
      <c r="N274" s="25"/>
      <c r="O274" s="25"/>
      <c r="P274" s="25"/>
      <c r="Q274" s="25"/>
      <c r="R274" s="25"/>
      <c r="S274" s="25"/>
      <c r="T274" s="25"/>
      <c r="U274" s="25"/>
      <c r="V274" s="25"/>
      <c r="W274" s="25"/>
      <c r="X274" s="25"/>
    </row>
    <row r="275" spans="2:24" ht="15" customHeight="1">
      <c r="B275" s="25"/>
      <c r="C275" s="649"/>
      <c r="D275" s="25"/>
      <c r="E275" s="25"/>
      <c r="F275" s="25"/>
      <c r="G275" s="25"/>
      <c r="H275" s="25"/>
      <c r="I275" s="25"/>
      <c r="J275" s="25"/>
      <c r="K275" s="25"/>
      <c r="L275" s="25"/>
      <c r="M275" s="25"/>
      <c r="N275" s="25"/>
      <c r="O275" s="25"/>
      <c r="P275" s="25"/>
      <c r="Q275" s="25"/>
      <c r="R275" s="25"/>
      <c r="S275" s="25"/>
      <c r="T275" s="25"/>
      <c r="U275" s="25"/>
      <c r="V275" s="25"/>
      <c r="W275" s="25"/>
      <c r="X275" s="25"/>
    </row>
    <row r="276" spans="2:24" ht="15" customHeight="1">
      <c r="B276" s="25"/>
      <c r="C276" s="649"/>
      <c r="D276" s="25"/>
      <c r="E276" s="25"/>
      <c r="F276" s="25"/>
      <c r="G276" s="25"/>
      <c r="H276" s="25"/>
      <c r="I276" s="25"/>
      <c r="J276" s="25"/>
      <c r="K276" s="25"/>
      <c r="L276" s="25"/>
      <c r="M276" s="25"/>
      <c r="N276" s="25"/>
      <c r="O276" s="25"/>
      <c r="P276" s="25"/>
      <c r="Q276" s="25"/>
      <c r="R276" s="25"/>
      <c r="S276" s="25"/>
      <c r="T276" s="25"/>
      <c r="U276" s="25"/>
      <c r="V276" s="25"/>
      <c r="W276" s="25"/>
      <c r="X276" s="25"/>
    </row>
    <row r="277" spans="2:24" ht="15" customHeight="1">
      <c r="B277" s="25"/>
      <c r="C277" s="649"/>
      <c r="D277" s="25"/>
      <c r="E277" s="25"/>
      <c r="F277" s="25"/>
      <c r="G277" s="25"/>
      <c r="H277" s="25"/>
      <c r="I277" s="25"/>
      <c r="J277" s="25"/>
      <c r="K277" s="25"/>
      <c r="L277" s="25"/>
      <c r="M277" s="25"/>
      <c r="N277" s="25"/>
      <c r="O277" s="25"/>
      <c r="P277" s="25"/>
      <c r="Q277" s="25"/>
      <c r="R277" s="25"/>
      <c r="S277" s="25"/>
      <c r="T277" s="25"/>
      <c r="U277" s="25"/>
      <c r="V277" s="25"/>
      <c r="W277" s="25"/>
      <c r="X277" s="25"/>
    </row>
    <row r="278" spans="2:24" ht="15" customHeight="1">
      <c r="B278" s="25"/>
      <c r="C278" s="649"/>
      <c r="D278" s="25"/>
      <c r="E278" s="25"/>
      <c r="F278" s="25"/>
      <c r="G278" s="25"/>
      <c r="H278" s="25"/>
      <c r="I278" s="25"/>
      <c r="J278" s="25"/>
      <c r="K278" s="25"/>
      <c r="L278" s="25"/>
      <c r="M278" s="25"/>
      <c r="N278" s="25"/>
      <c r="O278" s="25"/>
      <c r="P278" s="25"/>
      <c r="Q278" s="25"/>
      <c r="R278" s="25"/>
      <c r="S278" s="25"/>
      <c r="T278" s="25"/>
      <c r="U278" s="25"/>
      <c r="V278" s="25"/>
      <c r="W278" s="25"/>
      <c r="X278" s="25"/>
    </row>
    <row r="279" spans="2:24" ht="15" customHeight="1">
      <c r="B279" s="25"/>
      <c r="C279" s="649"/>
      <c r="D279" s="25"/>
      <c r="E279" s="25"/>
      <c r="F279" s="25"/>
      <c r="G279" s="25"/>
      <c r="H279" s="25"/>
      <c r="I279" s="25"/>
      <c r="J279" s="25"/>
      <c r="K279" s="25"/>
      <c r="L279" s="25"/>
      <c r="M279" s="25"/>
      <c r="N279" s="25"/>
      <c r="O279" s="25"/>
      <c r="P279" s="25"/>
      <c r="Q279" s="25"/>
      <c r="R279" s="25"/>
      <c r="S279" s="25"/>
      <c r="T279" s="25"/>
      <c r="U279" s="25"/>
      <c r="V279" s="25"/>
      <c r="W279" s="25"/>
      <c r="X279" s="25"/>
    </row>
    <row r="280" spans="2:24" ht="15" customHeight="1">
      <c r="B280" s="25"/>
      <c r="C280" s="649"/>
      <c r="D280" s="25"/>
      <c r="E280" s="25"/>
      <c r="F280" s="25"/>
      <c r="G280" s="25"/>
      <c r="H280" s="25"/>
      <c r="I280" s="25"/>
      <c r="J280" s="25"/>
      <c r="K280" s="25"/>
      <c r="L280" s="25"/>
      <c r="M280" s="25"/>
      <c r="N280" s="25"/>
      <c r="O280" s="25"/>
      <c r="P280" s="25"/>
      <c r="Q280" s="25"/>
      <c r="R280" s="25"/>
      <c r="S280" s="25"/>
      <c r="T280" s="25"/>
      <c r="U280" s="25"/>
      <c r="V280" s="25"/>
      <c r="W280" s="25"/>
      <c r="X280" s="25"/>
    </row>
    <row r="281" spans="2:24" ht="15" customHeight="1">
      <c r="B281" s="25"/>
      <c r="C281" s="649"/>
      <c r="D281" s="25"/>
      <c r="E281" s="25"/>
      <c r="F281" s="25"/>
      <c r="G281" s="25"/>
      <c r="H281" s="25"/>
      <c r="I281" s="25"/>
      <c r="J281" s="25"/>
      <c r="K281" s="25"/>
      <c r="L281" s="25"/>
      <c r="M281" s="25"/>
      <c r="N281" s="25"/>
      <c r="O281" s="25"/>
      <c r="P281" s="25"/>
      <c r="Q281" s="25"/>
      <c r="R281" s="25"/>
      <c r="S281" s="25"/>
      <c r="T281" s="25"/>
      <c r="U281" s="25"/>
      <c r="V281" s="25"/>
      <c r="W281" s="25"/>
      <c r="X281" s="25"/>
    </row>
    <row r="282" spans="2:24" ht="15" customHeight="1">
      <c r="B282" s="25"/>
      <c r="C282" s="649"/>
      <c r="D282" s="25"/>
      <c r="E282" s="25"/>
      <c r="F282" s="25"/>
      <c r="G282" s="25"/>
      <c r="H282" s="25"/>
      <c r="I282" s="25"/>
      <c r="J282" s="25"/>
      <c r="K282" s="25"/>
      <c r="L282" s="25"/>
      <c r="M282" s="25"/>
      <c r="N282" s="25"/>
      <c r="O282" s="25"/>
      <c r="P282" s="25"/>
      <c r="Q282" s="25"/>
      <c r="R282" s="25"/>
      <c r="S282" s="25"/>
      <c r="T282" s="25"/>
      <c r="U282" s="25"/>
      <c r="V282" s="25"/>
      <c r="W282" s="25"/>
      <c r="X282" s="25"/>
    </row>
    <row r="283" spans="2:24" ht="15" customHeight="1">
      <c r="B283" s="25"/>
      <c r="C283" s="649"/>
      <c r="D283" s="25"/>
      <c r="E283" s="25"/>
      <c r="F283" s="25"/>
      <c r="G283" s="25"/>
      <c r="H283" s="25"/>
      <c r="I283" s="25"/>
      <c r="J283" s="25"/>
      <c r="K283" s="25"/>
      <c r="L283" s="25"/>
      <c r="M283" s="25"/>
      <c r="N283" s="25"/>
      <c r="O283" s="25"/>
      <c r="P283" s="25"/>
      <c r="Q283" s="25"/>
      <c r="R283" s="25"/>
      <c r="S283" s="25"/>
      <c r="T283" s="25"/>
      <c r="U283" s="25"/>
      <c r="V283" s="25"/>
      <c r="W283" s="25"/>
      <c r="X283" s="25"/>
    </row>
    <row r="284" spans="2:24" ht="15" customHeight="1">
      <c r="B284" s="25"/>
      <c r="C284" s="649"/>
      <c r="D284" s="25"/>
      <c r="E284" s="25"/>
      <c r="F284" s="25"/>
      <c r="G284" s="25"/>
      <c r="H284" s="25"/>
      <c r="I284" s="25"/>
      <c r="J284" s="25"/>
      <c r="K284" s="25"/>
      <c r="L284" s="25"/>
      <c r="M284" s="25"/>
      <c r="N284" s="25"/>
      <c r="O284" s="25"/>
      <c r="P284" s="25"/>
      <c r="Q284" s="25"/>
      <c r="R284" s="25"/>
      <c r="S284" s="25"/>
      <c r="T284" s="25"/>
      <c r="U284" s="25"/>
      <c r="V284" s="25"/>
      <c r="W284" s="25"/>
      <c r="X284" s="25"/>
    </row>
    <row r="285" spans="2:24" ht="15" customHeight="1">
      <c r="B285" s="25"/>
      <c r="C285" s="649"/>
      <c r="D285" s="25"/>
      <c r="E285" s="25"/>
      <c r="F285" s="25"/>
      <c r="G285" s="25"/>
      <c r="H285" s="25"/>
      <c r="I285" s="25"/>
      <c r="J285" s="25"/>
      <c r="K285" s="25"/>
      <c r="L285" s="25"/>
      <c r="M285" s="25"/>
      <c r="N285" s="25"/>
      <c r="O285" s="25"/>
      <c r="P285" s="25"/>
      <c r="Q285" s="25"/>
      <c r="R285" s="25"/>
      <c r="S285" s="25"/>
      <c r="T285" s="25"/>
      <c r="U285" s="25"/>
      <c r="V285" s="25"/>
      <c r="W285" s="25"/>
      <c r="X285" s="25"/>
    </row>
    <row r="286" spans="2:24" ht="15" customHeight="1">
      <c r="B286" s="25"/>
      <c r="C286" s="649"/>
      <c r="D286" s="25"/>
      <c r="E286" s="25"/>
      <c r="F286" s="25"/>
      <c r="G286" s="25"/>
      <c r="H286" s="25"/>
      <c r="I286" s="25"/>
      <c r="J286" s="25"/>
      <c r="K286" s="25"/>
      <c r="L286" s="25"/>
      <c r="M286" s="25"/>
      <c r="N286" s="25"/>
      <c r="O286" s="25"/>
      <c r="P286" s="25"/>
      <c r="Q286" s="25"/>
      <c r="R286" s="25"/>
      <c r="S286" s="25"/>
      <c r="T286" s="25"/>
      <c r="U286" s="25"/>
      <c r="V286" s="25"/>
      <c r="W286" s="25"/>
      <c r="X286" s="25"/>
    </row>
    <row r="287" spans="2:24" ht="15" customHeight="1">
      <c r="B287" s="25"/>
      <c r="C287" s="649"/>
      <c r="D287" s="25"/>
      <c r="E287" s="25"/>
      <c r="F287" s="25"/>
      <c r="G287" s="25"/>
      <c r="H287" s="25"/>
      <c r="I287" s="25"/>
      <c r="J287" s="25"/>
      <c r="K287" s="25"/>
      <c r="L287" s="25"/>
      <c r="M287" s="25"/>
      <c r="N287" s="25"/>
      <c r="O287" s="25"/>
      <c r="P287" s="25"/>
      <c r="Q287" s="25"/>
      <c r="R287" s="25"/>
      <c r="S287" s="25"/>
      <c r="T287" s="25"/>
      <c r="U287" s="25"/>
      <c r="V287" s="25"/>
      <c r="W287" s="25"/>
      <c r="X287" s="25"/>
    </row>
    <row r="288" spans="2:24" ht="15" customHeight="1">
      <c r="B288" s="25"/>
      <c r="C288" s="649"/>
      <c r="D288" s="25"/>
      <c r="E288" s="25"/>
      <c r="F288" s="25"/>
      <c r="G288" s="25"/>
      <c r="H288" s="25"/>
      <c r="I288" s="25"/>
      <c r="J288" s="25"/>
      <c r="K288" s="25"/>
      <c r="L288" s="25"/>
      <c r="M288" s="25"/>
      <c r="N288" s="25"/>
      <c r="O288" s="25"/>
      <c r="P288" s="25"/>
      <c r="Q288" s="25"/>
      <c r="R288" s="25"/>
      <c r="S288" s="25"/>
      <c r="T288" s="25"/>
      <c r="U288" s="25"/>
      <c r="V288" s="25"/>
      <c r="W288" s="25"/>
      <c r="X288" s="25"/>
    </row>
    <row r="289" spans="2:24" ht="15" customHeight="1">
      <c r="B289" s="25"/>
      <c r="C289" s="649"/>
      <c r="D289" s="25"/>
      <c r="E289" s="25"/>
      <c r="F289" s="25"/>
      <c r="G289" s="25"/>
      <c r="H289" s="25"/>
      <c r="I289" s="25"/>
      <c r="J289" s="25"/>
      <c r="K289" s="25"/>
      <c r="L289" s="25"/>
      <c r="M289" s="25"/>
      <c r="N289" s="25"/>
      <c r="O289" s="25"/>
      <c r="P289" s="25"/>
      <c r="Q289" s="25"/>
      <c r="R289" s="25"/>
      <c r="S289" s="25"/>
      <c r="T289" s="25"/>
      <c r="U289" s="25"/>
      <c r="V289" s="25"/>
      <c r="W289" s="25"/>
      <c r="X289" s="25"/>
    </row>
    <row r="290" spans="2:24" ht="15" customHeight="1">
      <c r="B290" s="25"/>
      <c r="C290" s="649"/>
      <c r="D290" s="25"/>
      <c r="E290" s="25"/>
      <c r="F290" s="25"/>
      <c r="G290" s="25"/>
      <c r="H290" s="25"/>
      <c r="I290" s="25"/>
      <c r="J290" s="25"/>
      <c r="K290" s="25"/>
      <c r="L290" s="25"/>
      <c r="M290" s="25"/>
      <c r="N290" s="25"/>
      <c r="O290" s="25"/>
      <c r="P290" s="25"/>
      <c r="Q290" s="25"/>
      <c r="R290" s="25"/>
      <c r="S290" s="25"/>
      <c r="T290" s="25"/>
      <c r="U290" s="25"/>
      <c r="V290" s="25"/>
      <c r="W290" s="25"/>
      <c r="X290" s="25"/>
    </row>
    <row r="291" spans="2:24" ht="15" customHeight="1">
      <c r="B291" s="25"/>
      <c r="C291" s="649"/>
      <c r="D291" s="25"/>
      <c r="E291" s="25"/>
      <c r="F291" s="25"/>
      <c r="G291" s="25"/>
      <c r="H291" s="25"/>
      <c r="I291" s="25"/>
      <c r="J291" s="25"/>
      <c r="K291" s="25"/>
      <c r="L291" s="25"/>
      <c r="M291" s="25"/>
      <c r="N291" s="25"/>
      <c r="O291" s="25"/>
      <c r="P291" s="25"/>
      <c r="Q291" s="25"/>
      <c r="R291" s="25"/>
      <c r="S291" s="25"/>
      <c r="T291" s="25"/>
      <c r="U291" s="25"/>
      <c r="V291" s="25"/>
      <c r="W291" s="25"/>
      <c r="X291" s="25"/>
    </row>
    <row r="292" spans="2:24" ht="15" customHeight="1">
      <c r="B292" s="25"/>
      <c r="C292" s="649"/>
      <c r="D292" s="25"/>
      <c r="E292" s="25"/>
      <c r="F292" s="25"/>
      <c r="G292" s="25"/>
      <c r="H292" s="25"/>
      <c r="I292" s="25"/>
      <c r="J292" s="25"/>
      <c r="K292" s="25"/>
      <c r="L292" s="25"/>
      <c r="M292" s="25"/>
      <c r="N292" s="25"/>
      <c r="O292" s="25"/>
      <c r="P292" s="25"/>
      <c r="Q292" s="25"/>
      <c r="R292" s="25"/>
      <c r="S292" s="25"/>
      <c r="T292" s="25"/>
      <c r="U292" s="25"/>
      <c r="V292" s="25"/>
      <c r="W292" s="25"/>
      <c r="X292" s="25"/>
    </row>
    <row r="293" spans="2:24" ht="15" customHeight="1">
      <c r="B293" s="25"/>
      <c r="C293" s="649"/>
      <c r="D293" s="25"/>
      <c r="E293" s="25"/>
      <c r="F293" s="25"/>
      <c r="G293" s="25"/>
      <c r="H293" s="25"/>
      <c r="I293" s="25"/>
      <c r="J293" s="25"/>
      <c r="K293" s="25"/>
      <c r="L293" s="25"/>
      <c r="M293" s="25"/>
      <c r="N293" s="25"/>
      <c r="O293" s="25"/>
      <c r="P293" s="25"/>
      <c r="Q293" s="25"/>
      <c r="R293" s="25"/>
      <c r="S293" s="25"/>
      <c r="T293" s="25"/>
      <c r="U293" s="25"/>
      <c r="V293" s="25"/>
      <c r="W293" s="25"/>
      <c r="X293" s="25"/>
    </row>
    <row r="294" spans="2:24" ht="15" customHeight="1">
      <c r="B294" s="25"/>
      <c r="C294" s="649"/>
      <c r="D294" s="25"/>
      <c r="E294" s="25"/>
      <c r="F294" s="25"/>
      <c r="G294" s="25"/>
      <c r="H294" s="25"/>
      <c r="I294" s="25"/>
      <c r="J294" s="25"/>
      <c r="K294" s="25"/>
      <c r="L294" s="25"/>
      <c r="M294" s="25"/>
      <c r="N294" s="25"/>
      <c r="O294" s="25"/>
      <c r="P294" s="25"/>
      <c r="Q294" s="25"/>
      <c r="R294" s="25"/>
      <c r="S294" s="25"/>
      <c r="T294" s="25"/>
      <c r="U294" s="25"/>
      <c r="V294" s="25"/>
      <c r="W294" s="25"/>
      <c r="X294" s="25"/>
    </row>
    <row r="295" spans="2:24" ht="15" customHeight="1">
      <c r="B295" s="25"/>
      <c r="C295" s="649"/>
      <c r="D295" s="25"/>
      <c r="E295" s="25"/>
      <c r="F295" s="25"/>
      <c r="G295" s="25"/>
      <c r="H295" s="25"/>
      <c r="I295" s="25"/>
      <c r="J295" s="25"/>
      <c r="K295" s="25"/>
      <c r="L295" s="25"/>
      <c r="M295" s="25"/>
      <c r="N295" s="25"/>
      <c r="O295" s="25"/>
      <c r="P295" s="25"/>
      <c r="Q295" s="25"/>
      <c r="R295" s="25"/>
      <c r="S295" s="25"/>
      <c r="T295" s="25"/>
      <c r="U295" s="25"/>
      <c r="V295" s="25"/>
      <c r="W295" s="25"/>
      <c r="X295" s="25"/>
    </row>
    <row r="296" spans="2:24" ht="15" customHeight="1">
      <c r="B296" s="25"/>
      <c r="C296" s="649"/>
      <c r="D296" s="25"/>
      <c r="E296" s="25"/>
      <c r="F296" s="25"/>
      <c r="G296" s="25"/>
      <c r="H296" s="25"/>
      <c r="I296" s="25"/>
      <c r="J296" s="25"/>
      <c r="K296" s="25"/>
      <c r="L296" s="25"/>
      <c r="M296" s="25"/>
      <c r="N296" s="25"/>
      <c r="O296" s="25"/>
      <c r="P296" s="25"/>
      <c r="Q296" s="25"/>
      <c r="R296" s="25"/>
      <c r="S296" s="25"/>
      <c r="T296" s="25"/>
      <c r="U296" s="25"/>
      <c r="V296" s="25"/>
      <c r="W296" s="25"/>
      <c r="X296" s="25"/>
    </row>
    <row r="297" spans="2:24" ht="15" customHeight="1">
      <c r="B297" s="25"/>
      <c r="C297" s="649"/>
      <c r="D297" s="25"/>
      <c r="E297" s="25"/>
      <c r="F297" s="25"/>
      <c r="G297" s="25"/>
      <c r="H297" s="25"/>
      <c r="I297" s="25"/>
      <c r="J297" s="25"/>
      <c r="K297" s="25"/>
      <c r="L297" s="25"/>
      <c r="M297" s="25"/>
      <c r="N297" s="25"/>
      <c r="O297" s="25"/>
      <c r="P297" s="25"/>
      <c r="Q297" s="25"/>
      <c r="R297" s="25"/>
      <c r="S297" s="25"/>
      <c r="T297" s="25"/>
      <c r="U297" s="25"/>
      <c r="V297" s="25"/>
      <c r="W297" s="25"/>
      <c r="X297" s="25"/>
    </row>
    <row r="298" spans="2:24" ht="15" customHeight="1">
      <c r="B298" s="25"/>
      <c r="C298" s="649"/>
      <c r="D298" s="25"/>
      <c r="E298" s="25"/>
      <c r="F298" s="25"/>
      <c r="G298" s="25"/>
      <c r="H298" s="25"/>
      <c r="I298" s="25"/>
      <c r="J298" s="25"/>
      <c r="K298" s="25"/>
      <c r="L298" s="25"/>
      <c r="M298" s="25"/>
      <c r="N298" s="25"/>
      <c r="O298" s="25"/>
      <c r="P298" s="25"/>
      <c r="Q298" s="25"/>
      <c r="R298" s="25"/>
      <c r="S298" s="25"/>
      <c r="T298" s="25"/>
      <c r="U298" s="25"/>
      <c r="V298" s="25"/>
      <c r="W298" s="25"/>
      <c r="X298" s="25"/>
    </row>
    <row r="299" spans="2:24" ht="15" customHeight="1">
      <c r="B299" s="25"/>
      <c r="C299" s="649"/>
      <c r="D299" s="25"/>
      <c r="E299" s="25"/>
      <c r="F299" s="25"/>
      <c r="G299" s="25"/>
      <c r="H299" s="25"/>
      <c r="I299" s="25"/>
      <c r="J299" s="25"/>
      <c r="K299" s="25"/>
      <c r="L299" s="25"/>
      <c r="M299" s="25"/>
      <c r="N299" s="25"/>
      <c r="O299" s="25"/>
      <c r="P299" s="25"/>
      <c r="Q299" s="25"/>
      <c r="R299" s="25"/>
      <c r="S299" s="25"/>
      <c r="T299" s="25"/>
      <c r="U299" s="25"/>
      <c r="V299" s="25"/>
      <c r="W299" s="25"/>
      <c r="X299" s="25"/>
    </row>
    <row r="300" spans="2:24" ht="15" customHeight="1">
      <c r="B300" s="25"/>
      <c r="C300" s="649"/>
      <c r="D300" s="25"/>
      <c r="E300" s="25"/>
      <c r="F300" s="25"/>
      <c r="G300" s="25"/>
      <c r="H300" s="25"/>
      <c r="I300" s="25"/>
      <c r="J300" s="25"/>
      <c r="K300" s="25"/>
      <c r="L300" s="25"/>
      <c r="M300" s="25"/>
      <c r="N300" s="25"/>
      <c r="O300" s="25"/>
      <c r="P300" s="25"/>
      <c r="Q300" s="25"/>
      <c r="R300" s="25"/>
      <c r="S300" s="25"/>
      <c r="T300" s="25"/>
      <c r="U300" s="25"/>
      <c r="V300" s="25"/>
      <c r="W300" s="25"/>
      <c r="X300" s="25"/>
    </row>
    <row r="301" spans="2:24" ht="15" customHeight="1">
      <c r="B301" s="25"/>
      <c r="C301" s="649"/>
      <c r="D301" s="25"/>
      <c r="E301" s="25"/>
      <c r="F301" s="25"/>
      <c r="G301" s="25"/>
      <c r="H301" s="25"/>
      <c r="I301" s="25"/>
      <c r="J301" s="25"/>
      <c r="K301" s="25"/>
      <c r="L301" s="25"/>
      <c r="M301" s="25"/>
      <c r="N301" s="25"/>
      <c r="O301" s="25"/>
      <c r="P301" s="25"/>
      <c r="Q301" s="25"/>
      <c r="R301" s="25"/>
      <c r="S301" s="25"/>
      <c r="T301" s="25"/>
      <c r="U301" s="25"/>
      <c r="V301" s="25"/>
      <c r="W301" s="25"/>
      <c r="X301" s="25"/>
    </row>
    <row r="302" spans="2:24" ht="15" customHeight="1">
      <c r="B302" s="25"/>
      <c r="C302" s="649"/>
      <c r="D302" s="25"/>
      <c r="E302" s="25"/>
      <c r="F302" s="25"/>
      <c r="G302" s="25"/>
      <c r="H302" s="25"/>
      <c r="I302" s="25"/>
      <c r="J302" s="25"/>
      <c r="K302" s="25"/>
      <c r="L302" s="25"/>
      <c r="M302" s="25"/>
      <c r="N302" s="25"/>
      <c r="O302" s="25"/>
      <c r="P302" s="25"/>
      <c r="Q302" s="25"/>
      <c r="R302" s="25"/>
      <c r="S302" s="25"/>
      <c r="T302" s="25"/>
      <c r="U302" s="25"/>
      <c r="V302" s="25"/>
      <c r="W302" s="25"/>
      <c r="X302" s="25"/>
    </row>
    <row r="303" spans="2:24" ht="15" customHeight="1">
      <c r="B303" s="25"/>
      <c r="C303" s="649"/>
      <c r="D303" s="25"/>
      <c r="E303" s="25"/>
      <c r="F303" s="25"/>
      <c r="G303" s="25"/>
      <c r="H303" s="25"/>
      <c r="I303" s="25"/>
      <c r="J303" s="25"/>
      <c r="K303" s="25"/>
      <c r="L303" s="25"/>
      <c r="M303" s="25"/>
      <c r="N303" s="25"/>
      <c r="O303" s="25"/>
      <c r="P303" s="25"/>
      <c r="Q303" s="25"/>
      <c r="R303" s="25"/>
      <c r="S303" s="25"/>
      <c r="T303" s="25"/>
      <c r="U303" s="25"/>
      <c r="V303" s="25"/>
      <c r="W303" s="25"/>
      <c r="X303" s="25"/>
    </row>
    <row r="304" spans="2:24" ht="15" customHeight="1">
      <c r="B304" s="25"/>
      <c r="C304" s="649"/>
      <c r="D304" s="25"/>
      <c r="E304" s="25"/>
      <c r="F304" s="25"/>
      <c r="G304" s="25"/>
      <c r="H304" s="25"/>
      <c r="I304" s="25"/>
      <c r="J304" s="25"/>
      <c r="K304" s="25"/>
      <c r="L304" s="25"/>
      <c r="M304" s="25"/>
      <c r="N304" s="25"/>
      <c r="O304" s="25"/>
      <c r="P304" s="25"/>
      <c r="Q304" s="25"/>
      <c r="R304" s="25"/>
      <c r="S304" s="25"/>
      <c r="T304" s="25"/>
      <c r="U304" s="25"/>
      <c r="V304" s="25"/>
      <c r="W304" s="25"/>
      <c r="X304" s="25"/>
    </row>
    <row r="305" spans="2:24" ht="15" customHeight="1">
      <c r="B305" s="25"/>
      <c r="C305" s="649"/>
      <c r="D305" s="25"/>
      <c r="E305" s="25"/>
      <c r="F305" s="25"/>
      <c r="G305" s="25"/>
      <c r="H305" s="25"/>
      <c r="I305" s="25"/>
      <c r="J305" s="25"/>
      <c r="K305" s="25"/>
      <c r="L305" s="25"/>
      <c r="M305" s="25"/>
      <c r="N305" s="25"/>
      <c r="O305" s="25"/>
      <c r="P305" s="25"/>
      <c r="Q305" s="25"/>
      <c r="R305" s="25"/>
      <c r="S305" s="25"/>
      <c r="T305" s="25"/>
      <c r="U305" s="25"/>
      <c r="V305" s="25"/>
      <c r="W305" s="25"/>
      <c r="X305" s="25"/>
    </row>
    <row r="306" spans="2:24" ht="15" customHeight="1">
      <c r="B306" s="25"/>
      <c r="C306" s="649"/>
      <c r="D306" s="25"/>
      <c r="E306" s="25"/>
      <c r="F306" s="25"/>
      <c r="G306" s="25"/>
      <c r="H306" s="25"/>
      <c r="I306" s="25"/>
      <c r="J306" s="25"/>
      <c r="K306" s="25"/>
      <c r="L306" s="25"/>
      <c r="M306" s="25"/>
      <c r="N306" s="25"/>
      <c r="O306" s="25"/>
      <c r="P306" s="25"/>
      <c r="Q306" s="25"/>
      <c r="R306" s="25"/>
      <c r="S306" s="25"/>
      <c r="T306" s="25"/>
      <c r="U306" s="25"/>
      <c r="V306" s="25"/>
      <c r="W306" s="25"/>
      <c r="X306" s="25"/>
    </row>
    <row r="307" spans="2:24" ht="15" customHeight="1">
      <c r="B307" s="25"/>
      <c r="C307" s="649"/>
      <c r="D307" s="25"/>
      <c r="E307" s="25"/>
      <c r="F307" s="25"/>
      <c r="G307" s="25"/>
      <c r="H307" s="25"/>
      <c r="I307" s="25"/>
      <c r="J307" s="25"/>
      <c r="K307" s="25"/>
      <c r="L307" s="25"/>
      <c r="M307" s="25"/>
      <c r="N307" s="25"/>
      <c r="O307" s="25"/>
      <c r="P307" s="25"/>
      <c r="Q307" s="25"/>
      <c r="R307" s="25"/>
      <c r="S307" s="25"/>
      <c r="T307" s="25"/>
      <c r="U307" s="25"/>
      <c r="V307" s="25"/>
      <c r="W307" s="25"/>
      <c r="X307" s="25"/>
    </row>
    <row r="308" spans="2:24" ht="15" customHeight="1">
      <c r="B308" s="25"/>
      <c r="C308" s="649"/>
      <c r="D308" s="25"/>
      <c r="E308" s="25"/>
      <c r="F308" s="25"/>
      <c r="G308" s="25"/>
      <c r="H308" s="25"/>
      <c r="I308" s="25"/>
      <c r="J308" s="25"/>
      <c r="K308" s="25"/>
      <c r="L308" s="25"/>
      <c r="M308" s="25"/>
      <c r="N308" s="25"/>
      <c r="O308" s="25"/>
      <c r="P308" s="25"/>
      <c r="Q308" s="25"/>
      <c r="R308" s="25"/>
      <c r="S308" s="25"/>
      <c r="T308" s="25"/>
      <c r="U308" s="25"/>
      <c r="V308" s="25"/>
      <c r="W308" s="25"/>
      <c r="X308" s="25"/>
    </row>
    <row r="309" spans="2:24" ht="15" customHeight="1">
      <c r="B309" s="25"/>
      <c r="C309" s="649"/>
      <c r="D309" s="25"/>
      <c r="E309" s="25"/>
      <c r="F309" s="25"/>
      <c r="G309" s="25"/>
      <c r="H309" s="25"/>
      <c r="I309" s="25"/>
      <c r="J309" s="25"/>
      <c r="K309" s="25"/>
      <c r="L309" s="25"/>
      <c r="M309" s="25"/>
      <c r="N309" s="25"/>
      <c r="O309" s="25"/>
      <c r="P309" s="25"/>
      <c r="Q309" s="25"/>
      <c r="R309" s="25"/>
      <c r="S309" s="25"/>
      <c r="T309" s="25"/>
      <c r="U309" s="25"/>
      <c r="V309" s="25"/>
      <c r="W309" s="25"/>
      <c r="X309" s="25"/>
    </row>
    <row r="310" spans="2:24" ht="15" customHeight="1">
      <c r="B310" s="25"/>
      <c r="C310" s="649"/>
      <c r="D310" s="25"/>
      <c r="E310" s="25"/>
      <c r="F310" s="25"/>
      <c r="G310" s="25"/>
      <c r="H310" s="25"/>
      <c r="I310" s="25"/>
      <c r="J310" s="25"/>
      <c r="K310" s="25"/>
      <c r="L310" s="25"/>
      <c r="M310" s="25"/>
      <c r="N310" s="25"/>
      <c r="O310" s="25"/>
      <c r="P310" s="25"/>
      <c r="Q310" s="25"/>
      <c r="R310" s="25"/>
      <c r="S310" s="25"/>
      <c r="T310" s="25"/>
      <c r="U310" s="25"/>
      <c r="V310" s="25"/>
      <c r="W310" s="25"/>
      <c r="X310" s="25"/>
    </row>
    <row r="311" spans="2:24" ht="15" customHeight="1">
      <c r="B311" s="25"/>
      <c r="C311" s="649"/>
      <c r="D311" s="25"/>
      <c r="E311" s="25"/>
      <c r="F311" s="25"/>
      <c r="G311" s="25"/>
      <c r="H311" s="25"/>
      <c r="I311" s="25"/>
      <c r="J311" s="25"/>
      <c r="K311" s="25"/>
      <c r="L311" s="25"/>
      <c r="M311" s="25"/>
      <c r="N311" s="25"/>
      <c r="O311" s="25"/>
      <c r="P311" s="25"/>
      <c r="Q311" s="25"/>
      <c r="R311" s="25"/>
      <c r="S311" s="25"/>
      <c r="T311" s="25"/>
      <c r="U311" s="25"/>
      <c r="V311" s="25"/>
      <c r="W311" s="25"/>
      <c r="X311" s="25"/>
    </row>
    <row r="312" spans="2:24" ht="15" customHeight="1">
      <c r="B312" s="25"/>
      <c r="C312" s="649"/>
      <c r="D312" s="25"/>
      <c r="E312" s="25"/>
      <c r="F312" s="25"/>
      <c r="G312" s="25"/>
      <c r="H312" s="25"/>
      <c r="I312" s="25"/>
      <c r="J312" s="25"/>
      <c r="K312" s="25"/>
      <c r="L312" s="25"/>
      <c r="M312" s="25"/>
      <c r="N312" s="25"/>
      <c r="O312" s="25"/>
      <c r="P312" s="25"/>
      <c r="Q312" s="25"/>
      <c r="R312" s="25"/>
      <c r="S312" s="25"/>
      <c r="T312" s="25"/>
      <c r="U312" s="25"/>
      <c r="V312" s="25"/>
      <c r="W312" s="25"/>
      <c r="X312" s="25"/>
    </row>
    <row r="313" spans="2:24" ht="15" customHeight="1">
      <c r="B313" s="25"/>
      <c r="C313" s="649"/>
      <c r="D313" s="25"/>
      <c r="E313" s="25"/>
      <c r="F313" s="25"/>
      <c r="G313" s="25"/>
      <c r="H313" s="25"/>
      <c r="I313" s="25"/>
      <c r="J313" s="25"/>
      <c r="K313" s="25"/>
      <c r="L313" s="25"/>
      <c r="M313" s="25"/>
      <c r="N313" s="25"/>
      <c r="O313" s="25"/>
      <c r="P313" s="25"/>
      <c r="Q313" s="25"/>
      <c r="R313" s="25"/>
      <c r="S313" s="25"/>
      <c r="T313" s="25"/>
      <c r="U313" s="25"/>
      <c r="V313" s="25"/>
      <c r="W313" s="25"/>
      <c r="X313" s="25"/>
    </row>
    <row r="314" spans="2:24" ht="15" customHeight="1">
      <c r="B314" s="25"/>
      <c r="C314" s="649"/>
      <c r="D314" s="25"/>
      <c r="E314" s="25"/>
      <c r="F314" s="25"/>
      <c r="G314" s="25"/>
      <c r="H314" s="25"/>
      <c r="I314" s="25"/>
      <c r="J314" s="25"/>
      <c r="K314" s="25"/>
      <c r="L314" s="25"/>
      <c r="M314" s="25"/>
      <c r="N314" s="25"/>
      <c r="O314" s="25"/>
      <c r="P314" s="25"/>
      <c r="Q314" s="25"/>
      <c r="R314" s="25"/>
      <c r="S314" s="25"/>
      <c r="T314" s="25"/>
      <c r="U314" s="25"/>
      <c r="V314" s="25"/>
      <c r="W314" s="25"/>
      <c r="X314" s="25"/>
    </row>
    <row r="315" spans="2:24" ht="15" customHeight="1">
      <c r="B315" s="25"/>
      <c r="C315" s="649"/>
      <c r="D315" s="25"/>
      <c r="E315" s="25"/>
      <c r="F315" s="25"/>
      <c r="G315" s="25"/>
      <c r="H315" s="25"/>
      <c r="I315" s="25"/>
      <c r="J315" s="25"/>
      <c r="K315" s="25"/>
      <c r="L315" s="25"/>
      <c r="M315" s="25"/>
      <c r="N315" s="25"/>
      <c r="O315" s="25"/>
      <c r="P315" s="25"/>
      <c r="Q315" s="25"/>
      <c r="R315" s="25"/>
      <c r="S315" s="25"/>
      <c r="T315" s="25"/>
      <c r="U315" s="25"/>
      <c r="V315" s="25"/>
      <c r="W315" s="25"/>
      <c r="X315" s="25"/>
    </row>
    <row r="316" spans="2:24" ht="15" customHeight="1">
      <c r="B316" s="25"/>
      <c r="C316" s="649"/>
      <c r="D316" s="25"/>
      <c r="E316" s="25"/>
      <c r="F316" s="25"/>
      <c r="G316" s="25"/>
      <c r="H316" s="25"/>
      <c r="I316" s="25"/>
      <c r="J316" s="25"/>
      <c r="K316" s="25"/>
      <c r="L316" s="25"/>
      <c r="M316" s="25"/>
      <c r="N316" s="25"/>
      <c r="O316" s="25"/>
      <c r="P316" s="25"/>
      <c r="Q316" s="25"/>
      <c r="R316" s="25"/>
      <c r="S316" s="25"/>
      <c r="T316" s="25"/>
      <c r="U316" s="25"/>
      <c r="V316" s="25"/>
      <c r="W316" s="25"/>
      <c r="X316" s="25"/>
    </row>
    <row r="317" spans="2:24" ht="15" customHeight="1">
      <c r="B317" s="25"/>
      <c r="C317" s="649"/>
      <c r="D317" s="25"/>
      <c r="E317" s="25"/>
      <c r="F317" s="25"/>
      <c r="G317" s="25"/>
      <c r="H317" s="25"/>
      <c r="I317" s="25"/>
      <c r="J317" s="25"/>
      <c r="K317" s="25"/>
      <c r="L317" s="25"/>
      <c r="M317" s="25"/>
      <c r="N317" s="25"/>
      <c r="O317" s="25"/>
      <c r="P317" s="25"/>
      <c r="Q317" s="25"/>
      <c r="R317" s="25"/>
      <c r="S317" s="25"/>
      <c r="T317" s="25"/>
      <c r="U317" s="25"/>
      <c r="V317" s="25"/>
      <c r="W317" s="25"/>
      <c r="X317" s="25"/>
    </row>
    <row r="318" spans="2:24" ht="15" customHeight="1">
      <c r="B318" s="25"/>
      <c r="C318" s="649"/>
      <c r="D318" s="25"/>
      <c r="E318" s="25"/>
      <c r="F318" s="25"/>
      <c r="G318" s="25"/>
      <c r="H318" s="25"/>
      <c r="I318" s="25"/>
      <c r="J318" s="25"/>
      <c r="K318" s="25"/>
      <c r="L318" s="25"/>
      <c r="M318" s="25"/>
      <c r="N318" s="25"/>
      <c r="O318" s="25"/>
      <c r="P318" s="25"/>
      <c r="Q318" s="25"/>
      <c r="R318" s="25"/>
      <c r="S318" s="25"/>
      <c r="T318" s="25"/>
      <c r="U318" s="25"/>
      <c r="V318" s="25"/>
      <c r="W318" s="25"/>
      <c r="X318" s="25"/>
    </row>
    <row r="319" spans="2:24" ht="15" customHeight="1">
      <c r="B319" s="25"/>
      <c r="C319" s="649"/>
      <c r="D319" s="25"/>
      <c r="E319" s="25"/>
      <c r="F319" s="25"/>
      <c r="G319" s="25"/>
      <c r="H319" s="25"/>
      <c r="I319" s="25"/>
      <c r="J319" s="25"/>
      <c r="K319" s="25"/>
      <c r="L319" s="25"/>
      <c r="M319" s="25"/>
      <c r="N319" s="25"/>
      <c r="O319" s="25"/>
      <c r="P319" s="25"/>
      <c r="Q319" s="25"/>
      <c r="R319" s="25"/>
      <c r="S319" s="25"/>
      <c r="T319" s="25"/>
      <c r="U319" s="25"/>
      <c r="V319" s="25"/>
      <c r="W319" s="25"/>
      <c r="X319" s="25"/>
    </row>
    <row r="320" spans="2:24" ht="15" customHeight="1">
      <c r="B320" s="25"/>
      <c r="C320" s="649"/>
      <c r="D320" s="25"/>
      <c r="E320" s="25"/>
      <c r="F320" s="25"/>
      <c r="G320" s="25"/>
      <c r="H320" s="25"/>
      <c r="I320" s="25"/>
      <c r="J320" s="25"/>
      <c r="K320" s="25"/>
      <c r="L320" s="25"/>
      <c r="M320" s="25"/>
      <c r="N320" s="25"/>
      <c r="O320" s="25"/>
      <c r="P320" s="25"/>
      <c r="Q320" s="25"/>
      <c r="R320" s="25"/>
      <c r="S320" s="25"/>
      <c r="T320" s="25"/>
      <c r="U320" s="25"/>
      <c r="V320" s="25"/>
      <c r="W320" s="25"/>
      <c r="X320" s="25"/>
    </row>
    <row r="321" spans="2:24" ht="15" customHeight="1">
      <c r="B321" s="25"/>
      <c r="C321" s="649"/>
      <c r="D321" s="25"/>
      <c r="E321" s="25"/>
      <c r="F321" s="25"/>
      <c r="G321" s="25"/>
      <c r="H321" s="25"/>
      <c r="I321" s="25"/>
      <c r="J321" s="25"/>
      <c r="K321" s="25"/>
      <c r="L321" s="25"/>
      <c r="M321" s="25"/>
      <c r="N321" s="25"/>
      <c r="O321" s="25"/>
      <c r="P321" s="25"/>
      <c r="Q321" s="25"/>
      <c r="R321" s="25"/>
      <c r="S321" s="25"/>
      <c r="T321" s="25"/>
      <c r="U321" s="25"/>
      <c r="V321" s="25"/>
      <c r="W321" s="25"/>
      <c r="X321" s="25"/>
    </row>
    <row r="322" spans="2:24" ht="15" customHeight="1">
      <c r="B322" s="25"/>
      <c r="C322" s="649"/>
      <c r="D322" s="25"/>
      <c r="E322" s="25"/>
      <c r="F322" s="25"/>
      <c r="G322" s="25"/>
      <c r="H322" s="25"/>
      <c r="I322" s="25"/>
      <c r="J322" s="25"/>
      <c r="K322" s="25"/>
      <c r="L322" s="25"/>
      <c r="M322" s="25"/>
      <c r="N322" s="25"/>
      <c r="O322" s="25"/>
      <c r="P322" s="25"/>
      <c r="Q322" s="25"/>
      <c r="R322" s="25"/>
      <c r="S322" s="25"/>
      <c r="T322" s="25"/>
      <c r="U322" s="25"/>
      <c r="V322" s="25"/>
      <c r="W322" s="25"/>
      <c r="X322" s="25"/>
    </row>
    <row r="323" spans="2:24" ht="15" customHeight="1">
      <c r="B323" s="25"/>
      <c r="C323" s="649"/>
      <c r="D323" s="25"/>
      <c r="E323" s="25"/>
      <c r="F323" s="25"/>
      <c r="G323" s="25"/>
      <c r="H323" s="25"/>
      <c r="I323" s="25"/>
      <c r="J323" s="25"/>
      <c r="K323" s="25"/>
      <c r="L323" s="25"/>
      <c r="M323" s="25"/>
      <c r="N323" s="25"/>
      <c r="O323" s="25"/>
      <c r="P323" s="25"/>
      <c r="Q323" s="25"/>
      <c r="R323" s="25"/>
      <c r="S323" s="25"/>
      <c r="T323" s="25"/>
      <c r="U323" s="25"/>
      <c r="V323" s="25"/>
      <c r="W323" s="25"/>
      <c r="X323" s="25"/>
    </row>
    <row r="324" spans="2:24" ht="15" customHeight="1">
      <c r="B324" s="25"/>
      <c r="C324" s="649"/>
      <c r="D324" s="25"/>
      <c r="E324" s="25"/>
      <c r="F324" s="25"/>
      <c r="G324" s="25"/>
      <c r="H324" s="25"/>
      <c r="I324" s="25"/>
      <c r="J324" s="25"/>
      <c r="K324" s="25"/>
      <c r="L324" s="25"/>
      <c r="M324" s="25"/>
      <c r="N324" s="25"/>
      <c r="O324" s="25"/>
      <c r="P324" s="25"/>
      <c r="Q324" s="25"/>
      <c r="R324" s="25"/>
      <c r="S324" s="25"/>
      <c r="T324" s="25"/>
      <c r="U324" s="25"/>
      <c r="V324" s="25"/>
      <c r="W324" s="25"/>
      <c r="X324" s="25"/>
    </row>
    <row r="325" spans="2:24" ht="15" customHeight="1">
      <c r="B325" s="25"/>
      <c r="C325" s="649"/>
      <c r="D325" s="25"/>
      <c r="E325" s="25"/>
      <c r="F325" s="25"/>
      <c r="G325" s="25"/>
      <c r="H325" s="25"/>
      <c r="I325" s="25"/>
      <c r="J325" s="25"/>
      <c r="K325" s="25"/>
      <c r="L325" s="25"/>
      <c r="M325" s="25"/>
      <c r="N325" s="25"/>
      <c r="O325" s="25"/>
      <c r="P325" s="25"/>
      <c r="Q325" s="25"/>
      <c r="R325" s="25"/>
      <c r="S325" s="25"/>
      <c r="T325" s="25"/>
      <c r="U325" s="25"/>
      <c r="V325" s="25"/>
      <c r="W325" s="25"/>
      <c r="X325" s="25"/>
    </row>
    <row r="326" spans="2:24" ht="15" customHeight="1">
      <c r="B326" s="25"/>
      <c r="C326" s="649"/>
      <c r="D326" s="25"/>
      <c r="E326" s="25"/>
      <c r="F326" s="25"/>
      <c r="G326" s="25"/>
      <c r="H326" s="25"/>
      <c r="I326" s="25"/>
      <c r="J326" s="25"/>
      <c r="K326" s="25"/>
      <c r="L326" s="25"/>
      <c r="M326" s="25"/>
      <c r="N326" s="25"/>
      <c r="O326" s="25"/>
      <c r="P326" s="25"/>
      <c r="Q326" s="25"/>
      <c r="R326" s="25"/>
      <c r="S326" s="25"/>
      <c r="T326" s="25"/>
      <c r="U326" s="25"/>
      <c r="V326" s="25"/>
      <c r="W326" s="25"/>
      <c r="X326" s="25"/>
    </row>
    <row r="327" spans="2:24" ht="15" customHeight="1">
      <c r="B327" s="25"/>
      <c r="C327" s="649"/>
      <c r="D327" s="25"/>
      <c r="E327" s="25"/>
      <c r="F327" s="25"/>
      <c r="G327" s="25"/>
      <c r="H327" s="25"/>
      <c r="I327" s="25"/>
      <c r="J327" s="25"/>
      <c r="K327" s="25"/>
      <c r="L327" s="25"/>
      <c r="M327" s="25"/>
      <c r="N327" s="25"/>
      <c r="O327" s="25"/>
      <c r="P327" s="25"/>
      <c r="Q327" s="25"/>
      <c r="R327" s="25"/>
      <c r="S327" s="25"/>
      <c r="T327" s="25"/>
      <c r="U327" s="25"/>
      <c r="V327" s="25"/>
      <c r="W327" s="25"/>
      <c r="X327" s="25"/>
    </row>
    <row r="328" spans="2:24" ht="15" customHeight="1">
      <c r="B328" s="25"/>
      <c r="C328" s="649"/>
      <c r="D328" s="25"/>
      <c r="E328" s="25"/>
      <c r="F328" s="25"/>
      <c r="G328" s="25"/>
      <c r="H328" s="25"/>
      <c r="I328" s="25"/>
      <c r="J328" s="25"/>
      <c r="K328" s="25"/>
      <c r="L328" s="25"/>
      <c r="M328" s="25"/>
      <c r="N328" s="25"/>
      <c r="O328" s="25"/>
      <c r="P328" s="25"/>
      <c r="Q328" s="25"/>
      <c r="R328" s="25"/>
      <c r="S328" s="25"/>
      <c r="T328" s="25"/>
      <c r="U328" s="25"/>
      <c r="V328" s="25"/>
      <c r="W328" s="25"/>
      <c r="X328" s="25"/>
    </row>
    <row r="329" spans="2:24" ht="15" customHeight="1">
      <c r="B329" s="25"/>
      <c r="C329" s="649"/>
      <c r="D329" s="25"/>
      <c r="E329" s="25"/>
      <c r="F329" s="25"/>
      <c r="G329" s="25"/>
      <c r="H329" s="25"/>
      <c r="I329" s="25"/>
      <c r="J329" s="25"/>
      <c r="K329" s="25"/>
      <c r="L329" s="25"/>
      <c r="M329" s="25"/>
      <c r="N329" s="25"/>
      <c r="O329" s="25"/>
      <c r="P329" s="25"/>
      <c r="Q329" s="25"/>
      <c r="R329" s="25"/>
      <c r="S329" s="25"/>
      <c r="T329" s="25"/>
      <c r="U329" s="25"/>
      <c r="V329" s="25"/>
      <c r="W329" s="25"/>
      <c r="X329" s="25"/>
    </row>
    <row r="330" spans="2:24" ht="15" customHeight="1">
      <c r="B330" s="25"/>
      <c r="C330" s="649"/>
      <c r="D330" s="25"/>
      <c r="E330" s="25"/>
      <c r="F330" s="25"/>
      <c r="G330" s="25"/>
      <c r="H330" s="25"/>
      <c r="I330" s="25"/>
      <c r="J330" s="25"/>
      <c r="K330" s="25"/>
      <c r="L330" s="25"/>
      <c r="M330" s="25"/>
      <c r="N330" s="25"/>
      <c r="O330" s="25"/>
      <c r="P330" s="25"/>
      <c r="Q330" s="25"/>
      <c r="R330" s="25"/>
      <c r="S330" s="25"/>
      <c r="T330" s="25"/>
      <c r="U330" s="25"/>
      <c r="V330" s="25"/>
      <c r="W330" s="25"/>
      <c r="X330" s="25"/>
    </row>
    <row r="331" spans="2:24" ht="15" customHeight="1">
      <c r="B331" s="25"/>
      <c r="C331" s="649"/>
      <c r="D331" s="25"/>
      <c r="E331" s="25"/>
      <c r="F331" s="25"/>
      <c r="G331" s="25"/>
      <c r="H331" s="25"/>
      <c r="I331" s="25"/>
      <c r="J331" s="25"/>
      <c r="K331" s="25"/>
      <c r="L331" s="25"/>
      <c r="M331" s="25"/>
      <c r="N331" s="25"/>
      <c r="O331" s="25"/>
      <c r="P331" s="25"/>
      <c r="Q331" s="25"/>
      <c r="R331" s="25"/>
      <c r="S331" s="25"/>
      <c r="T331" s="25"/>
      <c r="U331" s="25"/>
      <c r="V331" s="25"/>
      <c r="W331" s="25"/>
      <c r="X331" s="25"/>
    </row>
    <row r="332" spans="2:24" ht="15" customHeight="1">
      <c r="B332" s="25"/>
      <c r="C332" s="649"/>
      <c r="D332" s="25"/>
      <c r="E332" s="25"/>
      <c r="F332" s="25"/>
      <c r="G332" s="25"/>
      <c r="H332" s="25"/>
      <c r="I332" s="25"/>
      <c r="J332" s="25"/>
      <c r="K332" s="25"/>
      <c r="L332" s="25"/>
      <c r="M332" s="25"/>
      <c r="N332" s="25"/>
      <c r="O332" s="25"/>
      <c r="P332" s="25"/>
      <c r="Q332" s="25"/>
      <c r="R332" s="25"/>
      <c r="S332" s="25"/>
      <c r="T332" s="25"/>
      <c r="U332" s="25"/>
      <c r="V332" s="25"/>
      <c r="W332" s="25"/>
      <c r="X332" s="25"/>
    </row>
    <row r="333" spans="2:24" ht="15" customHeight="1">
      <c r="B333" s="25"/>
      <c r="C333" s="649"/>
      <c r="D333" s="25"/>
      <c r="E333" s="25"/>
      <c r="F333" s="25"/>
      <c r="G333" s="25"/>
      <c r="H333" s="25"/>
      <c r="I333" s="25"/>
      <c r="J333" s="25"/>
      <c r="K333" s="25"/>
      <c r="L333" s="25"/>
      <c r="M333" s="25"/>
      <c r="N333" s="25"/>
      <c r="O333" s="25"/>
      <c r="P333" s="25"/>
      <c r="Q333" s="25"/>
      <c r="R333" s="25"/>
      <c r="S333" s="25"/>
      <c r="T333" s="25"/>
      <c r="U333" s="25"/>
      <c r="V333" s="25"/>
      <c r="W333" s="25"/>
      <c r="X333" s="25"/>
    </row>
    <row r="334" spans="2:24" ht="15" customHeight="1">
      <c r="B334" s="25"/>
      <c r="C334" s="649"/>
      <c r="D334" s="25"/>
      <c r="E334" s="25"/>
      <c r="F334" s="25"/>
      <c r="G334" s="25"/>
      <c r="H334" s="25"/>
      <c r="I334" s="25"/>
      <c r="J334" s="25"/>
      <c r="K334" s="25"/>
      <c r="L334" s="25"/>
      <c r="M334" s="25"/>
      <c r="N334" s="25"/>
      <c r="O334" s="25"/>
      <c r="P334" s="25"/>
      <c r="Q334" s="25"/>
      <c r="R334" s="25"/>
      <c r="S334" s="25"/>
      <c r="T334" s="25"/>
      <c r="U334" s="25"/>
      <c r="V334" s="25"/>
      <c r="W334" s="25"/>
      <c r="X334" s="25"/>
    </row>
    <row r="335" spans="2:24" ht="15" customHeight="1">
      <c r="B335" s="25"/>
      <c r="C335" s="649"/>
      <c r="D335" s="25"/>
      <c r="E335" s="25"/>
      <c r="F335" s="25"/>
      <c r="G335" s="25"/>
      <c r="H335" s="25"/>
      <c r="I335" s="25"/>
      <c r="J335" s="25"/>
      <c r="K335" s="25"/>
      <c r="L335" s="25"/>
      <c r="M335" s="25"/>
      <c r="N335" s="25"/>
      <c r="O335" s="25"/>
      <c r="P335" s="25"/>
      <c r="Q335" s="25"/>
      <c r="R335" s="25"/>
      <c r="S335" s="25"/>
      <c r="T335" s="25"/>
      <c r="U335" s="25"/>
      <c r="V335" s="25"/>
      <c r="W335" s="25"/>
      <c r="X335" s="25"/>
    </row>
    <row r="336" spans="2:24" ht="15" customHeight="1">
      <c r="B336" s="25"/>
      <c r="C336" s="649"/>
      <c r="D336" s="25"/>
      <c r="E336" s="25"/>
      <c r="F336" s="25"/>
      <c r="G336" s="25"/>
      <c r="H336" s="25"/>
      <c r="I336" s="25"/>
      <c r="J336" s="25"/>
      <c r="K336" s="25"/>
      <c r="L336" s="25"/>
      <c r="M336" s="25"/>
      <c r="N336" s="25"/>
      <c r="O336" s="25"/>
      <c r="P336" s="25"/>
      <c r="Q336" s="25"/>
      <c r="R336" s="25"/>
      <c r="S336" s="25"/>
      <c r="T336" s="25"/>
      <c r="U336" s="25"/>
      <c r="V336" s="25"/>
      <c r="W336" s="25"/>
      <c r="X336" s="25"/>
    </row>
    <row r="337" spans="2:24" ht="15" customHeight="1">
      <c r="B337" s="25"/>
      <c r="C337" s="649"/>
      <c r="D337" s="25"/>
      <c r="E337" s="25"/>
      <c r="F337" s="25"/>
      <c r="G337" s="25"/>
      <c r="H337" s="25"/>
      <c r="I337" s="25"/>
      <c r="J337" s="25"/>
      <c r="K337" s="25"/>
      <c r="L337" s="25"/>
      <c r="M337" s="25"/>
      <c r="N337" s="25"/>
      <c r="O337" s="25"/>
      <c r="P337" s="25"/>
      <c r="Q337" s="25"/>
      <c r="R337" s="25"/>
      <c r="S337" s="25"/>
      <c r="T337" s="25"/>
      <c r="U337" s="25"/>
      <c r="V337" s="25"/>
      <c r="W337" s="25"/>
      <c r="X337" s="25"/>
    </row>
    <row r="338" spans="2:24" ht="15" customHeight="1">
      <c r="B338" s="25"/>
      <c r="C338" s="649"/>
      <c r="D338" s="25"/>
      <c r="E338" s="25"/>
      <c r="F338" s="25"/>
      <c r="G338" s="25"/>
      <c r="H338" s="25"/>
      <c r="I338" s="25"/>
      <c r="J338" s="25"/>
      <c r="K338" s="25"/>
      <c r="L338" s="25"/>
      <c r="M338" s="25"/>
      <c r="N338" s="25"/>
      <c r="O338" s="25"/>
      <c r="P338" s="25"/>
      <c r="Q338" s="25"/>
      <c r="R338" s="25"/>
      <c r="S338" s="25"/>
      <c r="T338" s="25"/>
      <c r="U338" s="25"/>
      <c r="V338" s="25"/>
      <c r="W338" s="25"/>
      <c r="X338" s="25"/>
    </row>
    <row r="339" spans="2:24" ht="15" customHeight="1">
      <c r="B339" s="25"/>
      <c r="C339" s="649"/>
      <c r="D339" s="25"/>
      <c r="E339" s="25"/>
      <c r="F339" s="25"/>
      <c r="G339" s="25"/>
      <c r="H339" s="25"/>
      <c r="I339" s="25"/>
      <c r="J339" s="25"/>
      <c r="K339" s="25"/>
      <c r="L339" s="25"/>
      <c r="M339" s="25"/>
      <c r="N339" s="25"/>
      <c r="O339" s="25"/>
      <c r="P339" s="25"/>
      <c r="Q339" s="25"/>
      <c r="R339" s="25"/>
      <c r="S339" s="25"/>
      <c r="T339" s="25"/>
      <c r="U339" s="25"/>
      <c r="V339" s="25"/>
      <c r="W339" s="25"/>
      <c r="X339" s="25"/>
    </row>
    <row r="340" spans="2:24" ht="15" customHeight="1">
      <c r="B340" s="25"/>
      <c r="C340" s="649"/>
      <c r="D340" s="25"/>
      <c r="E340" s="25"/>
      <c r="F340" s="25"/>
      <c r="G340" s="25"/>
      <c r="H340" s="25"/>
      <c r="I340" s="25"/>
      <c r="J340" s="25"/>
      <c r="K340" s="25"/>
      <c r="L340" s="25"/>
      <c r="M340" s="25"/>
      <c r="N340" s="25"/>
      <c r="O340" s="25"/>
      <c r="P340" s="25"/>
      <c r="Q340" s="25"/>
      <c r="R340" s="25"/>
      <c r="S340" s="25"/>
      <c r="T340" s="25"/>
      <c r="U340" s="25"/>
      <c r="V340" s="25"/>
      <c r="W340" s="25"/>
      <c r="X340" s="25"/>
    </row>
    <row r="341" spans="2:24" ht="15" customHeight="1">
      <c r="B341" s="25"/>
      <c r="C341" s="649"/>
      <c r="D341" s="25"/>
      <c r="E341" s="25"/>
      <c r="F341" s="25"/>
      <c r="G341" s="25"/>
      <c r="H341" s="25"/>
      <c r="I341" s="25"/>
      <c r="J341" s="25"/>
      <c r="K341" s="25"/>
      <c r="L341" s="25"/>
      <c r="M341" s="25"/>
      <c r="N341" s="25"/>
      <c r="O341" s="25"/>
      <c r="P341" s="25"/>
      <c r="Q341" s="25"/>
      <c r="R341" s="25"/>
      <c r="S341" s="25"/>
      <c r="T341" s="25"/>
      <c r="U341" s="25"/>
      <c r="V341" s="25"/>
      <c r="W341" s="25"/>
      <c r="X341" s="25"/>
    </row>
    <row r="342" spans="2:24" ht="15" customHeight="1">
      <c r="B342" s="25"/>
      <c r="C342" s="649"/>
      <c r="D342" s="25"/>
      <c r="E342" s="25"/>
      <c r="F342" s="25"/>
      <c r="G342" s="25"/>
      <c r="H342" s="25"/>
      <c r="I342" s="25"/>
      <c r="J342" s="25"/>
      <c r="K342" s="25"/>
      <c r="L342" s="25"/>
      <c r="M342" s="25"/>
      <c r="N342" s="25"/>
      <c r="O342" s="25"/>
      <c r="P342" s="25"/>
      <c r="Q342" s="25"/>
      <c r="R342" s="25"/>
      <c r="S342" s="25"/>
      <c r="T342" s="25"/>
      <c r="U342" s="25"/>
      <c r="V342" s="25"/>
      <c r="W342" s="25"/>
      <c r="X342" s="25"/>
    </row>
    <row r="343" spans="2:24" ht="15" customHeight="1">
      <c r="B343" s="25"/>
      <c r="C343" s="649"/>
      <c r="D343" s="25"/>
      <c r="E343" s="25"/>
      <c r="F343" s="25"/>
      <c r="G343" s="25"/>
      <c r="H343" s="25"/>
      <c r="I343" s="25"/>
      <c r="J343" s="25"/>
      <c r="K343" s="25"/>
      <c r="L343" s="25"/>
      <c r="M343" s="25"/>
      <c r="N343" s="25"/>
      <c r="O343" s="25"/>
      <c r="P343" s="25"/>
      <c r="Q343" s="25"/>
      <c r="R343" s="25"/>
      <c r="S343" s="25"/>
      <c r="T343" s="25"/>
      <c r="U343" s="25"/>
      <c r="V343" s="25"/>
      <c r="W343" s="25"/>
      <c r="X343" s="25"/>
    </row>
    <row r="344" spans="2:24" ht="15" customHeight="1">
      <c r="B344" s="25"/>
      <c r="C344" s="649"/>
      <c r="D344" s="25"/>
      <c r="E344" s="25"/>
      <c r="F344" s="25"/>
      <c r="G344" s="25"/>
      <c r="H344" s="25"/>
      <c r="I344" s="25"/>
      <c r="J344" s="25"/>
      <c r="K344" s="25"/>
      <c r="L344" s="25"/>
      <c r="M344" s="25"/>
      <c r="N344" s="25"/>
      <c r="O344" s="25"/>
      <c r="P344" s="25"/>
      <c r="Q344" s="25"/>
      <c r="R344" s="25"/>
      <c r="S344" s="25"/>
      <c r="T344" s="25"/>
      <c r="U344" s="25"/>
      <c r="V344" s="25"/>
      <c r="W344" s="25"/>
      <c r="X344" s="25"/>
    </row>
    <row r="345" spans="2:24" ht="15" customHeight="1">
      <c r="B345" s="25"/>
      <c r="C345" s="649"/>
      <c r="D345" s="25"/>
      <c r="E345" s="25"/>
      <c r="F345" s="25"/>
      <c r="G345" s="25"/>
      <c r="H345" s="25"/>
      <c r="I345" s="25"/>
      <c r="J345" s="25"/>
      <c r="K345" s="25"/>
      <c r="L345" s="25"/>
      <c r="M345" s="25"/>
      <c r="N345" s="25"/>
      <c r="O345" s="25"/>
      <c r="P345" s="25"/>
      <c r="Q345" s="25"/>
      <c r="R345" s="25"/>
      <c r="S345" s="25"/>
      <c r="T345" s="25"/>
      <c r="U345" s="25"/>
      <c r="V345" s="25"/>
      <c r="W345" s="25"/>
      <c r="X345" s="25"/>
    </row>
    <row r="346" spans="2:24" ht="15" customHeight="1">
      <c r="B346" s="25"/>
      <c r="C346" s="649"/>
      <c r="D346" s="25"/>
      <c r="E346" s="25"/>
      <c r="F346" s="25"/>
      <c r="G346" s="25"/>
      <c r="H346" s="25"/>
      <c r="I346" s="25"/>
      <c r="J346" s="25"/>
      <c r="K346" s="25"/>
      <c r="L346" s="25"/>
      <c r="M346" s="25"/>
      <c r="N346" s="25"/>
      <c r="O346" s="25"/>
      <c r="P346" s="25"/>
      <c r="Q346" s="25"/>
      <c r="R346" s="25"/>
      <c r="S346" s="25"/>
      <c r="T346" s="25"/>
      <c r="U346" s="25"/>
      <c r="V346" s="25"/>
      <c r="W346" s="25"/>
      <c r="X346" s="25"/>
    </row>
    <row r="347" spans="2:24" ht="15" customHeight="1">
      <c r="B347" s="25"/>
      <c r="C347" s="649"/>
      <c r="D347" s="25"/>
      <c r="E347" s="25"/>
      <c r="F347" s="25"/>
      <c r="G347" s="25"/>
      <c r="H347" s="25"/>
      <c r="I347" s="25"/>
      <c r="J347" s="25"/>
      <c r="K347" s="25"/>
      <c r="L347" s="25"/>
      <c r="M347" s="25"/>
      <c r="N347" s="25"/>
      <c r="O347" s="25"/>
      <c r="P347" s="25"/>
      <c r="Q347" s="25"/>
      <c r="R347" s="25"/>
      <c r="S347" s="25"/>
      <c r="T347" s="25"/>
      <c r="U347" s="25"/>
      <c r="V347" s="25"/>
      <c r="W347" s="25"/>
      <c r="X347" s="25"/>
    </row>
    <row r="348" spans="2:24" ht="15" customHeight="1">
      <c r="B348" s="25"/>
      <c r="C348" s="649"/>
      <c r="D348" s="25"/>
      <c r="E348" s="25"/>
      <c r="F348" s="25"/>
      <c r="G348" s="25"/>
      <c r="H348" s="25"/>
      <c r="I348" s="25"/>
      <c r="J348" s="25"/>
      <c r="K348" s="25"/>
      <c r="L348" s="25"/>
      <c r="M348" s="25"/>
      <c r="N348" s="25"/>
      <c r="O348" s="25"/>
      <c r="P348" s="25"/>
      <c r="Q348" s="25"/>
      <c r="R348" s="25"/>
      <c r="S348" s="25"/>
      <c r="T348" s="25"/>
      <c r="U348" s="25"/>
      <c r="V348" s="25"/>
      <c r="W348" s="25"/>
      <c r="X348" s="25"/>
    </row>
    <row r="349" spans="2:24" ht="15" customHeight="1">
      <c r="B349" s="25"/>
      <c r="C349" s="649"/>
      <c r="D349" s="25"/>
      <c r="E349" s="25"/>
      <c r="F349" s="25"/>
      <c r="G349" s="25"/>
      <c r="H349" s="25"/>
      <c r="I349" s="25"/>
      <c r="J349" s="25"/>
      <c r="K349" s="25"/>
      <c r="L349" s="25"/>
      <c r="M349" s="25"/>
      <c r="N349" s="25"/>
      <c r="O349" s="25"/>
      <c r="P349" s="25"/>
      <c r="Q349" s="25"/>
      <c r="R349" s="25"/>
      <c r="S349" s="25"/>
      <c r="T349" s="25"/>
      <c r="U349" s="25"/>
      <c r="V349" s="25"/>
      <c r="W349" s="25"/>
      <c r="X349" s="25"/>
    </row>
    <row r="350" spans="2:24" ht="15" customHeight="1">
      <c r="B350" s="25"/>
      <c r="C350" s="649"/>
      <c r="D350" s="25"/>
      <c r="E350" s="25"/>
      <c r="F350" s="25"/>
      <c r="G350" s="25"/>
      <c r="H350" s="25"/>
      <c r="I350" s="25"/>
      <c r="J350" s="25"/>
      <c r="K350" s="25"/>
      <c r="L350" s="25"/>
      <c r="M350" s="25"/>
      <c r="N350" s="25"/>
      <c r="O350" s="25"/>
      <c r="P350" s="25"/>
      <c r="Q350" s="25"/>
      <c r="R350" s="25"/>
      <c r="S350" s="25"/>
      <c r="T350" s="25"/>
      <c r="U350" s="25"/>
      <c r="V350" s="25"/>
      <c r="W350" s="25"/>
      <c r="X350" s="25"/>
    </row>
    <row r="351" spans="2:24" ht="15" customHeight="1">
      <c r="B351" s="25"/>
      <c r="C351" s="649"/>
      <c r="D351" s="25"/>
      <c r="E351" s="25"/>
      <c r="F351" s="25"/>
      <c r="G351" s="25"/>
      <c r="H351" s="25"/>
      <c r="I351" s="25"/>
      <c r="J351" s="25"/>
      <c r="K351" s="25"/>
      <c r="L351" s="25"/>
      <c r="M351" s="25"/>
      <c r="N351" s="25"/>
      <c r="O351" s="25"/>
      <c r="P351" s="25"/>
      <c r="Q351" s="25"/>
      <c r="R351" s="25"/>
      <c r="S351" s="25"/>
      <c r="T351" s="25"/>
      <c r="U351" s="25"/>
      <c r="V351" s="25"/>
      <c r="W351" s="25"/>
      <c r="X351" s="25"/>
    </row>
    <row r="352" spans="2:24" ht="15" customHeight="1">
      <c r="B352" s="25"/>
      <c r="C352" s="649"/>
      <c r="D352" s="25"/>
      <c r="E352" s="25"/>
      <c r="F352" s="25"/>
      <c r="G352" s="25"/>
      <c r="H352" s="25"/>
      <c r="I352" s="25"/>
      <c r="J352" s="25"/>
      <c r="K352" s="25"/>
      <c r="L352" s="25"/>
      <c r="M352" s="25"/>
      <c r="N352" s="25"/>
      <c r="O352" s="25"/>
      <c r="P352" s="25"/>
      <c r="Q352" s="25"/>
      <c r="R352" s="25"/>
      <c r="S352" s="25"/>
      <c r="T352" s="25"/>
      <c r="U352" s="25"/>
      <c r="V352" s="25"/>
      <c r="W352" s="25"/>
      <c r="X352" s="25"/>
    </row>
    <row r="353" spans="2:24" ht="15" customHeight="1">
      <c r="B353" s="25"/>
      <c r="C353" s="649"/>
      <c r="D353" s="25"/>
      <c r="E353" s="25"/>
      <c r="F353" s="25"/>
      <c r="G353" s="25"/>
      <c r="H353" s="25"/>
      <c r="I353" s="25"/>
      <c r="J353" s="25"/>
      <c r="K353" s="25"/>
      <c r="L353" s="25"/>
      <c r="M353" s="25"/>
      <c r="N353" s="25"/>
      <c r="O353" s="25"/>
      <c r="P353" s="25"/>
      <c r="Q353" s="25"/>
      <c r="R353" s="25"/>
      <c r="S353" s="25"/>
      <c r="T353" s="25"/>
      <c r="U353" s="25"/>
      <c r="V353" s="25"/>
      <c r="W353" s="25"/>
      <c r="X353" s="25"/>
    </row>
    <row r="354" spans="2:24" ht="15" customHeight="1">
      <c r="B354" s="25"/>
      <c r="C354" s="649"/>
      <c r="D354" s="25"/>
      <c r="E354" s="25"/>
      <c r="F354" s="25"/>
      <c r="G354" s="25"/>
      <c r="H354" s="25"/>
      <c r="I354" s="25"/>
      <c r="J354" s="25"/>
      <c r="K354" s="25"/>
      <c r="L354" s="25"/>
      <c r="M354" s="25"/>
      <c r="N354" s="25"/>
      <c r="O354" s="25"/>
      <c r="P354" s="25"/>
      <c r="Q354" s="25"/>
      <c r="R354" s="25"/>
      <c r="S354" s="25"/>
      <c r="T354" s="25"/>
      <c r="U354" s="25"/>
      <c r="V354" s="25"/>
      <c r="W354" s="25"/>
      <c r="X354" s="25"/>
    </row>
    <row r="355" spans="2:24" ht="15" customHeight="1">
      <c r="B355" s="25"/>
      <c r="C355" s="649"/>
      <c r="D355" s="25"/>
      <c r="E355" s="25"/>
      <c r="F355" s="25"/>
      <c r="G355" s="25"/>
      <c r="H355" s="25"/>
      <c r="I355" s="25"/>
      <c r="J355" s="25"/>
      <c r="K355" s="25"/>
      <c r="L355" s="25"/>
      <c r="M355" s="25"/>
      <c r="N355" s="25"/>
      <c r="O355" s="25"/>
      <c r="P355" s="25"/>
      <c r="Q355" s="25"/>
      <c r="R355" s="25"/>
      <c r="S355" s="25"/>
      <c r="T355" s="25"/>
      <c r="U355" s="25"/>
      <c r="V355" s="25"/>
      <c r="W355" s="25"/>
      <c r="X355" s="25"/>
    </row>
    <row r="356" spans="2:24" ht="15" customHeight="1">
      <c r="B356" s="25"/>
      <c r="C356" s="649"/>
      <c r="D356" s="25"/>
      <c r="E356" s="25"/>
      <c r="F356" s="25"/>
      <c r="G356" s="25"/>
      <c r="H356" s="25"/>
      <c r="I356" s="25"/>
      <c r="J356" s="25"/>
      <c r="K356" s="25"/>
      <c r="L356" s="25"/>
      <c r="M356" s="25"/>
      <c r="N356" s="25"/>
      <c r="O356" s="25"/>
      <c r="P356" s="25"/>
      <c r="Q356" s="25"/>
      <c r="R356" s="25"/>
      <c r="S356" s="25"/>
      <c r="T356" s="25"/>
      <c r="U356" s="25"/>
      <c r="V356" s="25"/>
      <c r="W356" s="25"/>
      <c r="X356" s="25"/>
    </row>
    <row r="357" spans="2:24" ht="15" customHeight="1">
      <c r="B357" s="25"/>
      <c r="C357" s="649"/>
      <c r="D357" s="25"/>
      <c r="E357" s="25"/>
      <c r="F357" s="25"/>
      <c r="G357" s="25"/>
      <c r="H357" s="25"/>
      <c r="I357" s="25"/>
      <c r="J357" s="25"/>
      <c r="K357" s="25"/>
      <c r="L357" s="25"/>
      <c r="M357" s="25"/>
      <c r="N357" s="25"/>
      <c r="O357" s="25"/>
      <c r="P357" s="25"/>
      <c r="Q357" s="25"/>
      <c r="R357" s="25"/>
      <c r="S357" s="25"/>
      <c r="T357" s="25"/>
      <c r="U357" s="25"/>
      <c r="V357" s="25"/>
      <c r="W357" s="25"/>
      <c r="X357" s="25"/>
    </row>
    <row r="358" spans="2:24" ht="15" customHeight="1">
      <c r="B358" s="25"/>
      <c r="C358" s="649"/>
      <c r="D358" s="25"/>
      <c r="E358" s="25"/>
      <c r="F358" s="25"/>
      <c r="G358" s="25"/>
      <c r="H358" s="25"/>
      <c r="I358" s="25"/>
      <c r="J358" s="25"/>
      <c r="K358" s="25"/>
      <c r="L358" s="25"/>
      <c r="M358" s="25"/>
      <c r="N358" s="25"/>
      <c r="O358" s="25"/>
      <c r="P358" s="25"/>
      <c r="Q358" s="25"/>
      <c r="R358" s="25"/>
      <c r="S358" s="25"/>
      <c r="T358" s="25"/>
      <c r="U358" s="25"/>
      <c r="V358" s="25"/>
      <c r="W358" s="25"/>
      <c r="X358" s="25"/>
    </row>
    <row r="359" spans="2:24" ht="15" customHeight="1">
      <c r="B359" s="25"/>
      <c r="C359" s="649"/>
      <c r="D359" s="25"/>
      <c r="E359" s="25"/>
      <c r="F359" s="25"/>
      <c r="G359" s="25"/>
      <c r="H359" s="25"/>
      <c r="I359" s="25"/>
      <c r="J359" s="25"/>
      <c r="K359" s="25"/>
      <c r="L359" s="25"/>
      <c r="M359" s="25"/>
      <c r="N359" s="25"/>
      <c r="O359" s="25"/>
      <c r="P359" s="25"/>
      <c r="Q359" s="25"/>
      <c r="R359" s="25"/>
      <c r="S359" s="25"/>
      <c r="T359" s="25"/>
      <c r="U359" s="25"/>
      <c r="V359" s="25"/>
      <c r="W359" s="25"/>
      <c r="X359" s="25"/>
    </row>
    <row r="360" spans="2:24" ht="15" customHeight="1">
      <c r="B360" s="25"/>
      <c r="C360" s="649"/>
      <c r="D360" s="25"/>
      <c r="E360" s="25"/>
      <c r="F360" s="25"/>
      <c r="G360" s="25"/>
      <c r="H360" s="25"/>
      <c r="I360" s="25"/>
      <c r="J360" s="25"/>
      <c r="K360" s="25"/>
      <c r="L360" s="25"/>
      <c r="M360" s="25"/>
      <c r="N360" s="25"/>
      <c r="O360" s="25"/>
      <c r="P360" s="25"/>
      <c r="Q360" s="25"/>
      <c r="R360" s="25"/>
      <c r="S360" s="25"/>
      <c r="T360" s="25"/>
      <c r="U360" s="25"/>
      <c r="V360" s="25"/>
      <c r="W360" s="25"/>
      <c r="X360" s="25"/>
    </row>
    <row r="361" spans="2:24" ht="15" customHeight="1">
      <c r="B361" s="25"/>
      <c r="C361" s="649"/>
      <c r="D361" s="25"/>
      <c r="E361" s="25"/>
      <c r="F361" s="25"/>
      <c r="G361" s="25"/>
      <c r="H361" s="25"/>
      <c r="I361" s="25"/>
      <c r="J361" s="25"/>
      <c r="K361" s="25"/>
      <c r="L361" s="25"/>
      <c r="M361" s="25"/>
      <c r="N361" s="25"/>
      <c r="O361" s="25"/>
      <c r="P361" s="25"/>
      <c r="Q361" s="25"/>
      <c r="R361" s="25"/>
      <c r="S361" s="25"/>
      <c r="T361" s="25"/>
      <c r="U361" s="25"/>
      <c r="V361" s="25"/>
      <c r="W361" s="25"/>
      <c r="X361" s="25"/>
    </row>
    <row r="362" spans="2:24" ht="15" customHeight="1">
      <c r="B362" s="25"/>
      <c r="C362" s="649"/>
      <c r="D362" s="25"/>
      <c r="E362" s="25"/>
      <c r="F362" s="25"/>
      <c r="G362" s="25"/>
      <c r="H362" s="25"/>
      <c r="I362" s="25"/>
      <c r="J362" s="25"/>
      <c r="K362" s="25"/>
      <c r="L362" s="25"/>
      <c r="M362" s="25"/>
      <c r="N362" s="25"/>
      <c r="O362" s="25"/>
      <c r="P362" s="25"/>
      <c r="Q362" s="25"/>
      <c r="R362" s="25"/>
      <c r="S362" s="25"/>
      <c r="T362" s="25"/>
      <c r="U362" s="25"/>
      <c r="V362" s="25"/>
      <c r="W362" s="25"/>
      <c r="X362" s="25"/>
    </row>
    <row r="363" spans="2:24" ht="15" customHeight="1">
      <c r="B363" s="25"/>
      <c r="C363" s="649"/>
      <c r="D363" s="25"/>
      <c r="E363" s="25"/>
      <c r="F363" s="25"/>
      <c r="G363" s="25"/>
      <c r="H363" s="25"/>
      <c r="I363" s="25"/>
      <c r="J363" s="25"/>
      <c r="K363" s="25"/>
      <c r="L363" s="25"/>
      <c r="M363" s="25"/>
      <c r="N363" s="25"/>
      <c r="O363" s="25"/>
      <c r="P363" s="25"/>
      <c r="Q363" s="25"/>
      <c r="R363" s="25"/>
      <c r="S363" s="25"/>
      <c r="T363" s="25"/>
      <c r="U363" s="25"/>
      <c r="V363" s="25"/>
      <c r="W363" s="25"/>
      <c r="X363" s="25"/>
    </row>
    <row r="364" spans="2:24" ht="15" customHeight="1">
      <c r="B364" s="25"/>
      <c r="C364" s="649"/>
      <c r="D364" s="25"/>
      <c r="E364" s="25"/>
      <c r="F364" s="25"/>
      <c r="G364" s="25"/>
      <c r="H364" s="25"/>
      <c r="I364" s="25"/>
      <c r="J364" s="25"/>
      <c r="K364" s="25"/>
      <c r="L364" s="25"/>
      <c r="M364" s="25"/>
      <c r="N364" s="25"/>
      <c r="O364" s="25"/>
      <c r="P364" s="25"/>
      <c r="Q364" s="25"/>
      <c r="R364" s="25"/>
      <c r="S364" s="25"/>
      <c r="T364" s="25"/>
      <c r="U364" s="25"/>
      <c r="V364" s="25"/>
      <c r="W364" s="25"/>
      <c r="X364" s="25"/>
    </row>
    <row r="365" spans="2:24" ht="15" customHeight="1">
      <c r="B365" s="25"/>
      <c r="C365" s="649"/>
      <c r="D365" s="25"/>
      <c r="E365" s="25"/>
      <c r="F365" s="25"/>
      <c r="G365" s="25"/>
      <c r="H365" s="25"/>
      <c r="I365" s="25"/>
      <c r="J365" s="25"/>
      <c r="K365" s="25"/>
      <c r="L365" s="25"/>
      <c r="M365" s="25"/>
      <c r="N365" s="25"/>
      <c r="O365" s="25"/>
      <c r="P365" s="25"/>
      <c r="Q365" s="25"/>
      <c r="R365" s="25"/>
      <c r="S365" s="25"/>
      <c r="T365" s="25"/>
      <c r="U365" s="25"/>
      <c r="V365" s="25"/>
      <c r="W365" s="25"/>
      <c r="X365" s="25"/>
    </row>
    <row r="366" spans="2:24" ht="15" customHeight="1">
      <c r="B366" s="25"/>
      <c r="C366" s="649"/>
      <c r="D366" s="25"/>
      <c r="E366" s="25"/>
      <c r="F366" s="25"/>
      <c r="G366" s="25"/>
      <c r="H366" s="25"/>
      <c r="I366" s="25"/>
      <c r="J366" s="25"/>
      <c r="K366" s="25"/>
      <c r="L366" s="25"/>
      <c r="M366" s="25"/>
      <c r="N366" s="25"/>
      <c r="O366" s="25"/>
      <c r="P366" s="25"/>
      <c r="Q366" s="25"/>
      <c r="R366" s="25"/>
      <c r="S366" s="25"/>
      <c r="T366" s="25"/>
      <c r="U366" s="25"/>
      <c r="V366" s="25"/>
      <c r="W366" s="25"/>
      <c r="X366" s="25"/>
    </row>
    <row r="367" spans="2:24" ht="15" customHeight="1">
      <c r="B367" s="25"/>
      <c r="C367" s="649"/>
      <c r="D367" s="25"/>
      <c r="E367" s="25"/>
      <c r="F367" s="25"/>
      <c r="G367" s="25"/>
      <c r="H367" s="25"/>
      <c r="I367" s="25"/>
      <c r="J367" s="25"/>
      <c r="K367" s="25"/>
      <c r="L367" s="25"/>
      <c r="M367" s="25"/>
      <c r="N367" s="25"/>
      <c r="O367" s="25"/>
      <c r="P367" s="25"/>
      <c r="Q367" s="25"/>
      <c r="R367" s="25"/>
      <c r="S367" s="25"/>
      <c r="T367" s="25"/>
      <c r="U367" s="25"/>
      <c r="V367" s="25"/>
      <c r="W367" s="25"/>
      <c r="X367" s="25"/>
    </row>
    <row r="368" spans="2:24" ht="15" customHeight="1">
      <c r="B368" s="25"/>
      <c r="C368" s="649"/>
      <c r="D368" s="25"/>
      <c r="E368" s="25"/>
      <c r="F368" s="25"/>
      <c r="G368" s="25"/>
      <c r="H368" s="25"/>
      <c r="I368" s="25"/>
      <c r="J368" s="25"/>
      <c r="K368" s="25"/>
      <c r="L368" s="25"/>
      <c r="M368" s="25"/>
      <c r="N368" s="25"/>
      <c r="O368" s="25"/>
      <c r="P368" s="25"/>
      <c r="Q368" s="25"/>
      <c r="R368" s="25"/>
      <c r="S368" s="25"/>
      <c r="T368" s="25"/>
      <c r="U368" s="25"/>
      <c r="V368" s="25"/>
      <c r="W368" s="25"/>
      <c r="X368" s="25"/>
    </row>
    <row r="369" spans="2:24" ht="15" customHeight="1">
      <c r="B369" s="25"/>
      <c r="C369" s="649"/>
      <c r="D369" s="25"/>
      <c r="E369" s="25"/>
      <c r="F369" s="25"/>
      <c r="G369" s="25"/>
      <c r="H369" s="25"/>
      <c r="I369" s="25"/>
      <c r="J369" s="25"/>
      <c r="K369" s="25"/>
      <c r="L369" s="25"/>
      <c r="M369" s="25"/>
      <c r="N369" s="25"/>
      <c r="O369" s="25"/>
      <c r="P369" s="25"/>
      <c r="Q369" s="25"/>
      <c r="R369" s="25"/>
      <c r="S369" s="25"/>
      <c r="T369" s="25"/>
      <c r="U369" s="25"/>
      <c r="V369" s="25"/>
      <c r="W369" s="25"/>
      <c r="X369" s="25"/>
    </row>
    <row r="370" spans="2:24" ht="15" customHeight="1">
      <c r="B370" s="25"/>
      <c r="C370" s="649"/>
      <c r="D370" s="25"/>
      <c r="E370" s="25"/>
      <c r="F370" s="25"/>
      <c r="G370" s="25"/>
      <c r="H370" s="25"/>
      <c r="I370" s="25"/>
      <c r="J370" s="25"/>
      <c r="K370" s="25"/>
      <c r="L370" s="25"/>
      <c r="M370" s="25"/>
      <c r="N370" s="25"/>
      <c r="O370" s="25"/>
      <c r="P370" s="25"/>
      <c r="Q370" s="25"/>
      <c r="R370" s="25"/>
      <c r="S370" s="25"/>
      <c r="T370" s="25"/>
      <c r="U370" s="25"/>
      <c r="V370" s="25"/>
      <c r="W370" s="25"/>
      <c r="X370" s="25"/>
    </row>
    <row r="371" spans="2:24" ht="15" customHeight="1">
      <c r="B371" s="25"/>
      <c r="C371" s="649"/>
      <c r="D371" s="25"/>
      <c r="E371" s="25"/>
      <c r="F371" s="25"/>
      <c r="G371" s="25"/>
      <c r="H371" s="25"/>
      <c r="I371" s="25"/>
      <c r="J371" s="25"/>
      <c r="K371" s="25"/>
      <c r="L371" s="25"/>
      <c r="M371" s="25"/>
      <c r="N371" s="25"/>
      <c r="O371" s="25"/>
      <c r="P371" s="25"/>
      <c r="Q371" s="25"/>
      <c r="R371" s="25"/>
      <c r="S371" s="25"/>
      <c r="T371" s="25"/>
      <c r="U371" s="25"/>
      <c r="V371" s="25"/>
      <c r="W371" s="25"/>
      <c r="X371" s="25"/>
    </row>
    <row r="372" spans="2:24" ht="15" customHeight="1">
      <c r="B372" s="25"/>
      <c r="C372" s="649"/>
      <c r="D372" s="25"/>
      <c r="E372" s="25"/>
      <c r="F372" s="25"/>
      <c r="G372" s="25"/>
      <c r="H372" s="25"/>
      <c r="I372" s="25"/>
      <c r="J372" s="25"/>
      <c r="K372" s="25"/>
      <c r="L372" s="25"/>
      <c r="M372" s="25"/>
      <c r="N372" s="25"/>
      <c r="O372" s="25"/>
      <c r="P372" s="25"/>
      <c r="Q372" s="25"/>
      <c r="R372" s="25"/>
      <c r="S372" s="25"/>
      <c r="T372" s="25"/>
      <c r="U372" s="25"/>
      <c r="V372" s="25"/>
      <c r="W372" s="25"/>
      <c r="X372" s="25"/>
    </row>
    <row r="373" spans="2:24" ht="15" customHeight="1">
      <c r="B373" s="25"/>
      <c r="C373" s="649"/>
      <c r="D373" s="25"/>
      <c r="E373" s="25"/>
      <c r="F373" s="25"/>
      <c r="G373" s="25"/>
      <c r="H373" s="25"/>
      <c r="I373" s="25"/>
      <c r="J373" s="25"/>
      <c r="K373" s="25"/>
      <c r="L373" s="25"/>
      <c r="M373" s="25"/>
      <c r="N373" s="25"/>
      <c r="O373" s="25"/>
      <c r="P373" s="25"/>
      <c r="Q373" s="25"/>
      <c r="R373" s="25"/>
      <c r="S373" s="25"/>
      <c r="T373" s="25"/>
      <c r="U373" s="25"/>
      <c r="V373" s="25"/>
      <c r="W373" s="25"/>
      <c r="X373" s="25"/>
    </row>
    <row r="374" spans="2:24" ht="15" customHeight="1">
      <c r="B374" s="25"/>
      <c r="C374" s="649"/>
      <c r="D374" s="25"/>
      <c r="E374" s="25"/>
      <c r="F374" s="25"/>
      <c r="G374" s="25"/>
      <c r="H374" s="25"/>
      <c r="I374" s="25"/>
      <c r="J374" s="25"/>
      <c r="K374" s="25"/>
      <c r="L374" s="25"/>
      <c r="M374" s="25"/>
      <c r="N374" s="25"/>
      <c r="O374" s="25"/>
      <c r="P374" s="25"/>
      <c r="Q374" s="25"/>
      <c r="R374" s="25"/>
      <c r="S374" s="25"/>
      <c r="T374" s="25"/>
      <c r="U374" s="25"/>
      <c r="V374" s="25"/>
      <c r="W374" s="25"/>
      <c r="X374" s="25"/>
    </row>
    <row r="375" spans="2:24" ht="15" customHeight="1">
      <c r="B375" s="25"/>
      <c r="C375" s="649"/>
      <c r="D375" s="25"/>
      <c r="E375" s="25"/>
      <c r="F375" s="25"/>
      <c r="G375" s="25"/>
      <c r="H375" s="25"/>
      <c r="I375" s="25"/>
      <c r="J375" s="25"/>
      <c r="K375" s="25"/>
      <c r="L375" s="25"/>
      <c r="M375" s="25"/>
      <c r="N375" s="25"/>
      <c r="O375" s="25"/>
      <c r="P375" s="25"/>
      <c r="Q375" s="25"/>
      <c r="R375" s="25"/>
      <c r="S375" s="25"/>
      <c r="T375" s="25"/>
      <c r="U375" s="25"/>
      <c r="V375" s="25"/>
      <c r="W375" s="25"/>
      <c r="X375" s="25"/>
    </row>
    <row r="376" spans="2:24" ht="15" customHeight="1">
      <c r="B376" s="25"/>
      <c r="C376" s="649"/>
      <c r="D376" s="25"/>
      <c r="E376" s="25"/>
      <c r="F376" s="25"/>
      <c r="G376" s="25"/>
      <c r="H376" s="25"/>
      <c r="I376" s="25"/>
      <c r="J376" s="25"/>
      <c r="K376" s="25"/>
      <c r="L376" s="25"/>
      <c r="M376" s="25"/>
      <c r="N376" s="25"/>
      <c r="O376" s="25"/>
      <c r="P376" s="25"/>
      <c r="Q376" s="25"/>
      <c r="R376" s="25"/>
      <c r="S376" s="25"/>
      <c r="T376" s="25"/>
      <c r="U376" s="25"/>
      <c r="V376" s="25"/>
      <c r="W376" s="25"/>
      <c r="X376" s="25"/>
    </row>
    <row r="377" spans="2:24" ht="15" customHeight="1">
      <c r="B377" s="25"/>
      <c r="C377" s="649"/>
      <c r="D377" s="25"/>
      <c r="E377" s="25"/>
      <c r="F377" s="25"/>
      <c r="G377" s="25"/>
      <c r="H377" s="25"/>
      <c r="I377" s="25"/>
      <c r="J377" s="25"/>
      <c r="K377" s="25"/>
      <c r="L377" s="25"/>
      <c r="M377" s="25"/>
      <c r="N377" s="25"/>
      <c r="O377" s="25"/>
      <c r="P377" s="25"/>
      <c r="Q377" s="25"/>
      <c r="R377" s="25"/>
      <c r="S377" s="25"/>
      <c r="T377" s="25"/>
      <c r="U377" s="25"/>
      <c r="V377" s="25"/>
      <c r="W377" s="25"/>
      <c r="X377" s="25"/>
    </row>
    <row r="378" spans="2:24" ht="15" customHeight="1">
      <c r="B378" s="25"/>
      <c r="C378" s="649"/>
      <c r="D378" s="25"/>
      <c r="E378" s="25"/>
      <c r="F378" s="25"/>
      <c r="G378" s="25"/>
      <c r="H378" s="25"/>
      <c r="I378" s="25"/>
      <c r="J378" s="25"/>
      <c r="K378" s="25"/>
      <c r="L378" s="25"/>
      <c r="M378" s="25"/>
      <c r="N378" s="25"/>
      <c r="O378" s="25"/>
      <c r="P378" s="25"/>
      <c r="Q378" s="25"/>
      <c r="R378" s="25"/>
      <c r="S378" s="25"/>
      <c r="T378" s="25"/>
      <c r="U378" s="25"/>
      <c r="V378" s="25"/>
      <c r="W378" s="25"/>
      <c r="X378" s="25"/>
    </row>
    <row r="379" spans="2:24" ht="15" customHeight="1">
      <c r="B379" s="25"/>
      <c r="C379" s="649"/>
      <c r="D379" s="25"/>
      <c r="E379" s="25"/>
      <c r="F379" s="25"/>
      <c r="G379" s="25"/>
      <c r="H379" s="25"/>
      <c r="I379" s="25"/>
      <c r="J379" s="25"/>
      <c r="K379" s="25"/>
      <c r="L379" s="25"/>
      <c r="M379" s="25"/>
      <c r="N379" s="25"/>
      <c r="O379" s="25"/>
      <c r="P379" s="25"/>
      <c r="Q379" s="25"/>
      <c r="R379" s="25"/>
      <c r="S379" s="25"/>
      <c r="T379" s="25"/>
      <c r="U379" s="25"/>
      <c r="V379" s="25"/>
      <c r="W379" s="25"/>
      <c r="X379" s="25"/>
    </row>
    <row r="380" spans="2:24" ht="15" customHeight="1">
      <c r="B380" s="25"/>
      <c r="C380" s="649"/>
      <c r="D380" s="25"/>
      <c r="E380" s="25"/>
      <c r="F380" s="25"/>
      <c r="G380" s="25"/>
      <c r="H380" s="25"/>
      <c r="I380" s="25"/>
      <c r="J380" s="25"/>
      <c r="K380" s="25"/>
      <c r="L380" s="25"/>
      <c r="M380" s="25"/>
      <c r="N380" s="25"/>
      <c r="O380" s="25"/>
      <c r="P380" s="25"/>
      <c r="Q380" s="25"/>
      <c r="R380" s="25"/>
      <c r="S380" s="25"/>
      <c r="T380" s="25"/>
      <c r="U380" s="25"/>
      <c r="V380" s="25"/>
      <c r="W380" s="25"/>
      <c r="X380" s="25"/>
    </row>
    <row r="381" spans="2:24" ht="15" customHeight="1">
      <c r="B381" s="25"/>
      <c r="C381" s="649"/>
      <c r="D381" s="25"/>
      <c r="E381" s="25"/>
      <c r="F381" s="25"/>
      <c r="G381" s="25"/>
      <c r="H381" s="25"/>
      <c r="I381" s="25"/>
      <c r="J381" s="25"/>
      <c r="K381" s="25"/>
      <c r="L381" s="25"/>
      <c r="M381" s="25"/>
      <c r="N381" s="25"/>
      <c r="O381" s="25"/>
      <c r="P381" s="25"/>
      <c r="Q381" s="25"/>
      <c r="R381" s="25"/>
      <c r="S381" s="25"/>
      <c r="T381" s="25"/>
      <c r="U381" s="25"/>
      <c r="V381" s="25"/>
      <c r="W381" s="25"/>
      <c r="X381" s="25"/>
    </row>
    <row r="382" spans="2:24" ht="15" customHeight="1">
      <c r="B382" s="25"/>
      <c r="C382" s="649"/>
      <c r="D382" s="25"/>
      <c r="E382" s="25"/>
      <c r="F382" s="25"/>
      <c r="G382" s="25"/>
      <c r="H382" s="25"/>
      <c r="I382" s="25"/>
      <c r="J382" s="25"/>
      <c r="K382" s="25"/>
      <c r="L382" s="25"/>
      <c r="M382" s="25"/>
      <c r="N382" s="25"/>
      <c r="O382" s="25"/>
      <c r="P382" s="25"/>
      <c r="Q382" s="25"/>
      <c r="R382" s="25"/>
      <c r="S382" s="25"/>
      <c r="T382" s="25"/>
      <c r="U382" s="25"/>
      <c r="V382" s="25"/>
      <c r="W382" s="25"/>
      <c r="X382" s="25"/>
    </row>
    <row r="383" spans="2:24" ht="15" customHeight="1">
      <c r="B383" s="25"/>
      <c r="C383" s="649"/>
      <c r="D383" s="25"/>
      <c r="E383" s="25"/>
      <c r="F383" s="25"/>
      <c r="G383" s="25"/>
      <c r="H383" s="25"/>
      <c r="I383" s="25"/>
      <c r="J383" s="25"/>
      <c r="K383" s="25"/>
      <c r="L383" s="25"/>
      <c r="M383" s="25"/>
      <c r="N383" s="25"/>
      <c r="O383" s="25"/>
      <c r="P383" s="25"/>
      <c r="Q383" s="25"/>
      <c r="R383" s="25"/>
      <c r="S383" s="25"/>
      <c r="T383" s="25"/>
      <c r="U383" s="25"/>
      <c r="V383" s="25"/>
      <c r="W383" s="25"/>
      <c r="X383" s="25"/>
    </row>
    <row r="384" spans="2:24" ht="15" customHeight="1">
      <c r="B384" s="25"/>
      <c r="C384" s="649"/>
      <c r="D384" s="25"/>
      <c r="E384" s="25"/>
      <c r="F384" s="25"/>
      <c r="G384" s="25"/>
      <c r="H384" s="25"/>
      <c r="I384" s="25"/>
      <c r="J384" s="25"/>
      <c r="K384" s="25"/>
      <c r="L384" s="25"/>
      <c r="M384" s="25"/>
      <c r="N384" s="25"/>
      <c r="O384" s="25"/>
      <c r="P384" s="25"/>
      <c r="Q384" s="25"/>
      <c r="R384" s="25"/>
      <c r="S384" s="25"/>
      <c r="T384" s="25"/>
      <c r="U384" s="25"/>
      <c r="V384" s="25"/>
      <c r="W384" s="25"/>
      <c r="X384" s="25"/>
    </row>
    <row r="385" spans="2:24" ht="15" customHeight="1">
      <c r="B385" s="25"/>
      <c r="C385" s="649"/>
      <c r="D385" s="25"/>
      <c r="E385" s="25"/>
      <c r="F385" s="25"/>
      <c r="G385" s="25"/>
      <c r="H385" s="25"/>
      <c r="I385" s="25"/>
      <c r="J385" s="25"/>
      <c r="K385" s="25"/>
      <c r="L385" s="25"/>
      <c r="M385" s="25"/>
      <c r="N385" s="25"/>
      <c r="O385" s="25"/>
      <c r="P385" s="25"/>
      <c r="Q385" s="25"/>
      <c r="R385" s="25"/>
      <c r="S385" s="25"/>
      <c r="T385" s="25"/>
      <c r="U385" s="25"/>
      <c r="V385" s="25"/>
      <c r="W385" s="25"/>
      <c r="X385" s="25"/>
    </row>
    <row r="386" spans="2:24" ht="15" customHeight="1">
      <c r="B386" s="25"/>
      <c r="C386" s="649"/>
      <c r="D386" s="25"/>
      <c r="E386" s="25"/>
      <c r="F386" s="25"/>
      <c r="G386" s="25"/>
      <c r="H386" s="25"/>
      <c r="I386" s="25"/>
      <c r="J386" s="25"/>
      <c r="K386" s="25"/>
      <c r="L386" s="25"/>
      <c r="M386" s="25"/>
      <c r="N386" s="25"/>
      <c r="O386" s="25"/>
      <c r="P386" s="25"/>
      <c r="Q386" s="25"/>
      <c r="R386" s="25"/>
      <c r="S386" s="25"/>
      <c r="T386" s="25"/>
      <c r="U386" s="25"/>
      <c r="V386" s="25"/>
      <c r="W386" s="25"/>
      <c r="X386" s="25"/>
    </row>
    <row r="387" spans="2:24" ht="15" customHeight="1">
      <c r="B387" s="25"/>
      <c r="C387" s="649"/>
      <c r="D387" s="25"/>
      <c r="E387" s="25"/>
      <c r="F387" s="25"/>
      <c r="G387" s="25"/>
      <c r="H387" s="25"/>
      <c r="I387" s="25"/>
      <c r="J387" s="25"/>
      <c r="K387" s="25"/>
      <c r="L387" s="25"/>
      <c r="M387" s="25"/>
      <c r="N387" s="25"/>
      <c r="O387" s="25"/>
      <c r="P387" s="25"/>
      <c r="Q387" s="25"/>
      <c r="R387" s="25"/>
      <c r="S387" s="25"/>
      <c r="T387" s="25"/>
      <c r="U387" s="25"/>
      <c r="V387" s="25"/>
      <c r="W387" s="25"/>
      <c r="X387" s="25"/>
    </row>
    <row r="388" spans="2:24" ht="15" customHeight="1">
      <c r="B388" s="25"/>
      <c r="C388" s="649"/>
      <c r="D388" s="25"/>
      <c r="E388" s="25"/>
      <c r="F388" s="25"/>
      <c r="G388" s="25"/>
      <c r="H388" s="25"/>
      <c r="I388" s="25"/>
      <c r="J388" s="25"/>
      <c r="K388" s="25"/>
      <c r="L388" s="25"/>
      <c r="M388" s="25"/>
      <c r="N388" s="25"/>
      <c r="O388" s="25"/>
      <c r="P388" s="25"/>
      <c r="Q388" s="25"/>
      <c r="R388" s="25"/>
      <c r="S388" s="25"/>
      <c r="T388" s="25"/>
      <c r="U388" s="25"/>
      <c r="V388" s="25"/>
      <c r="W388" s="25"/>
      <c r="X388" s="25"/>
    </row>
    <row r="389" spans="2:24" ht="15" customHeight="1">
      <c r="B389" s="25"/>
      <c r="C389" s="649"/>
      <c r="D389" s="25"/>
      <c r="E389" s="25"/>
      <c r="F389" s="25"/>
      <c r="G389" s="25"/>
      <c r="H389" s="25"/>
      <c r="I389" s="25"/>
      <c r="J389" s="25"/>
      <c r="K389" s="25"/>
      <c r="L389" s="25"/>
      <c r="M389" s="25"/>
      <c r="N389" s="25"/>
      <c r="O389" s="25"/>
      <c r="P389" s="25"/>
      <c r="Q389" s="25"/>
      <c r="R389" s="25"/>
      <c r="S389" s="25"/>
      <c r="T389" s="25"/>
      <c r="U389" s="25"/>
      <c r="V389" s="25"/>
      <c r="W389" s="25"/>
      <c r="X389" s="25"/>
    </row>
    <row r="390" spans="2:24" ht="15" customHeight="1">
      <c r="B390" s="25"/>
      <c r="C390" s="649"/>
      <c r="D390" s="25"/>
      <c r="E390" s="25"/>
      <c r="F390" s="25"/>
      <c r="G390" s="25"/>
      <c r="H390" s="25"/>
      <c r="I390" s="25"/>
      <c r="J390" s="25"/>
      <c r="K390" s="25"/>
      <c r="L390" s="25"/>
      <c r="M390" s="25"/>
      <c r="N390" s="25"/>
      <c r="O390" s="25"/>
      <c r="P390" s="25"/>
      <c r="Q390" s="25"/>
      <c r="R390" s="25"/>
      <c r="S390" s="25"/>
      <c r="T390" s="25"/>
      <c r="U390" s="25"/>
      <c r="V390" s="25"/>
      <c r="W390" s="25"/>
      <c r="X390" s="25"/>
    </row>
    <row r="391" spans="2:24" ht="15" customHeight="1">
      <c r="B391" s="25"/>
      <c r="C391" s="649"/>
      <c r="D391" s="25"/>
      <c r="E391" s="25"/>
      <c r="F391" s="25"/>
      <c r="G391" s="25"/>
      <c r="H391" s="25"/>
      <c r="I391" s="25"/>
      <c r="J391" s="25"/>
      <c r="K391" s="25"/>
      <c r="L391" s="25"/>
      <c r="M391" s="25"/>
      <c r="N391" s="25"/>
      <c r="O391" s="25"/>
      <c r="P391" s="25"/>
      <c r="Q391" s="25"/>
      <c r="R391" s="25"/>
      <c r="S391" s="25"/>
      <c r="T391" s="25"/>
      <c r="U391" s="25"/>
      <c r="V391" s="25"/>
      <c r="W391" s="25"/>
      <c r="X391" s="25"/>
    </row>
    <row r="392" spans="2:24" ht="15" customHeight="1">
      <c r="B392" s="25"/>
      <c r="C392" s="649"/>
      <c r="D392" s="25"/>
      <c r="E392" s="25"/>
      <c r="F392" s="25"/>
      <c r="G392" s="25"/>
      <c r="H392" s="25"/>
      <c r="I392" s="25"/>
      <c r="J392" s="25"/>
      <c r="K392" s="25"/>
      <c r="L392" s="25"/>
      <c r="M392" s="25"/>
      <c r="N392" s="25"/>
      <c r="O392" s="25"/>
      <c r="P392" s="25"/>
      <c r="Q392" s="25"/>
      <c r="R392" s="25"/>
      <c r="S392" s="25"/>
      <c r="T392" s="25"/>
      <c r="U392" s="25"/>
      <c r="V392" s="25"/>
      <c r="W392" s="25"/>
      <c r="X392" s="25"/>
    </row>
    <row r="393" spans="2:24" ht="15" customHeight="1">
      <c r="B393" s="25"/>
      <c r="C393" s="649"/>
      <c r="D393" s="25"/>
      <c r="E393" s="25"/>
      <c r="F393" s="25"/>
      <c r="G393" s="25"/>
      <c r="H393" s="25"/>
      <c r="I393" s="25"/>
      <c r="J393" s="25"/>
      <c r="K393" s="25"/>
      <c r="L393" s="25"/>
      <c r="M393" s="25"/>
      <c r="N393" s="25"/>
      <c r="O393" s="25"/>
      <c r="P393" s="25"/>
      <c r="Q393" s="25"/>
      <c r="R393" s="25"/>
      <c r="S393" s="25"/>
      <c r="T393" s="25"/>
      <c r="U393" s="25"/>
      <c r="V393" s="25"/>
      <c r="W393" s="25"/>
      <c r="X393" s="25"/>
    </row>
    <row r="394" spans="2:24" ht="15" customHeight="1">
      <c r="B394" s="25"/>
      <c r="C394" s="649"/>
      <c r="D394" s="25"/>
      <c r="E394" s="25"/>
      <c r="F394" s="25"/>
      <c r="G394" s="25"/>
      <c r="H394" s="25"/>
      <c r="I394" s="25"/>
      <c r="J394" s="25"/>
      <c r="K394" s="25"/>
      <c r="L394" s="25"/>
      <c r="M394" s="25"/>
      <c r="N394" s="25"/>
      <c r="O394" s="25"/>
      <c r="P394" s="25"/>
      <c r="Q394" s="25"/>
      <c r="R394" s="25"/>
      <c r="S394" s="25"/>
      <c r="T394" s="25"/>
      <c r="U394" s="25"/>
      <c r="V394" s="25"/>
      <c r="W394" s="25"/>
      <c r="X394" s="25"/>
    </row>
    <row r="395" spans="2:24" ht="15" customHeight="1">
      <c r="B395" s="25"/>
      <c r="C395" s="649"/>
      <c r="D395" s="25"/>
      <c r="E395" s="25"/>
      <c r="F395" s="25"/>
      <c r="G395" s="25"/>
      <c r="H395" s="25"/>
      <c r="I395" s="25"/>
      <c r="J395" s="25"/>
      <c r="K395" s="25"/>
      <c r="L395" s="25"/>
      <c r="M395" s="25"/>
      <c r="N395" s="25"/>
      <c r="O395" s="25"/>
      <c r="P395" s="25"/>
      <c r="Q395" s="25"/>
      <c r="R395" s="25"/>
      <c r="S395" s="25"/>
      <c r="T395" s="25"/>
      <c r="U395" s="25"/>
      <c r="V395" s="25"/>
      <c r="W395" s="25"/>
      <c r="X395" s="25"/>
    </row>
    <row r="396" spans="2:24" ht="15" customHeight="1">
      <c r="B396" s="25"/>
      <c r="C396" s="649"/>
      <c r="D396" s="25"/>
      <c r="E396" s="25"/>
      <c r="F396" s="25"/>
      <c r="G396" s="25"/>
      <c r="H396" s="25"/>
      <c r="I396" s="25"/>
      <c r="J396" s="25"/>
      <c r="K396" s="25"/>
      <c r="L396" s="25"/>
      <c r="M396" s="25"/>
      <c r="N396" s="25"/>
      <c r="O396" s="25"/>
      <c r="P396" s="25"/>
      <c r="Q396" s="25"/>
      <c r="R396" s="25"/>
      <c r="S396" s="25"/>
      <c r="T396" s="25"/>
      <c r="U396" s="25"/>
      <c r="V396" s="25"/>
      <c r="W396" s="25"/>
      <c r="X396" s="25"/>
    </row>
    <row r="397" spans="2:24" ht="15" customHeight="1">
      <c r="B397" s="25"/>
      <c r="C397" s="649"/>
      <c r="D397" s="25"/>
      <c r="E397" s="25"/>
      <c r="F397" s="25"/>
      <c r="G397" s="25"/>
      <c r="H397" s="25"/>
      <c r="I397" s="25"/>
      <c r="J397" s="25"/>
      <c r="K397" s="25"/>
      <c r="L397" s="25"/>
      <c r="M397" s="25"/>
      <c r="N397" s="25"/>
      <c r="O397" s="25"/>
      <c r="P397" s="25"/>
      <c r="Q397" s="25"/>
      <c r="R397" s="25"/>
      <c r="S397" s="25"/>
      <c r="T397" s="25"/>
      <c r="U397" s="25"/>
      <c r="V397" s="25"/>
      <c r="W397" s="25"/>
      <c r="X397" s="25"/>
    </row>
    <row r="398" spans="2:24" ht="15" customHeight="1">
      <c r="B398" s="25"/>
      <c r="C398" s="649"/>
      <c r="D398" s="25"/>
      <c r="E398" s="25"/>
      <c r="F398" s="25"/>
      <c r="G398" s="25"/>
      <c r="H398" s="25"/>
      <c r="I398" s="25"/>
      <c r="J398" s="25"/>
      <c r="K398" s="25"/>
      <c r="L398" s="25"/>
      <c r="M398" s="25"/>
      <c r="N398" s="25"/>
      <c r="O398" s="25"/>
      <c r="P398" s="25"/>
      <c r="Q398" s="25"/>
      <c r="R398" s="25"/>
      <c r="S398" s="25"/>
      <c r="T398" s="25"/>
      <c r="U398" s="25"/>
      <c r="V398" s="25"/>
      <c r="W398" s="25"/>
      <c r="X398" s="25"/>
    </row>
    <row r="399" spans="2:24" ht="15" customHeight="1">
      <c r="B399" s="25"/>
      <c r="C399" s="649"/>
      <c r="D399" s="25"/>
      <c r="E399" s="25"/>
      <c r="F399" s="25"/>
      <c r="G399" s="25"/>
      <c r="H399" s="25"/>
      <c r="I399" s="25"/>
      <c r="J399" s="25"/>
      <c r="K399" s="25"/>
      <c r="L399" s="25"/>
      <c r="M399" s="25"/>
      <c r="N399" s="25"/>
      <c r="O399" s="25"/>
      <c r="P399" s="25"/>
      <c r="Q399" s="25"/>
      <c r="R399" s="25"/>
      <c r="S399" s="25"/>
      <c r="T399" s="25"/>
      <c r="U399" s="25"/>
      <c r="V399" s="25"/>
      <c r="W399" s="25"/>
      <c r="X399" s="25"/>
    </row>
    <row r="400" spans="2:24" ht="15" customHeight="1">
      <c r="B400" s="25"/>
      <c r="C400" s="649"/>
      <c r="D400" s="25"/>
      <c r="E400" s="25"/>
      <c r="F400" s="25"/>
      <c r="G400" s="25"/>
      <c r="H400" s="25"/>
      <c r="I400" s="25"/>
      <c r="J400" s="25"/>
      <c r="K400" s="25"/>
      <c r="L400" s="25"/>
      <c r="M400" s="25"/>
      <c r="N400" s="25"/>
      <c r="O400" s="25"/>
      <c r="P400" s="25"/>
      <c r="Q400" s="25"/>
      <c r="R400" s="25"/>
      <c r="S400" s="25"/>
      <c r="T400" s="25"/>
      <c r="U400" s="25"/>
      <c r="V400" s="25"/>
      <c r="W400" s="25"/>
      <c r="X400" s="25"/>
    </row>
    <row r="401" spans="2:24" ht="15" customHeight="1">
      <c r="B401" s="25"/>
      <c r="C401" s="649"/>
      <c r="D401" s="25"/>
      <c r="E401" s="25"/>
      <c r="F401" s="25"/>
      <c r="G401" s="25"/>
      <c r="H401" s="25"/>
      <c r="I401" s="25"/>
      <c r="J401" s="25"/>
      <c r="K401" s="25"/>
      <c r="L401" s="25"/>
      <c r="M401" s="25"/>
      <c r="N401" s="25"/>
      <c r="O401" s="25"/>
      <c r="P401" s="25"/>
      <c r="Q401" s="25"/>
      <c r="R401" s="25"/>
      <c r="S401" s="25"/>
      <c r="T401" s="25"/>
      <c r="U401" s="25"/>
      <c r="V401" s="25"/>
      <c r="W401" s="25"/>
      <c r="X401" s="25"/>
    </row>
    <row r="402" spans="2:24" ht="15" customHeight="1">
      <c r="B402" s="25"/>
      <c r="C402" s="649"/>
      <c r="D402" s="25"/>
      <c r="E402" s="25"/>
      <c r="F402" s="25"/>
      <c r="G402" s="25"/>
      <c r="H402" s="25"/>
      <c r="I402" s="25"/>
      <c r="J402" s="25"/>
      <c r="K402" s="25"/>
      <c r="L402" s="25"/>
      <c r="M402" s="25"/>
      <c r="N402" s="25"/>
      <c r="O402" s="25"/>
      <c r="P402" s="25"/>
      <c r="Q402" s="25"/>
      <c r="R402" s="25"/>
      <c r="S402" s="25"/>
      <c r="T402" s="25"/>
      <c r="U402" s="25"/>
      <c r="V402" s="25"/>
      <c r="W402" s="25"/>
      <c r="X402" s="25"/>
    </row>
    <row r="403" spans="2:24" ht="15" customHeight="1">
      <c r="B403" s="25"/>
      <c r="C403" s="649"/>
      <c r="D403" s="25"/>
      <c r="E403" s="25"/>
      <c r="F403" s="25"/>
      <c r="G403" s="25"/>
      <c r="H403" s="25"/>
      <c r="I403" s="25"/>
      <c r="J403" s="25"/>
      <c r="K403" s="25"/>
      <c r="L403" s="25"/>
      <c r="M403" s="25"/>
      <c r="N403" s="25"/>
      <c r="O403" s="25"/>
      <c r="P403" s="25"/>
      <c r="Q403" s="25"/>
      <c r="R403" s="25"/>
      <c r="S403" s="25"/>
      <c r="T403" s="25"/>
      <c r="U403" s="25"/>
      <c r="V403" s="25"/>
      <c r="W403" s="25"/>
      <c r="X403" s="25"/>
    </row>
    <row r="404" spans="2:24" ht="15" customHeight="1">
      <c r="B404" s="25"/>
      <c r="C404" s="649"/>
      <c r="D404" s="25"/>
      <c r="E404" s="25"/>
      <c r="F404" s="25"/>
      <c r="G404" s="25"/>
      <c r="H404" s="25"/>
      <c r="I404" s="25"/>
      <c r="J404" s="25"/>
      <c r="K404" s="25"/>
      <c r="L404" s="25"/>
      <c r="M404" s="25"/>
      <c r="N404" s="25"/>
      <c r="O404" s="25"/>
      <c r="P404" s="25"/>
      <c r="Q404" s="25"/>
      <c r="R404" s="25"/>
      <c r="S404" s="25"/>
      <c r="T404" s="25"/>
      <c r="U404" s="25"/>
      <c r="V404" s="25"/>
      <c r="W404" s="25"/>
      <c r="X404" s="25"/>
    </row>
    <row r="405" spans="2:24" ht="15" customHeight="1">
      <c r="B405" s="25"/>
      <c r="C405" s="649"/>
      <c r="D405" s="25"/>
      <c r="E405" s="25"/>
      <c r="F405" s="25"/>
      <c r="G405" s="25"/>
      <c r="H405" s="25"/>
      <c r="I405" s="25"/>
      <c r="J405" s="25"/>
      <c r="K405" s="25"/>
      <c r="L405" s="25"/>
      <c r="M405" s="25"/>
      <c r="N405" s="25"/>
      <c r="O405" s="25"/>
      <c r="P405" s="25"/>
      <c r="Q405" s="25"/>
      <c r="R405" s="25"/>
      <c r="S405" s="25"/>
      <c r="T405" s="25"/>
      <c r="U405" s="25"/>
      <c r="V405" s="25"/>
      <c r="W405" s="25"/>
      <c r="X405" s="25"/>
    </row>
    <row r="406" spans="2:24" ht="15" customHeight="1">
      <c r="B406" s="25"/>
      <c r="C406" s="649"/>
      <c r="D406" s="25"/>
      <c r="E406" s="25"/>
      <c r="F406" s="25"/>
      <c r="G406" s="25"/>
      <c r="H406" s="25"/>
      <c r="I406" s="25"/>
      <c r="J406" s="25"/>
      <c r="K406" s="25"/>
      <c r="L406" s="25"/>
      <c r="M406" s="25"/>
      <c r="N406" s="25"/>
      <c r="O406" s="25"/>
      <c r="P406" s="25"/>
      <c r="Q406" s="25"/>
      <c r="R406" s="25"/>
      <c r="S406" s="25"/>
      <c r="T406" s="25"/>
      <c r="U406" s="25"/>
      <c r="V406" s="25"/>
      <c r="W406" s="25"/>
      <c r="X406" s="25"/>
    </row>
    <row r="407" spans="2:24" ht="15" customHeight="1">
      <c r="B407" s="25"/>
      <c r="C407" s="649"/>
      <c r="D407" s="25"/>
      <c r="E407" s="25"/>
      <c r="F407" s="25"/>
      <c r="G407" s="25"/>
      <c r="H407" s="25"/>
      <c r="I407" s="25"/>
      <c r="J407" s="25"/>
      <c r="K407" s="25"/>
      <c r="L407" s="25"/>
      <c r="M407" s="25"/>
      <c r="N407" s="25"/>
      <c r="O407" s="25"/>
      <c r="P407" s="25"/>
      <c r="Q407" s="25"/>
      <c r="R407" s="25"/>
      <c r="S407" s="25"/>
      <c r="T407" s="25"/>
      <c r="U407" s="25"/>
      <c r="V407" s="25"/>
      <c r="W407" s="25"/>
      <c r="X407" s="25"/>
    </row>
    <row r="408" spans="2:24" ht="15" customHeight="1">
      <c r="B408" s="25"/>
      <c r="C408" s="649"/>
      <c r="D408" s="25"/>
      <c r="E408" s="25"/>
      <c r="F408" s="25"/>
      <c r="G408" s="25"/>
      <c r="H408" s="25"/>
      <c r="I408" s="25"/>
      <c r="J408" s="25"/>
      <c r="K408" s="25"/>
      <c r="L408" s="25"/>
      <c r="M408" s="25"/>
      <c r="N408" s="25"/>
      <c r="O408" s="25"/>
      <c r="P408" s="25"/>
      <c r="Q408" s="25"/>
      <c r="R408" s="25"/>
      <c r="S408" s="25"/>
      <c r="T408" s="25"/>
      <c r="U408" s="25"/>
      <c r="V408" s="25"/>
      <c r="W408" s="25"/>
      <c r="X408" s="25"/>
    </row>
    <row r="409" spans="2:24" ht="15" customHeight="1">
      <c r="B409" s="25"/>
      <c r="C409" s="649"/>
      <c r="D409" s="25"/>
      <c r="E409" s="25"/>
      <c r="F409" s="25"/>
      <c r="G409" s="25"/>
      <c r="H409" s="25"/>
      <c r="I409" s="25"/>
      <c r="J409" s="25"/>
      <c r="K409" s="25"/>
      <c r="L409" s="25"/>
      <c r="M409" s="25"/>
      <c r="N409" s="25"/>
      <c r="O409" s="25"/>
      <c r="P409" s="25"/>
      <c r="Q409" s="25"/>
      <c r="R409" s="25"/>
      <c r="S409" s="25"/>
      <c r="T409" s="25"/>
      <c r="U409" s="25"/>
      <c r="V409" s="25"/>
      <c r="W409" s="25"/>
      <c r="X409" s="25"/>
    </row>
    <row r="410" spans="2:24" ht="15" customHeight="1">
      <c r="B410" s="25"/>
      <c r="C410" s="649"/>
      <c r="D410" s="25"/>
      <c r="E410" s="25"/>
      <c r="F410" s="25"/>
      <c r="G410" s="25"/>
      <c r="H410" s="25"/>
      <c r="I410" s="25"/>
      <c r="J410" s="25"/>
      <c r="K410" s="25"/>
      <c r="L410" s="25"/>
      <c r="M410" s="25"/>
      <c r="N410" s="25"/>
      <c r="O410" s="25"/>
      <c r="P410" s="25"/>
      <c r="Q410" s="25"/>
      <c r="R410" s="25"/>
      <c r="S410" s="25"/>
      <c r="T410" s="25"/>
      <c r="U410" s="25"/>
      <c r="V410" s="25"/>
      <c r="W410" s="25"/>
      <c r="X410" s="25"/>
    </row>
    <row r="411" spans="2:24" ht="15" customHeight="1">
      <c r="B411" s="25"/>
      <c r="C411" s="649"/>
      <c r="D411" s="25"/>
      <c r="E411" s="25"/>
      <c r="F411" s="25"/>
      <c r="G411" s="25"/>
      <c r="H411" s="25"/>
      <c r="I411" s="25"/>
      <c r="J411" s="25"/>
      <c r="K411" s="25"/>
      <c r="L411" s="25"/>
      <c r="M411" s="25"/>
      <c r="N411" s="25"/>
      <c r="O411" s="25"/>
      <c r="P411" s="25"/>
      <c r="Q411" s="25"/>
      <c r="R411" s="25"/>
      <c r="S411" s="25"/>
      <c r="T411" s="25"/>
      <c r="U411" s="25"/>
      <c r="V411" s="25"/>
      <c r="W411" s="25"/>
      <c r="X411" s="25"/>
    </row>
    <row r="412" spans="2:24" ht="15" customHeight="1">
      <c r="B412" s="25"/>
      <c r="C412" s="649"/>
      <c r="D412" s="25"/>
      <c r="E412" s="25"/>
      <c r="F412" s="25"/>
      <c r="G412" s="25"/>
      <c r="H412" s="25"/>
      <c r="I412" s="25"/>
      <c r="J412" s="25"/>
      <c r="K412" s="25"/>
      <c r="L412" s="25"/>
      <c r="M412" s="25"/>
      <c r="N412" s="25"/>
      <c r="O412" s="25"/>
      <c r="P412" s="25"/>
      <c r="Q412" s="25"/>
      <c r="R412" s="25"/>
      <c r="S412" s="25"/>
      <c r="T412" s="25"/>
      <c r="U412" s="25"/>
      <c r="V412" s="25"/>
      <c r="W412" s="25"/>
      <c r="X412" s="25"/>
    </row>
    <row r="413" spans="2:24" ht="15" customHeight="1">
      <c r="B413" s="25"/>
      <c r="C413" s="649"/>
      <c r="D413" s="25"/>
      <c r="E413" s="25"/>
      <c r="F413" s="25"/>
      <c r="G413" s="25"/>
      <c r="H413" s="25"/>
      <c r="I413" s="25"/>
      <c r="J413" s="25"/>
      <c r="K413" s="25"/>
      <c r="L413" s="25"/>
      <c r="M413" s="25"/>
      <c r="N413" s="25"/>
      <c r="O413" s="25"/>
      <c r="P413" s="25"/>
      <c r="Q413" s="25"/>
      <c r="R413" s="25"/>
      <c r="S413" s="25"/>
      <c r="T413" s="25"/>
      <c r="U413" s="25"/>
      <c r="V413" s="25"/>
      <c r="W413" s="25"/>
      <c r="X413" s="25"/>
    </row>
    <row r="414" spans="2:24" ht="15" customHeight="1">
      <c r="B414" s="25"/>
      <c r="C414" s="649"/>
      <c r="D414" s="25"/>
      <c r="E414" s="25"/>
      <c r="F414" s="25"/>
      <c r="G414" s="25"/>
      <c r="H414" s="25"/>
      <c r="I414" s="25"/>
      <c r="J414" s="25"/>
      <c r="K414" s="25"/>
      <c r="L414" s="25"/>
      <c r="M414" s="25"/>
      <c r="N414" s="25"/>
      <c r="O414" s="25"/>
      <c r="P414" s="25"/>
      <c r="Q414" s="25"/>
      <c r="R414" s="25"/>
      <c r="S414" s="25"/>
      <c r="T414" s="25"/>
      <c r="U414" s="25"/>
      <c r="V414" s="25"/>
      <c r="W414" s="25"/>
      <c r="X414" s="25"/>
    </row>
    <row r="415" spans="2:24" ht="15" customHeight="1">
      <c r="B415" s="25"/>
      <c r="C415" s="649"/>
      <c r="D415" s="25"/>
      <c r="E415" s="25"/>
      <c r="F415" s="25"/>
      <c r="G415" s="25"/>
      <c r="H415" s="25"/>
      <c r="I415" s="25"/>
      <c r="J415" s="25"/>
      <c r="K415" s="25"/>
      <c r="L415" s="25"/>
      <c r="M415" s="25"/>
      <c r="N415" s="25"/>
      <c r="O415" s="25"/>
      <c r="P415" s="25"/>
      <c r="Q415" s="25"/>
      <c r="R415" s="25"/>
      <c r="S415" s="25"/>
      <c r="T415" s="25"/>
      <c r="U415" s="25"/>
      <c r="V415" s="25"/>
      <c r="W415" s="25"/>
      <c r="X415" s="25"/>
    </row>
    <row r="416" spans="2:24" ht="15" customHeight="1">
      <c r="B416" s="25"/>
      <c r="C416" s="649"/>
      <c r="D416" s="25"/>
      <c r="E416" s="25"/>
      <c r="F416" s="25"/>
      <c r="G416" s="25"/>
      <c r="H416" s="25"/>
      <c r="I416" s="25"/>
      <c r="J416" s="25"/>
      <c r="K416" s="25"/>
      <c r="L416" s="25"/>
      <c r="M416" s="25"/>
      <c r="N416" s="25"/>
      <c r="O416" s="25"/>
      <c r="P416" s="25"/>
      <c r="Q416" s="25"/>
      <c r="R416" s="25"/>
      <c r="S416" s="25"/>
      <c r="T416" s="25"/>
      <c r="U416" s="25"/>
      <c r="V416" s="25"/>
      <c r="W416" s="25"/>
      <c r="X416" s="25"/>
    </row>
    <row r="417" spans="2:24" ht="15" customHeight="1">
      <c r="B417" s="25"/>
      <c r="C417" s="649"/>
      <c r="D417" s="25"/>
      <c r="E417" s="25"/>
      <c r="F417" s="25"/>
      <c r="G417" s="25"/>
      <c r="H417" s="25"/>
      <c r="I417" s="25"/>
      <c r="J417" s="25"/>
      <c r="K417" s="25"/>
      <c r="L417" s="25"/>
      <c r="M417" s="25"/>
      <c r="N417" s="25"/>
      <c r="O417" s="25"/>
      <c r="P417" s="25"/>
      <c r="Q417" s="25"/>
      <c r="R417" s="25"/>
      <c r="S417" s="25"/>
      <c r="T417" s="25"/>
      <c r="U417" s="25"/>
      <c r="V417" s="25"/>
      <c r="W417" s="25"/>
      <c r="X417" s="25"/>
    </row>
    <row r="418" spans="2:24" ht="15" customHeight="1">
      <c r="B418" s="25"/>
      <c r="C418" s="649"/>
      <c r="D418" s="25"/>
      <c r="E418" s="25"/>
      <c r="F418" s="25"/>
      <c r="G418" s="25"/>
      <c r="H418" s="25"/>
      <c r="I418" s="25"/>
      <c r="J418" s="25"/>
      <c r="K418" s="25"/>
      <c r="L418" s="25"/>
      <c r="M418" s="25"/>
      <c r="N418" s="25"/>
      <c r="O418" s="25"/>
      <c r="P418" s="25"/>
      <c r="Q418" s="25"/>
      <c r="R418" s="25"/>
      <c r="S418" s="25"/>
      <c r="T418" s="25"/>
      <c r="U418" s="25"/>
      <c r="V418" s="25"/>
      <c r="W418" s="25"/>
      <c r="X418" s="25"/>
    </row>
    <row r="419" spans="2:24" ht="15" customHeight="1">
      <c r="B419" s="25"/>
      <c r="C419" s="649"/>
      <c r="D419" s="25"/>
      <c r="E419" s="25"/>
      <c r="F419" s="25"/>
      <c r="G419" s="25"/>
      <c r="H419" s="25"/>
      <c r="I419" s="25"/>
      <c r="J419" s="25"/>
      <c r="K419" s="25"/>
      <c r="L419" s="25"/>
      <c r="M419" s="25"/>
      <c r="N419" s="25"/>
      <c r="O419" s="25"/>
      <c r="P419" s="25"/>
      <c r="Q419" s="25"/>
      <c r="R419" s="25"/>
      <c r="S419" s="25"/>
      <c r="T419" s="25"/>
      <c r="U419" s="25"/>
      <c r="V419" s="25"/>
      <c r="W419" s="25"/>
      <c r="X419" s="25"/>
    </row>
    <row r="420" spans="2:24" ht="15" customHeight="1">
      <c r="B420" s="25"/>
      <c r="C420" s="649"/>
      <c r="D420" s="25"/>
      <c r="E420" s="25"/>
      <c r="F420" s="25"/>
      <c r="G420" s="25"/>
      <c r="H420" s="25"/>
      <c r="I420" s="25"/>
      <c r="J420" s="25"/>
      <c r="K420" s="25"/>
      <c r="L420" s="25"/>
      <c r="M420" s="25"/>
      <c r="N420" s="25"/>
      <c r="O420" s="25"/>
      <c r="P420" s="25"/>
      <c r="Q420" s="25"/>
      <c r="R420" s="25"/>
      <c r="S420" s="25"/>
      <c r="T420" s="25"/>
      <c r="U420" s="25"/>
      <c r="V420" s="25"/>
      <c r="W420" s="25"/>
      <c r="X420" s="25"/>
    </row>
    <row r="421" spans="2:24" ht="15" customHeight="1">
      <c r="B421" s="25"/>
      <c r="C421" s="649"/>
      <c r="D421" s="25"/>
      <c r="E421" s="25"/>
      <c r="F421" s="25"/>
      <c r="G421" s="25"/>
      <c r="H421" s="25"/>
      <c r="I421" s="25"/>
      <c r="J421" s="25"/>
      <c r="K421" s="25"/>
      <c r="L421" s="25"/>
      <c r="M421" s="25"/>
      <c r="N421" s="25"/>
      <c r="O421" s="25"/>
      <c r="P421" s="25"/>
      <c r="Q421" s="25"/>
      <c r="R421" s="25"/>
      <c r="S421" s="25"/>
      <c r="T421" s="25"/>
      <c r="U421" s="25"/>
      <c r="V421" s="25"/>
      <c r="W421" s="25"/>
      <c r="X421" s="25"/>
    </row>
    <row r="422" spans="2:24" ht="15" customHeight="1">
      <c r="B422" s="25"/>
      <c r="C422" s="649"/>
      <c r="D422" s="25"/>
      <c r="E422" s="25"/>
      <c r="F422" s="25"/>
      <c r="G422" s="25"/>
      <c r="H422" s="25"/>
      <c r="I422" s="25"/>
      <c r="J422" s="25"/>
      <c r="K422" s="25"/>
      <c r="L422" s="25"/>
      <c r="M422" s="25"/>
      <c r="N422" s="25"/>
      <c r="O422" s="25"/>
      <c r="P422" s="25"/>
      <c r="Q422" s="25"/>
      <c r="R422" s="25"/>
      <c r="S422" s="25"/>
      <c r="T422" s="25"/>
      <c r="U422" s="25"/>
      <c r="V422" s="25"/>
      <c r="W422" s="25"/>
      <c r="X422" s="25"/>
    </row>
    <row r="423" spans="2:24" ht="15" customHeight="1">
      <c r="B423" s="25"/>
      <c r="C423" s="649"/>
      <c r="D423" s="25"/>
      <c r="E423" s="25"/>
      <c r="F423" s="25"/>
      <c r="G423" s="25"/>
      <c r="H423" s="25"/>
      <c r="I423" s="25"/>
      <c r="J423" s="25"/>
      <c r="K423" s="25"/>
      <c r="L423" s="25"/>
      <c r="M423" s="25"/>
      <c r="N423" s="25"/>
      <c r="O423" s="25"/>
      <c r="P423" s="25"/>
      <c r="Q423" s="25"/>
      <c r="R423" s="25"/>
      <c r="S423" s="25"/>
      <c r="T423" s="25"/>
      <c r="U423" s="25"/>
      <c r="V423" s="25"/>
      <c r="W423" s="25"/>
      <c r="X423" s="25"/>
    </row>
    <row r="424" spans="2:24" ht="15" customHeight="1">
      <c r="B424" s="25"/>
      <c r="C424" s="649"/>
      <c r="D424" s="25"/>
      <c r="E424" s="25"/>
      <c r="F424" s="25"/>
      <c r="G424" s="25"/>
      <c r="H424" s="25"/>
      <c r="I424" s="25"/>
      <c r="J424" s="25"/>
      <c r="K424" s="25"/>
      <c r="L424" s="25"/>
      <c r="M424" s="25"/>
      <c r="N424" s="25"/>
      <c r="O424" s="25"/>
      <c r="P424" s="25"/>
      <c r="Q424" s="25"/>
      <c r="R424" s="25"/>
      <c r="S424" s="25"/>
      <c r="T424" s="25"/>
      <c r="U424" s="25"/>
      <c r="V424" s="25"/>
      <c r="W424" s="25"/>
      <c r="X424" s="25"/>
    </row>
    <row r="425" spans="2:24" ht="15" customHeight="1">
      <c r="B425" s="25"/>
      <c r="C425" s="649"/>
      <c r="D425" s="25"/>
      <c r="E425" s="25"/>
      <c r="F425" s="25"/>
      <c r="G425" s="25"/>
      <c r="H425" s="25"/>
      <c r="I425" s="25"/>
      <c r="J425" s="25"/>
      <c r="K425" s="25"/>
      <c r="L425" s="25"/>
      <c r="M425" s="25"/>
      <c r="N425" s="25"/>
      <c r="O425" s="25"/>
      <c r="P425" s="25"/>
      <c r="Q425" s="25"/>
      <c r="R425" s="25"/>
      <c r="S425" s="25"/>
      <c r="T425" s="25"/>
      <c r="U425" s="25"/>
      <c r="V425" s="25"/>
      <c r="W425" s="25"/>
      <c r="X425" s="25"/>
    </row>
    <row r="426" spans="2:24" ht="15" customHeight="1">
      <c r="B426" s="25"/>
      <c r="C426" s="649"/>
      <c r="D426" s="25"/>
      <c r="E426" s="25"/>
      <c r="F426" s="25"/>
      <c r="G426" s="25"/>
      <c r="H426" s="25"/>
      <c r="I426" s="25"/>
      <c r="J426" s="25"/>
      <c r="K426" s="25"/>
      <c r="L426" s="25"/>
      <c r="M426" s="25"/>
      <c r="N426" s="25"/>
      <c r="O426" s="25"/>
      <c r="P426" s="25"/>
      <c r="Q426" s="25"/>
      <c r="R426" s="25"/>
      <c r="S426" s="25"/>
      <c r="T426" s="25"/>
      <c r="U426" s="25"/>
      <c r="V426" s="25"/>
      <c r="W426" s="25"/>
      <c r="X426" s="25"/>
    </row>
    <row r="427" spans="2:24" ht="15" customHeight="1">
      <c r="B427" s="25"/>
      <c r="C427" s="649"/>
      <c r="D427" s="25"/>
      <c r="E427" s="25"/>
      <c r="F427" s="25"/>
      <c r="G427" s="25"/>
      <c r="H427" s="25"/>
      <c r="I427" s="25"/>
      <c r="J427" s="25"/>
      <c r="K427" s="25"/>
      <c r="L427" s="25"/>
      <c r="M427" s="25"/>
      <c r="N427" s="25"/>
      <c r="O427" s="25"/>
      <c r="P427" s="25"/>
      <c r="Q427" s="25"/>
      <c r="R427" s="25"/>
      <c r="S427" s="25"/>
      <c r="T427" s="25"/>
      <c r="U427" s="25"/>
      <c r="V427" s="25"/>
      <c r="W427" s="25"/>
      <c r="X427" s="25"/>
    </row>
    <row r="428" spans="2:24" ht="15" customHeight="1">
      <c r="B428" s="25"/>
      <c r="C428" s="649"/>
      <c r="D428" s="25"/>
      <c r="E428" s="25"/>
      <c r="F428" s="25"/>
      <c r="G428" s="25"/>
      <c r="H428" s="25"/>
      <c r="I428" s="25"/>
      <c r="J428" s="25"/>
      <c r="K428" s="25"/>
      <c r="L428" s="25"/>
      <c r="M428" s="25"/>
      <c r="N428" s="25"/>
      <c r="O428" s="25"/>
      <c r="P428" s="25"/>
      <c r="Q428" s="25"/>
      <c r="R428" s="25"/>
      <c r="S428" s="25"/>
      <c r="T428" s="25"/>
      <c r="U428" s="25"/>
      <c r="V428" s="25"/>
      <c r="W428" s="25"/>
      <c r="X428" s="25"/>
    </row>
    <row r="429" spans="2:24" ht="15" customHeight="1">
      <c r="B429" s="25"/>
      <c r="C429" s="649"/>
      <c r="D429" s="25"/>
      <c r="E429" s="25"/>
      <c r="F429" s="25"/>
      <c r="G429" s="25"/>
      <c r="H429" s="25"/>
      <c r="I429" s="25"/>
      <c r="J429" s="25"/>
      <c r="K429" s="25"/>
      <c r="L429" s="25"/>
      <c r="M429" s="25"/>
      <c r="N429" s="25"/>
      <c r="O429" s="25"/>
      <c r="P429" s="25"/>
      <c r="Q429" s="25"/>
      <c r="R429" s="25"/>
      <c r="S429" s="25"/>
      <c r="T429" s="25"/>
      <c r="U429" s="25"/>
      <c r="V429" s="25"/>
      <c r="W429" s="25"/>
      <c r="X429" s="25"/>
    </row>
    <row r="430" spans="2:24" ht="15" customHeight="1">
      <c r="B430" s="25"/>
      <c r="C430" s="649"/>
      <c r="D430" s="25"/>
      <c r="E430" s="25"/>
      <c r="F430" s="25"/>
      <c r="G430" s="25"/>
      <c r="H430" s="25"/>
      <c r="I430" s="25"/>
      <c r="J430" s="25"/>
      <c r="K430" s="25"/>
      <c r="L430" s="25"/>
      <c r="M430" s="25"/>
      <c r="N430" s="25"/>
      <c r="O430" s="25"/>
      <c r="P430" s="25"/>
      <c r="Q430" s="25"/>
      <c r="R430" s="25"/>
      <c r="S430" s="25"/>
      <c r="T430" s="25"/>
      <c r="U430" s="25"/>
      <c r="V430" s="25"/>
      <c r="W430" s="25"/>
      <c r="X430" s="25"/>
    </row>
    <row r="431" spans="2:24" ht="15" customHeight="1">
      <c r="B431" s="25"/>
      <c r="C431" s="649"/>
      <c r="D431" s="25"/>
      <c r="E431" s="25"/>
      <c r="F431" s="25"/>
      <c r="G431" s="25"/>
      <c r="H431" s="25"/>
      <c r="I431" s="25"/>
      <c r="J431" s="25"/>
      <c r="K431" s="25"/>
      <c r="L431" s="25"/>
      <c r="M431" s="25"/>
      <c r="N431" s="25"/>
      <c r="O431" s="25"/>
      <c r="P431" s="25"/>
      <c r="Q431" s="25"/>
      <c r="R431" s="25"/>
      <c r="S431" s="25"/>
      <c r="T431" s="25"/>
      <c r="U431" s="25"/>
      <c r="V431" s="25"/>
      <c r="W431" s="25"/>
      <c r="X431" s="25"/>
    </row>
    <row r="432" spans="2:24" ht="15" customHeight="1">
      <c r="B432" s="25"/>
      <c r="C432" s="649"/>
      <c r="D432" s="25"/>
      <c r="E432" s="25"/>
      <c r="F432" s="25"/>
      <c r="G432" s="25"/>
      <c r="H432" s="25"/>
      <c r="I432" s="25"/>
      <c r="J432" s="25"/>
      <c r="K432" s="25"/>
      <c r="L432" s="25"/>
      <c r="M432" s="25"/>
      <c r="N432" s="25"/>
      <c r="O432" s="25"/>
      <c r="P432" s="25"/>
      <c r="Q432" s="25"/>
      <c r="R432" s="25"/>
      <c r="S432" s="25"/>
      <c r="T432" s="25"/>
      <c r="U432" s="25"/>
      <c r="V432" s="25"/>
      <c r="W432" s="25"/>
      <c r="X432" s="25"/>
    </row>
    <row r="433" spans="2:24" ht="15" customHeight="1">
      <c r="B433" s="25"/>
      <c r="C433" s="649"/>
      <c r="D433" s="25"/>
      <c r="E433" s="25"/>
      <c r="F433" s="25"/>
      <c r="G433" s="25"/>
      <c r="H433" s="25"/>
      <c r="I433" s="25"/>
      <c r="J433" s="25"/>
      <c r="K433" s="25"/>
      <c r="L433" s="25"/>
      <c r="M433" s="25"/>
      <c r="N433" s="25"/>
      <c r="O433" s="25"/>
      <c r="P433" s="25"/>
      <c r="Q433" s="25"/>
      <c r="R433" s="25"/>
      <c r="S433" s="25"/>
      <c r="T433" s="25"/>
      <c r="U433" s="25"/>
      <c r="V433" s="25"/>
      <c r="W433" s="25"/>
      <c r="X433" s="25"/>
    </row>
    <row r="434" spans="2:24" ht="15" customHeight="1">
      <c r="B434" s="25"/>
      <c r="C434" s="649"/>
      <c r="D434" s="25"/>
      <c r="E434" s="25"/>
      <c r="F434" s="25"/>
      <c r="G434" s="25"/>
      <c r="H434" s="25"/>
      <c r="I434" s="25"/>
      <c r="J434" s="25"/>
      <c r="K434" s="25"/>
      <c r="L434" s="25"/>
      <c r="M434" s="25"/>
      <c r="N434" s="25"/>
      <c r="O434" s="25"/>
      <c r="P434" s="25"/>
      <c r="Q434" s="25"/>
      <c r="R434" s="25"/>
      <c r="S434" s="25"/>
      <c r="T434" s="25"/>
      <c r="U434" s="25"/>
      <c r="V434" s="25"/>
      <c r="W434" s="25"/>
      <c r="X434" s="25"/>
    </row>
    <row r="435" spans="2:24" ht="15" customHeight="1">
      <c r="B435" s="25"/>
      <c r="C435" s="649"/>
      <c r="D435" s="25"/>
      <c r="E435" s="25"/>
      <c r="F435" s="25"/>
      <c r="G435" s="25"/>
      <c r="H435" s="25"/>
      <c r="I435" s="25"/>
      <c r="J435" s="25"/>
      <c r="K435" s="25"/>
      <c r="L435" s="25"/>
      <c r="M435" s="25"/>
      <c r="N435" s="25"/>
      <c r="O435" s="25"/>
      <c r="P435" s="25"/>
      <c r="Q435" s="25"/>
      <c r="R435" s="25"/>
      <c r="S435" s="25"/>
      <c r="T435" s="25"/>
      <c r="U435" s="25"/>
      <c r="V435" s="25"/>
      <c r="W435" s="25"/>
      <c r="X435" s="25"/>
    </row>
    <row r="436" spans="2:24" ht="15" customHeight="1">
      <c r="B436" s="25"/>
      <c r="C436" s="649"/>
      <c r="D436" s="25"/>
      <c r="E436" s="25"/>
      <c r="F436" s="25"/>
      <c r="G436" s="25"/>
      <c r="H436" s="25"/>
      <c r="I436" s="25"/>
      <c r="J436" s="25"/>
      <c r="K436" s="25"/>
      <c r="L436" s="25"/>
      <c r="M436" s="25"/>
      <c r="N436" s="25"/>
      <c r="O436" s="25"/>
      <c r="P436" s="25"/>
      <c r="Q436" s="25"/>
      <c r="R436" s="25"/>
      <c r="S436" s="25"/>
      <c r="T436" s="25"/>
      <c r="U436" s="25"/>
      <c r="V436" s="25"/>
      <c r="W436" s="25"/>
      <c r="X436" s="25"/>
    </row>
    <row r="437" spans="2:24" ht="15" customHeight="1">
      <c r="B437" s="25"/>
      <c r="C437" s="649"/>
      <c r="D437" s="25"/>
      <c r="E437" s="25"/>
      <c r="F437" s="25"/>
      <c r="G437" s="25"/>
      <c r="H437" s="25"/>
      <c r="I437" s="25"/>
      <c r="J437" s="25"/>
      <c r="K437" s="25"/>
      <c r="L437" s="25"/>
      <c r="M437" s="25"/>
      <c r="N437" s="25"/>
      <c r="O437" s="25"/>
      <c r="P437" s="25"/>
      <c r="Q437" s="25"/>
      <c r="R437" s="25"/>
      <c r="S437" s="25"/>
      <c r="T437" s="25"/>
      <c r="U437" s="25"/>
      <c r="V437" s="25"/>
      <c r="W437" s="25"/>
      <c r="X437" s="25"/>
    </row>
    <row r="438" spans="2:24" ht="15" customHeight="1">
      <c r="B438" s="25"/>
      <c r="C438" s="649"/>
      <c r="D438" s="25"/>
      <c r="E438" s="25"/>
      <c r="F438" s="25"/>
      <c r="G438" s="25"/>
      <c r="H438" s="25"/>
      <c r="I438" s="25"/>
      <c r="J438" s="25"/>
      <c r="K438" s="25"/>
      <c r="L438" s="25"/>
      <c r="M438" s="25"/>
      <c r="N438" s="25"/>
      <c r="O438" s="25"/>
      <c r="P438" s="25"/>
      <c r="Q438" s="25"/>
      <c r="R438" s="25"/>
      <c r="S438" s="25"/>
      <c r="T438" s="25"/>
      <c r="U438" s="25"/>
      <c r="V438" s="25"/>
      <c r="W438" s="25"/>
      <c r="X438" s="25"/>
    </row>
    <row r="439" spans="2:24" ht="15" customHeight="1">
      <c r="B439" s="25"/>
      <c r="C439" s="649"/>
      <c r="D439" s="25"/>
      <c r="E439" s="25"/>
      <c r="F439" s="25"/>
      <c r="G439" s="25"/>
      <c r="H439" s="25"/>
      <c r="I439" s="25"/>
      <c r="J439" s="25"/>
      <c r="K439" s="25"/>
      <c r="L439" s="25"/>
      <c r="M439" s="25"/>
      <c r="N439" s="25"/>
      <c r="O439" s="25"/>
      <c r="P439" s="25"/>
      <c r="Q439" s="25"/>
      <c r="R439" s="25"/>
      <c r="S439" s="25"/>
      <c r="T439" s="25"/>
      <c r="U439" s="25"/>
      <c r="V439" s="25"/>
      <c r="W439" s="25"/>
      <c r="X439" s="25"/>
    </row>
    <row r="440" spans="2:24" ht="15" customHeight="1">
      <c r="B440" s="25"/>
      <c r="C440" s="649"/>
      <c r="D440" s="25"/>
      <c r="E440" s="25"/>
      <c r="F440" s="25"/>
      <c r="G440" s="25"/>
      <c r="H440" s="25"/>
      <c r="I440" s="25"/>
      <c r="J440" s="25"/>
      <c r="K440" s="25"/>
      <c r="L440" s="25"/>
      <c r="M440" s="25"/>
      <c r="N440" s="25"/>
      <c r="O440" s="25"/>
      <c r="P440" s="25"/>
      <c r="Q440" s="25"/>
      <c r="R440" s="25"/>
      <c r="S440" s="25"/>
      <c r="T440" s="25"/>
      <c r="U440" s="25"/>
      <c r="V440" s="25"/>
      <c r="W440" s="25"/>
      <c r="X440" s="25"/>
    </row>
    <row r="441" spans="2:24" ht="15" customHeight="1">
      <c r="B441" s="25"/>
      <c r="C441" s="649"/>
      <c r="D441" s="25"/>
      <c r="E441" s="25"/>
      <c r="F441" s="25"/>
      <c r="G441" s="25"/>
      <c r="H441" s="25"/>
      <c r="I441" s="25"/>
      <c r="J441" s="25"/>
      <c r="K441" s="25"/>
      <c r="L441" s="25"/>
      <c r="M441" s="25"/>
      <c r="N441" s="25"/>
      <c r="O441" s="25"/>
      <c r="P441" s="25"/>
      <c r="Q441" s="25"/>
      <c r="R441" s="25"/>
      <c r="S441" s="25"/>
      <c r="T441" s="25"/>
      <c r="U441" s="25"/>
      <c r="V441" s="25"/>
      <c r="W441" s="25"/>
      <c r="X441" s="25"/>
    </row>
    <row r="442" spans="2:24" ht="15" customHeight="1">
      <c r="B442" s="25"/>
      <c r="C442" s="649"/>
      <c r="D442" s="25"/>
      <c r="E442" s="25"/>
      <c r="F442" s="25"/>
      <c r="G442" s="25"/>
      <c r="H442" s="25"/>
      <c r="I442" s="25"/>
      <c r="J442" s="25"/>
      <c r="K442" s="25"/>
      <c r="L442" s="25"/>
      <c r="M442" s="25"/>
      <c r="N442" s="25"/>
      <c r="O442" s="25"/>
      <c r="P442" s="25"/>
      <c r="Q442" s="25"/>
      <c r="R442" s="25"/>
      <c r="S442" s="25"/>
      <c r="T442" s="25"/>
      <c r="U442" s="25"/>
      <c r="V442" s="25"/>
      <c r="W442" s="25"/>
      <c r="X442" s="25"/>
    </row>
    <row r="443" spans="2:24" ht="15" customHeight="1">
      <c r="B443" s="25"/>
      <c r="C443" s="649"/>
      <c r="D443" s="25"/>
      <c r="E443" s="25"/>
      <c r="F443" s="25"/>
      <c r="G443" s="25"/>
      <c r="H443" s="25"/>
      <c r="I443" s="25"/>
      <c r="J443" s="25"/>
      <c r="K443" s="25"/>
      <c r="L443" s="25"/>
      <c r="M443" s="25"/>
      <c r="N443" s="25"/>
      <c r="O443" s="25"/>
      <c r="P443" s="25"/>
      <c r="Q443" s="25"/>
      <c r="R443" s="25"/>
      <c r="S443" s="25"/>
      <c r="T443" s="25"/>
      <c r="U443" s="25"/>
      <c r="V443" s="25"/>
      <c r="W443" s="25"/>
      <c r="X443" s="25"/>
    </row>
    <row r="444" spans="2:24" ht="15" customHeight="1">
      <c r="B444" s="25"/>
      <c r="C444" s="649"/>
      <c r="D444" s="25"/>
      <c r="E444" s="25"/>
      <c r="F444" s="25"/>
      <c r="G444" s="25"/>
      <c r="H444" s="25"/>
      <c r="I444" s="25"/>
      <c r="J444" s="25"/>
      <c r="K444" s="25"/>
      <c r="L444" s="25"/>
      <c r="M444" s="25"/>
      <c r="N444" s="25"/>
      <c r="O444" s="25"/>
      <c r="P444" s="25"/>
      <c r="Q444" s="25"/>
      <c r="R444" s="25"/>
      <c r="S444" s="25"/>
      <c r="T444" s="25"/>
      <c r="U444" s="25"/>
      <c r="V444" s="25"/>
      <c r="W444" s="25"/>
      <c r="X444" s="25"/>
    </row>
    <row r="445" spans="2:24" ht="15" customHeight="1">
      <c r="B445" s="25"/>
      <c r="C445" s="649"/>
      <c r="D445" s="25"/>
      <c r="E445" s="25"/>
      <c r="F445" s="25"/>
      <c r="G445" s="25"/>
      <c r="H445" s="25"/>
      <c r="I445" s="25"/>
      <c r="J445" s="25"/>
      <c r="K445" s="25"/>
      <c r="L445" s="25"/>
      <c r="M445" s="25"/>
      <c r="N445" s="25"/>
      <c r="O445" s="25"/>
      <c r="P445" s="25"/>
      <c r="Q445" s="25"/>
      <c r="R445" s="25"/>
      <c r="S445" s="25"/>
      <c r="T445" s="25"/>
      <c r="U445" s="25"/>
      <c r="V445" s="25"/>
      <c r="W445" s="25"/>
      <c r="X445" s="25"/>
    </row>
    <row r="446" spans="2:24" ht="15" customHeight="1">
      <c r="B446" s="25"/>
      <c r="C446" s="649"/>
      <c r="D446" s="25"/>
      <c r="E446" s="25"/>
      <c r="F446" s="25"/>
      <c r="G446" s="25"/>
      <c r="H446" s="25"/>
      <c r="I446" s="25"/>
      <c r="J446" s="25"/>
      <c r="K446" s="25"/>
      <c r="L446" s="25"/>
      <c r="M446" s="25"/>
      <c r="N446" s="25"/>
      <c r="O446" s="25"/>
      <c r="P446" s="25"/>
      <c r="Q446" s="25"/>
      <c r="R446" s="25"/>
      <c r="S446" s="25"/>
      <c r="T446" s="25"/>
      <c r="U446" s="25"/>
      <c r="V446" s="25"/>
      <c r="W446" s="25"/>
      <c r="X446" s="25"/>
    </row>
    <row r="447" spans="2:24" ht="15" customHeight="1">
      <c r="B447" s="25"/>
      <c r="C447" s="649"/>
      <c r="D447" s="25"/>
      <c r="E447" s="25"/>
      <c r="F447" s="25"/>
      <c r="G447" s="25"/>
      <c r="H447" s="25"/>
      <c r="I447" s="25"/>
      <c r="J447" s="25"/>
      <c r="K447" s="25"/>
      <c r="L447" s="25"/>
      <c r="M447" s="25"/>
      <c r="N447" s="25"/>
      <c r="O447" s="25"/>
      <c r="P447" s="25"/>
      <c r="Q447" s="25"/>
      <c r="R447" s="25"/>
      <c r="S447" s="25"/>
      <c r="T447" s="25"/>
      <c r="U447" s="25"/>
      <c r="V447" s="25"/>
      <c r="W447" s="25"/>
      <c r="X447" s="25"/>
    </row>
    <row r="448" spans="2:24" ht="15" customHeight="1">
      <c r="B448" s="25"/>
      <c r="C448" s="649"/>
      <c r="D448" s="25"/>
      <c r="E448" s="25"/>
      <c r="F448" s="25"/>
      <c r="G448" s="25"/>
      <c r="H448" s="25"/>
      <c r="I448" s="25"/>
      <c r="J448" s="25"/>
      <c r="K448" s="25"/>
      <c r="L448" s="25"/>
      <c r="M448" s="25"/>
      <c r="N448" s="25"/>
      <c r="O448" s="25"/>
      <c r="P448" s="25"/>
      <c r="Q448" s="25"/>
      <c r="R448" s="25"/>
      <c r="S448" s="25"/>
      <c r="T448" s="25"/>
      <c r="U448" s="25"/>
      <c r="V448" s="25"/>
      <c r="W448" s="25"/>
      <c r="X448" s="25"/>
    </row>
    <row r="449" spans="2:24" ht="15" customHeight="1">
      <c r="B449" s="25"/>
      <c r="C449" s="649"/>
      <c r="D449" s="25"/>
      <c r="E449" s="25"/>
      <c r="F449" s="25"/>
      <c r="G449" s="25"/>
      <c r="H449" s="25"/>
      <c r="I449" s="25"/>
      <c r="J449" s="25"/>
      <c r="K449" s="25"/>
      <c r="L449" s="25"/>
      <c r="M449" s="25"/>
      <c r="N449" s="25"/>
      <c r="O449" s="25"/>
      <c r="P449" s="25"/>
      <c r="Q449" s="25"/>
      <c r="R449" s="25"/>
      <c r="S449" s="25"/>
      <c r="T449" s="25"/>
      <c r="U449" s="25"/>
      <c r="V449" s="25"/>
      <c r="W449" s="25"/>
      <c r="X449" s="25"/>
    </row>
    <row r="450" spans="2:24" ht="15" customHeight="1">
      <c r="B450" s="25"/>
      <c r="C450" s="649"/>
      <c r="D450" s="25"/>
      <c r="E450" s="25"/>
      <c r="F450" s="25"/>
      <c r="G450" s="25"/>
      <c r="H450" s="25"/>
      <c r="I450" s="25"/>
      <c r="J450" s="25"/>
      <c r="K450" s="25"/>
      <c r="L450" s="25"/>
      <c r="M450" s="25"/>
      <c r="N450" s="25"/>
      <c r="O450" s="25"/>
      <c r="P450" s="25"/>
      <c r="Q450" s="25"/>
      <c r="R450" s="25"/>
      <c r="S450" s="25"/>
      <c r="T450" s="25"/>
      <c r="U450" s="25"/>
      <c r="V450" s="25"/>
      <c r="W450" s="25"/>
      <c r="X450" s="25"/>
    </row>
    <row r="451" spans="2:24" ht="15" customHeight="1">
      <c r="B451" s="25"/>
      <c r="C451" s="649"/>
      <c r="D451" s="25"/>
      <c r="E451" s="25"/>
      <c r="F451" s="25"/>
      <c r="G451" s="25"/>
      <c r="H451" s="25"/>
      <c r="I451" s="25"/>
      <c r="J451" s="25"/>
      <c r="K451" s="25"/>
      <c r="L451" s="25"/>
      <c r="M451" s="25"/>
      <c r="N451" s="25"/>
      <c r="O451" s="25"/>
      <c r="P451" s="25"/>
      <c r="Q451" s="25"/>
      <c r="R451" s="25"/>
      <c r="S451" s="25"/>
      <c r="T451" s="25"/>
      <c r="U451" s="25"/>
      <c r="V451" s="25"/>
      <c r="W451" s="25"/>
      <c r="X451" s="25"/>
    </row>
    <row r="452" spans="2:24" ht="15" customHeight="1">
      <c r="B452" s="25"/>
      <c r="C452" s="649"/>
      <c r="D452" s="25"/>
      <c r="E452" s="25"/>
      <c r="F452" s="25"/>
      <c r="G452" s="25"/>
      <c r="H452" s="25"/>
      <c r="I452" s="25"/>
      <c r="J452" s="25"/>
      <c r="K452" s="25"/>
      <c r="L452" s="25"/>
      <c r="M452" s="25"/>
      <c r="N452" s="25"/>
      <c r="O452" s="25"/>
      <c r="P452" s="25"/>
      <c r="Q452" s="25"/>
      <c r="R452" s="25"/>
      <c r="S452" s="25"/>
      <c r="T452" s="25"/>
      <c r="U452" s="25"/>
      <c r="V452" s="25"/>
      <c r="W452" s="25"/>
      <c r="X452" s="25"/>
    </row>
    <row r="453" spans="2:24" ht="15" customHeight="1">
      <c r="B453" s="25"/>
      <c r="C453" s="649"/>
      <c r="D453" s="25"/>
      <c r="E453" s="25"/>
      <c r="F453" s="25"/>
      <c r="G453" s="25"/>
      <c r="H453" s="25"/>
      <c r="I453" s="25"/>
      <c r="J453" s="25"/>
      <c r="K453" s="25"/>
      <c r="L453" s="25"/>
      <c r="M453" s="25"/>
      <c r="N453" s="25"/>
      <c r="O453" s="25"/>
      <c r="P453" s="25"/>
      <c r="Q453" s="25"/>
      <c r="R453" s="25"/>
      <c r="S453" s="25"/>
      <c r="T453" s="25"/>
      <c r="U453" s="25"/>
      <c r="V453" s="25"/>
      <c r="W453" s="25"/>
      <c r="X453" s="25"/>
    </row>
    <row r="454" spans="2:24" ht="15" customHeight="1">
      <c r="B454" s="25"/>
      <c r="C454" s="649"/>
      <c r="D454" s="25"/>
      <c r="E454" s="25"/>
      <c r="F454" s="25"/>
      <c r="G454" s="25"/>
      <c r="H454" s="25"/>
      <c r="I454" s="25"/>
      <c r="J454" s="25"/>
      <c r="K454" s="25"/>
      <c r="L454" s="25"/>
      <c r="M454" s="25"/>
      <c r="N454" s="25"/>
      <c r="O454" s="25"/>
      <c r="P454" s="25"/>
      <c r="Q454" s="25"/>
      <c r="R454" s="25"/>
      <c r="S454" s="25"/>
      <c r="T454" s="25"/>
      <c r="U454" s="25"/>
      <c r="V454" s="25"/>
      <c r="W454" s="25"/>
      <c r="X454" s="25"/>
    </row>
    <row r="455" spans="2:24" ht="15" customHeight="1">
      <c r="B455" s="25"/>
      <c r="C455" s="649"/>
      <c r="D455" s="25"/>
      <c r="E455" s="25"/>
      <c r="F455" s="25"/>
      <c r="G455" s="25"/>
      <c r="H455" s="25"/>
      <c r="I455" s="25"/>
      <c r="J455" s="25"/>
      <c r="K455" s="25"/>
      <c r="L455" s="25"/>
      <c r="M455" s="25"/>
      <c r="N455" s="25"/>
      <c r="O455" s="25"/>
      <c r="P455" s="25"/>
      <c r="Q455" s="25"/>
      <c r="R455" s="25"/>
      <c r="S455" s="25"/>
      <c r="T455" s="25"/>
      <c r="U455" s="25"/>
      <c r="V455" s="25"/>
      <c r="W455" s="25"/>
      <c r="X455" s="25"/>
    </row>
    <row r="456" spans="2:24" ht="15" customHeight="1">
      <c r="B456" s="25"/>
      <c r="C456" s="649"/>
      <c r="D456" s="25"/>
      <c r="E456" s="25"/>
      <c r="F456" s="25"/>
      <c r="G456" s="25"/>
      <c r="H456" s="25"/>
      <c r="I456" s="25"/>
      <c r="J456" s="25"/>
      <c r="K456" s="25"/>
      <c r="L456" s="25"/>
      <c r="M456" s="25"/>
      <c r="N456" s="25"/>
      <c r="O456" s="25"/>
      <c r="P456" s="25"/>
      <c r="Q456" s="25"/>
      <c r="R456" s="25"/>
      <c r="S456" s="25"/>
      <c r="T456" s="25"/>
      <c r="U456" s="25"/>
      <c r="V456" s="25"/>
      <c r="W456" s="25"/>
      <c r="X456" s="25"/>
    </row>
    <row r="457" spans="2:24" ht="15" customHeight="1">
      <c r="B457" s="25"/>
      <c r="C457" s="649"/>
      <c r="D457" s="25"/>
      <c r="E457" s="25"/>
      <c r="F457" s="25"/>
      <c r="G457" s="25"/>
      <c r="H457" s="25"/>
      <c r="I457" s="25"/>
      <c r="J457" s="25"/>
      <c r="K457" s="25"/>
      <c r="L457" s="25"/>
      <c r="M457" s="25"/>
      <c r="N457" s="25"/>
      <c r="O457" s="25"/>
      <c r="P457" s="25"/>
      <c r="Q457" s="25"/>
      <c r="R457" s="25"/>
      <c r="S457" s="25"/>
      <c r="T457" s="25"/>
      <c r="U457" s="25"/>
      <c r="V457" s="25"/>
      <c r="W457" s="25"/>
      <c r="X457" s="25"/>
    </row>
    <row r="458" spans="2:24" ht="15" customHeight="1">
      <c r="B458" s="25"/>
      <c r="C458" s="649"/>
      <c r="D458" s="25"/>
      <c r="E458" s="25"/>
      <c r="F458" s="25"/>
      <c r="G458" s="25"/>
      <c r="H458" s="25"/>
      <c r="I458" s="25"/>
      <c r="J458" s="25"/>
      <c r="K458" s="25"/>
      <c r="L458" s="25"/>
      <c r="M458" s="25"/>
      <c r="N458" s="25"/>
      <c r="O458" s="25"/>
      <c r="P458" s="25"/>
      <c r="Q458" s="25"/>
      <c r="R458" s="25"/>
      <c r="S458" s="25"/>
      <c r="T458" s="25"/>
      <c r="U458" s="25"/>
      <c r="V458" s="25"/>
      <c r="W458" s="25"/>
      <c r="X458" s="25"/>
    </row>
    <row r="459" spans="2:24" ht="15" customHeight="1">
      <c r="B459" s="25"/>
      <c r="C459" s="649"/>
      <c r="D459" s="25"/>
      <c r="E459" s="25"/>
      <c r="F459" s="25"/>
      <c r="G459" s="25"/>
      <c r="H459" s="25"/>
      <c r="I459" s="25"/>
      <c r="J459" s="25"/>
      <c r="K459" s="25"/>
      <c r="L459" s="25"/>
      <c r="M459" s="25"/>
      <c r="N459" s="25"/>
      <c r="O459" s="25"/>
      <c r="P459" s="25"/>
      <c r="Q459" s="25"/>
      <c r="R459" s="25"/>
      <c r="S459" s="25"/>
      <c r="T459" s="25"/>
      <c r="U459" s="25"/>
      <c r="V459" s="25"/>
      <c r="W459" s="25"/>
      <c r="X459" s="25"/>
    </row>
    <row r="460" spans="2:24" ht="15" customHeight="1">
      <c r="B460" s="25"/>
      <c r="C460" s="649"/>
      <c r="D460" s="25"/>
      <c r="E460" s="25"/>
      <c r="F460" s="25"/>
      <c r="G460" s="25"/>
      <c r="H460" s="25"/>
      <c r="I460" s="25"/>
      <c r="J460" s="25"/>
      <c r="K460" s="25"/>
      <c r="L460" s="25"/>
      <c r="M460" s="25"/>
      <c r="N460" s="25"/>
      <c r="O460" s="25"/>
      <c r="P460" s="25"/>
      <c r="Q460" s="25"/>
      <c r="R460" s="25"/>
      <c r="S460" s="25"/>
      <c r="T460" s="25"/>
      <c r="U460" s="25"/>
      <c r="V460" s="25"/>
      <c r="W460" s="25"/>
      <c r="X460" s="25"/>
    </row>
    <row r="461" spans="2:24" ht="15" customHeight="1">
      <c r="B461" s="25"/>
      <c r="C461" s="649"/>
      <c r="D461" s="25"/>
      <c r="E461" s="25"/>
      <c r="F461" s="25"/>
      <c r="G461" s="25"/>
      <c r="H461" s="25"/>
      <c r="I461" s="25"/>
      <c r="J461" s="25"/>
      <c r="K461" s="25"/>
      <c r="L461" s="25"/>
      <c r="M461" s="25"/>
      <c r="N461" s="25"/>
      <c r="O461" s="25"/>
      <c r="P461" s="25"/>
      <c r="Q461" s="25"/>
      <c r="R461" s="25"/>
      <c r="S461" s="25"/>
      <c r="T461" s="25"/>
      <c r="U461" s="25"/>
      <c r="V461" s="25"/>
      <c r="W461" s="25"/>
      <c r="X461" s="25"/>
    </row>
    <row r="462" spans="2:24" ht="15" customHeight="1">
      <c r="B462" s="25"/>
      <c r="C462" s="649"/>
      <c r="D462" s="25"/>
      <c r="E462" s="25"/>
      <c r="F462" s="25"/>
      <c r="G462" s="25"/>
      <c r="H462" s="25"/>
      <c r="I462" s="25"/>
      <c r="J462" s="25"/>
      <c r="K462" s="25"/>
      <c r="L462" s="25"/>
      <c r="M462" s="25"/>
      <c r="N462" s="25"/>
      <c r="O462" s="25"/>
      <c r="P462" s="25"/>
      <c r="Q462" s="25"/>
      <c r="R462" s="25"/>
      <c r="S462" s="25"/>
      <c r="T462" s="25"/>
      <c r="U462" s="25"/>
      <c r="V462" s="25"/>
      <c r="W462" s="25"/>
      <c r="X462" s="25"/>
    </row>
    <row r="463" spans="2:24" ht="15" customHeight="1">
      <c r="B463" s="25"/>
      <c r="C463" s="649"/>
      <c r="D463" s="25"/>
      <c r="E463" s="25"/>
      <c r="F463" s="25"/>
      <c r="G463" s="25"/>
      <c r="H463" s="25"/>
      <c r="I463" s="25"/>
      <c r="J463" s="25"/>
      <c r="K463" s="25"/>
      <c r="L463" s="25"/>
      <c r="M463" s="25"/>
      <c r="N463" s="25"/>
      <c r="O463" s="25"/>
      <c r="P463" s="25"/>
      <c r="Q463" s="25"/>
      <c r="R463" s="25"/>
      <c r="S463" s="25"/>
      <c r="T463" s="25"/>
      <c r="U463" s="25"/>
      <c r="V463" s="25"/>
      <c r="W463" s="25"/>
      <c r="X463" s="25"/>
    </row>
    <row r="464" spans="2:24" ht="15" customHeight="1">
      <c r="B464" s="25"/>
      <c r="C464" s="649"/>
      <c r="D464" s="25"/>
      <c r="E464" s="25"/>
      <c r="F464" s="25"/>
      <c r="G464" s="25"/>
      <c r="H464" s="25"/>
      <c r="I464" s="25"/>
      <c r="J464" s="25"/>
      <c r="K464" s="25"/>
      <c r="L464" s="25"/>
      <c r="M464" s="25"/>
      <c r="N464" s="25"/>
      <c r="O464" s="25"/>
      <c r="P464" s="25"/>
      <c r="Q464" s="25"/>
      <c r="R464" s="25"/>
      <c r="S464" s="25"/>
      <c r="T464" s="25"/>
      <c r="U464" s="25"/>
      <c r="V464" s="25"/>
      <c r="W464" s="25"/>
      <c r="X464" s="25"/>
    </row>
    <row r="465" spans="2:24" ht="15" customHeight="1">
      <c r="B465" s="25"/>
      <c r="C465" s="649"/>
      <c r="D465" s="25"/>
      <c r="E465" s="25"/>
      <c r="F465" s="25"/>
      <c r="G465" s="25"/>
      <c r="H465" s="25"/>
      <c r="I465" s="25"/>
      <c r="J465" s="25"/>
      <c r="K465" s="25"/>
      <c r="L465" s="25"/>
      <c r="M465" s="25"/>
      <c r="N465" s="25"/>
      <c r="O465" s="25"/>
      <c r="P465" s="25"/>
      <c r="Q465" s="25"/>
      <c r="R465" s="25"/>
      <c r="S465" s="25"/>
      <c r="T465" s="25"/>
      <c r="U465" s="25"/>
      <c r="V465" s="25"/>
      <c r="W465" s="25"/>
      <c r="X465" s="25"/>
    </row>
    <row r="466" spans="2:24" ht="15" customHeight="1">
      <c r="B466" s="25"/>
      <c r="C466" s="649"/>
      <c r="D466" s="25"/>
      <c r="E466" s="25"/>
      <c r="F466" s="25"/>
      <c r="G466" s="25"/>
      <c r="H466" s="25"/>
      <c r="I466" s="25"/>
      <c r="J466" s="25"/>
      <c r="K466" s="25"/>
      <c r="L466" s="25"/>
      <c r="M466" s="25"/>
      <c r="N466" s="25"/>
      <c r="O466" s="25"/>
      <c r="P466" s="25"/>
      <c r="Q466" s="25"/>
      <c r="R466" s="25"/>
      <c r="S466" s="25"/>
      <c r="T466" s="25"/>
      <c r="U466" s="25"/>
      <c r="V466" s="25"/>
      <c r="W466" s="25"/>
      <c r="X466" s="25"/>
    </row>
    <row r="467" spans="2:24" ht="15" customHeight="1">
      <c r="B467" s="25"/>
      <c r="C467" s="649"/>
      <c r="D467" s="25"/>
      <c r="E467" s="25"/>
      <c r="F467" s="25"/>
      <c r="G467" s="25"/>
      <c r="H467" s="25"/>
      <c r="I467" s="25"/>
      <c r="J467" s="25"/>
      <c r="K467" s="25"/>
      <c r="L467" s="25"/>
      <c r="M467" s="25"/>
      <c r="N467" s="25"/>
      <c r="O467" s="25"/>
      <c r="P467" s="25"/>
      <c r="Q467" s="25"/>
      <c r="R467" s="25"/>
      <c r="S467" s="25"/>
      <c r="T467" s="25"/>
      <c r="U467" s="25"/>
      <c r="V467" s="25"/>
      <c r="W467" s="25"/>
      <c r="X467" s="25"/>
    </row>
    <row r="468" spans="2:24" ht="15" customHeight="1">
      <c r="B468" s="25"/>
      <c r="C468" s="649"/>
      <c r="D468" s="25"/>
      <c r="E468" s="25"/>
      <c r="F468" s="25"/>
      <c r="G468" s="25"/>
      <c r="H468" s="25"/>
      <c r="I468" s="25"/>
      <c r="J468" s="25"/>
      <c r="K468" s="25"/>
      <c r="L468" s="25"/>
      <c r="M468" s="25"/>
      <c r="N468" s="25"/>
      <c r="O468" s="25"/>
      <c r="P468" s="25"/>
      <c r="Q468" s="25"/>
      <c r="R468" s="25"/>
      <c r="S468" s="25"/>
      <c r="T468" s="25"/>
      <c r="U468" s="25"/>
      <c r="V468" s="25"/>
      <c r="W468" s="25"/>
      <c r="X468" s="25"/>
    </row>
    <row r="469" spans="2:24" ht="15" customHeight="1">
      <c r="B469" s="25"/>
      <c r="C469" s="649"/>
      <c r="D469" s="25"/>
      <c r="E469" s="25"/>
      <c r="F469" s="25"/>
      <c r="G469" s="25"/>
      <c r="H469" s="25"/>
      <c r="I469" s="25"/>
      <c r="J469" s="25"/>
      <c r="K469" s="25"/>
      <c r="L469" s="25"/>
      <c r="M469" s="25"/>
      <c r="N469" s="25"/>
      <c r="O469" s="25"/>
      <c r="P469" s="25"/>
      <c r="Q469" s="25"/>
      <c r="R469" s="25"/>
      <c r="S469" s="25"/>
      <c r="T469" s="25"/>
      <c r="U469" s="25"/>
      <c r="V469" s="25"/>
      <c r="W469" s="25"/>
      <c r="X469" s="25"/>
    </row>
    <row r="470" spans="2:24" ht="15" customHeight="1">
      <c r="B470" s="25"/>
      <c r="C470" s="649"/>
      <c r="D470" s="25"/>
      <c r="E470" s="25"/>
      <c r="F470" s="25"/>
      <c r="G470" s="25"/>
      <c r="H470" s="25"/>
      <c r="I470" s="25"/>
      <c r="J470" s="25"/>
      <c r="K470" s="25"/>
      <c r="L470" s="25"/>
      <c r="M470" s="25"/>
      <c r="N470" s="25"/>
      <c r="O470" s="25"/>
      <c r="P470" s="25"/>
      <c r="Q470" s="25"/>
      <c r="R470" s="25"/>
      <c r="S470" s="25"/>
      <c r="T470" s="25"/>
      <c r="U470" s="25"/>
      <c r="V470" s="25"/>
      <c r="W470" s="25"/>
      <c r="X470" s="25"/>
    </row>
    <row r="471" spans="2:24" ht="15" customHeight="1">
      <c r="B471" s="25"/>
      <c r="C471" s="649"/>
      <c r="D471" s="25"/>
      <c r="E471" s="25"/>
      <c r="F471" s="25"/>
      <c r="G471" s="25"/>
      <c r="H471" s="25"/>
      <c r="I471" s="25"/>
      <c r="J471" s="25"/>
      <c r="K471" s="25"/>
      <c r="L471" s="25"/>
      <c r="M471" s="25"/>
      <c r="N471" s="25"/>
      <c r="O471" s="25"/>
      <c r="P471" s="25"/>
      <c r="Q471" s="25"/>
      <c r="R471" s="25"/>
      <c r="S471" s="25"/>
      <c r="T471" s="25"/>
      <c r="U471" s="25"/>
      <c r="V471" s="25"/>
      <c r="W471" s="25"/>
      <c r="X471" s="25"/>
    </row>
    <row r="472" spans="2:24" ht="15" customHeight="1">
      <c r="B472" s="25"/>
      <c r="C472" s="649"/>
      <c r="D472" s="25"/>
      <c r="E472" s="25"/>
      <c r="F472" s="25"/>
      <c r="G472" s="25"/>
      <c r="H472" s="25"/>
      <c r="I472" s="25"/>
      <c r="J472" s="25"/>
      <c r="K472" s="25"/>
      <c r="L472" s="25"/>
      <c r="M472" s="25"/>
      <c r="N472" s="25"/>
      <c r="O472" s="25"/>
      <c r="P472" s="25"/>
      <c r="Q472" s="25"/>
      <c r="R472" s="25"/>
      <c r="S472" s="25"/>
      <c r="T472" s="25"/>
      <c r="U472" s="25"/>
      <c r="V472" s="25"/>
      <c r="W472" s="25"/>
      <c r="X472" s="25"/>
    </row>
    <row r="473" spans="2:24" ht="15" customHeight="1">
      <c r="B473" s="25"/>
      <c r="C473" s="649"/>
      <c r="D473" s="25"/>
      <c r="E473" s="25"/>
      <c r="F473" s="25"/>
      <c r="G473" s="25"/>
      <c r="H473" s="25"/>
      <c r="I473" s="25"/>
      <c r="J473" s="25"/>
      <c r="K473" s="25"/>
      <c r="L473" s="25"/>
      <c r="M473" s="25"/>
      <c r="N473" s="25"/>
      <c r="O473" s="25"/>
      <c r="P473" s="25"/>
      <c r="Q473" s="25"/>
      <c r="R473" s="25"/>
      <c r="S473" s="25"/>
      <c r="T473" s="25"/>
      <c r="U473" s="25"/>
      <c r="V473" s="25"/>
      <c r="W473" s="25"/>
      <c r="X473" s="25"/>
    </row>
    <row r="474" spans="2:24" ht="15" customHeight="1">
      <c r="B474" s="25"/>
      <c r="C474" s="649"/>
      <c r="D474" s="25"/>
      <c r="E474" s="25"/>
      <c r="F474" s="25"/>
      <c r="G474" s="25"/>
      <c r="H474" s="25"/>
      <c r="I474" s="25"/>
      <c r="J474" s="25"/>
      <c r="K474" s="25"/>
      <c r="L474" s="25"/>
      <c r="M474" s="25"/>
      <c r="N474" s="25"/>
      <c r="O474" s="25"/>
      <c r="P474" s="25"/>
      <c r="Q474" s="25"/>
      <c r="R474" s="25"/>
      <c r="S474" s="25"/>
      <c r="T474" s="25"/>
      <c r="U474" s="25"/>
      <c r="V474" s="25"/>
      <c r="W474" s="25"/>
      <c r="X474" s="25"/>
    </row>
    <row r="475" spans="2:24" ht="15" customHeight="1">
      <c r="B475" s="25"/>
      <c r="C475" s="649"/>
      <c r="D475" s="25"/>
      <c r="E475" s="25"/>
      <c r="F475" s="25"/>
      <c r="G475" s="25"/>
      <c r="H475" s="25"/>
      <c r="I475" s="25"/>
      <c r="J475" s="25"/>
      <c r="K475" s="25"/>
      <c r="L475" s="25"/>
      <c r="M475" s="25"/>
      <c r="N475" s="25"/>
      <c r="O475" s="25"/>
      <c r="P475" s="25"/>
      <c r="Q475" s="25"/>
      <c r="R475" s="25"/>
      <c r="S475" s="25"/>
      <c r="T475" s="25"/>
      <c r="U475" s="25"/>
      <c r="V475" s="25"/>
      <c r="W475" s="25"/>
      <c r="X475" s="25"/>
    </row>
    <row r="476" spans="2:24" ht="15" customHeight="1">
      <c r="B476" s="25"/>
      <c r="C476" s="649"/>
      <c r="D476" s="25"/>
      <c r="E476" s="25"/>
      <c r="F476" s="25"/>
      <c r="G476" s="25"/>
      <c r="H476" s="25"/>
      <c r="I476" s="25"/>
      <c r="J476" s="25"/>
      <c r="K476" s="25"/>
      <c r="L476" s="25"/>
      <c r="M476" s="25"/>
      <c r="N476" s="25"/>
      <c r="O476" s="25"/>
      <c r="P476" s="25"/>
      <c r="Q476" s="25"/>
      <c r="R476" s="25"/>
      <c r="S476" s="25"/>
      <c r="T476" s="25"/>
      <c r="U476" s="25"/>
      <c r="V476" s="25"/>
      <c r="W476" s="25"/>
      <c r="X476" s="25"/>
    </row>
    <row r="477" spans="2:24" ht="15" customHeight="1">
      <c r="B477" s="25"/>
      <c r="C477" s="649"/>
      <c r="D477" s="25"/>
      <c r="E477" s="25"/>
      <c r="F477" s="25"/>
      <c r="G477" s="25"/>
      <c r="H477" s="25"/>
      <c r="I477" s="25"/>
      <c r="J477" s="25"/>
      <c r="K477" s="25"/>
      <c r="L477" s="25"/>
      <c r="M477" s="25"/>
      <c r="N477" s="25"/>
      <c r="O477" s="25"/>
      <c r="P477" s="25"/>
      <c r="Q477" s="25"/>
      <c r="R477" s="25"/>
      <c r="S477" s="25"/>
      <c r="T477" s="25"/>
      <c r="U477" s="25"/>
      <c r="V477" s="25"/>
      <c r="W477" s="25"/>
      <c r="X477" s="25"/>
    </row>
    <row r="478" spans="2:24" ht="15" customHeight="1">
      <c r="B478" s="25"/>
      <c r="C478" s="649"/>
      <c r="D478" s="25"/>
      <c r="E478" s="25"/>
      <c r="F478" s="25"/>
      <c r="G478" s="25"/>
      <c r="H478" s="25"/>
      <c r="I478" s="25"/>
      <c r="J478" s="25"/>
      <c r="K478" s="25"/>
      <c r="L478" s="25"/>
      <c r="M478" s="25"/>
      <c r="N478" s="25"/>
      <c r="O478" s="25"/>
      <c r="P478" s="25"/>
      <c r="Q478" s="25"/>
      <c r="R478" s="25"/>
      <c r="S478" s="25"/>
      <c r="T478" s="25"/>
      <c r="U478" s="25"/>
      <c r="V478" s="25"/>
      <c r="W478" s="25"/>
      <c r="X478" s="25"/>
    </row>
    <row r="479" spans="2:24" ht="15" customHeight="1">
      <c r="B479" s="25"/>
      <c r="C479" s="649"/>
      <c r="D479" s="25"/>
      <c r="E479" s="25"/>
      <c r="F479" s="25"/>
      <c r="G479" s="25"/>
      <c r="H479" s="25"/>
      <c r="I479" s="25"/>
      <c r="J479" s="25"/>
      <c r="K479" s="25"/>
      <c r="L479" s="25"/>
      <c r="M479" s="25"/>
      <c r="N479" s="25"/>
      <c r="O479" s="25"/>
      <c r="P479" s="25"/>
      <c r="Q479" s="25"/>
      <c r="R479" s="25"/>
      <c r="S479" s="25"/>
      <c r="T479" s="25"/>
      <c r="U479" s="25"/>
      <c r="V479" s="25"/>
      <c r="W479" s="25"/>
      <c r="X479" s="25"/>
    </row>
    <row r="480" spans="2:24" ht="15" customHeight="1">
      <c r="B480" s="25"/>
      <c r="C480" s="649"/>
      <c r="D480" s="25"/>
      <c r="E480" s="25"/>
      <c r="F480" s="25"/>
      <c r="G480" s="25"/>
      <c r="H480" s="25"/>
      <c r="I480" s="25"/>
      <c r="J480" s="25"/>
      <c r="K480" s="25"/>
      <c r="L480" s="25"/>
      <c r="M480" s="25"/>
      <c r="N480" s="25"/>
      <c r="O480" s="25"/>
      <c r="P480" s="25"/>
      <c r="Q480" s="25"/>
      <c r="R480" s="25"/>
      <c r="S480" s="25"/>
      <c r="T480" s="25"/>
      <c r="U480" s="25"/>
      <c r="V480" s="25"/>
      <c r="W480" s="25"/>
      <c r="X480" s="25"/>
    </row>
    <row r="481" spans="2:24" ht="15" customHeight="1">
      <c r="B481" s="25"/>
      <c r="C481" s="649"/>
      <c r="D481" s="25"/>
      <c r="E481" s="25"/>
      <c r="F481" s="25"/>
      <c r="G481" s="25"/>
      <c r="H481" s="25"/>
      <c r="I481" s="25"/>
      <c r="J481" s="25"/>
      <c r="K481" s="25"/>
      <c r="L481" s="25"/>
      <c r="M481" s="25"/>
      <c r="N481" s="25"/>
      <c r="O481" s="25"/>
      <c r="P481" s="25"/>
      <c r="Q481" s="25"/>
      <c r="R481" s="25"/>
      <c r="S481" s="25"/>
      <c r="T481" s="25"/>
      <c r="U481" s="25"/>
      <c r="V481" s="25"/>
      <c r="W481" s="25"/>
      <c r="X481" s="25"/>
    </row>
    <row r="482" spans="2:24" ht="15" customHeight="1">
      <c r="B482" s="25"/>
      <c r="C482" s="649"/>
      <c r="D482" s="25"/>
      <c r="E482" s="25"/>
      <c r="F482" s="25"/>
      <c r="G482" s="25"/>
      <c r="H482" s="25"/>
      <c r="I482" s="25"/>
      <c r="J482" s="25"/>
      <c r="K482" s="25"/>
      <c r="L482" s="25"/>
      <c r="M482" s="25"/>
      <c r="N482" s="25"/>
      <c r="O482" s="25"/>
      <c r="P482" s="25"/>
      <c r="Q482" s="25"/>
      <c r="R482" s="25"/>
      <c r="S482" s="25"/>
      <c r="T482" s="25"/>
      <c r="U482" s="25"/>
      <c r="V482" s="25"/>
      <c r="W482" s="25"/>
      <c r="X482" s="25"/>
    </row>
    <row r="483" spans="2:24" ht="15" customHeight="1">
      <c r="B483" s="25"/>
      <c r="C483" s="649"/>
      <c r="D483" s="25"/>
      <c r="E483" s="25"/>
      <c r="F483" s="25"/>
      <c r="G483" s="25"/>
      <c r="H483" s="25"/>
      <c r="I483" s="25"/>
      <c r="J483" s="25"/>
      <c r="K483" s="25"/>
      <c r="L483" s="25"/>
      <c r="M483" s="25"/>
      <c r="N483" s="25"/>
      <c r="O483" s="25"/>
      <c r="P483" s="25"/>
      <c r="Q483" s="25"/>
      <c r="R483" s="25"/>
      <c r="S483" s="25"/>
      <c r="T483" s="25"/>
      <c r="U483" s="25"/>
      <c r="V483" s="25"/>
      <c r="W483" s="25"/>
      <c r="X483" s="25"/>
    </row>
    <row r="484" spans="2:24" ht="15" customHeight="1">
      <c r="B484" s="25"/>
      <c r="C484" s="649"/>
      <c r="D484" s="25"/>
      <c r="E484" s="25"/>
      <c r="F484" s="25"/>
      <c r="G484" s="25"/>
      <c r="H484" s="25"/>
      <c r="I484" s="25"/>
      <c r="J484" s="25"/>
      <c r="K484" s="25"/>
      <c r="L484" s="25"/>
      <c r="M484" s="25"/>
      <c r="N484" s="25"/>
      <c r="O484" s="25"/>
      <c r="P484" s="25"/>
      <c r="Q484" s="25"/>
      <c r="R484" s="25"/>
      <c r="S484" s="25"/>
      <c r="T484" s="25"/>
      <c r="U484" s="25"/>
      <c r="V484" s="25"/>
      <c r="W484" s="25"/>
      <c r="X484" s="25"/>
    </row>
    <row r="485" spans="2:24" ht="15" customHeight="1">
      <c r="B485" s="25"/>
      <c r="C485" s="649"/>
      <c r="D485" s="25"/>
      <c r="E485" s="25"/>
      <c r="F485" s="25"/>
      <c r="G485" s="25"/>
      <c r="H485" s="25"/>
      <c r="I485" s="25"/>
      <c r="J485" s="25"/>
      <c r="K485" s="25"/>
      <c r="L485" s="25"/>
      <c r="M485" s="25"/>
      <c r="N485" s="25"/>
      <c r="O485" s="25"/>
      <c r="P485" s="25"/>
      <c r="Q485" s="25"/>
      <c r="R485" s="25"/>
      <c r="S485" s="25"/>
      <c r="T485" s="25"/>
      <c r="U485" s="25"/>
      <c r="V485" s="25"/>
      <c r="W485" s="25"/>
      <c r="X485" s="25"/>
    </row>
    <row r="486" spans="2:24" ht="15" customHeight="1">
      <c r="B486" s="25"/>
      <c r="C486" s="649"/>
      <c r="D486" s="25"/>
      <c r="E486" s="25"/>
      <c r="F486" s="25"/>
      <c r="G486" s="25"/>
      <c r="H486" s="25"/>
      <c r="I486" s="25"/>
      <c r="J486" s="25"/>
      <c r="K486" s="25"/>
      <c r="L486" s="25"/>
      <c r="M486" s="25"/>
      <c r="N486" s="25"/>
      <c r="O486" s="25"/>
      <c r="P486" s="25"/>
      <c r="Q486" s="25"/>
      <c r="R486" s="25"/>
      <c r="S486" s="25"/>
      <c r="T486" s="25"/>
      <c r="U486" s="25"/>
      <c r="V486" s="25"/>
      <c r="W486" s="25"/>
      <c r="X486" s="25"/>
    </row>
    <row r="487" spans="2:24" ht="15" customHeight="1">
      <c r="B487" s="25"/>
      <c r="C487" s="649"/>
      <c r="D487" s="25"/>
      <c r="E487" s="25"/>
      <c r="F487" s="25"/>
      <c r="G487" s="25"/>
      <c r="H487" s="25"/>
      <c r="I487" s="25"/>
      <c r="J487" s="25"/>
      <c r="K487" s="25"/>
      <c r="L487" s="25"/>
      <c r="M487" s="25"/>
      <c r="N487" s="25"/>
      <c r="O487" s="25"/>
      <c r="P487" s="25"/>
      <c r="Q487" s="25"/>
      <c r="R487" s="25"/>
      <c r="S487" s="25"/>
      <c r="T487" s="25"/>
      <c r="U487" s="25"/>
      <c r="V487" s="25"/>
      <c r="W487" s="25"/>
      <c r="X487" s="25"/>
    </row>
    <row r="488" spans="2:24" ht="15" customHeight="1">
      <c r="B488" s="25"/>
      <c r="C488" s="649"/>
      <c r="D488" s="25"/>
      <c r="E488" s="25"/>
      <c r="F488" s="25"/>
      <c r="G488" s="25"/>
      <c r="H488" s="25"/>
      <c r="I488" s="25"/>
      <c r="J488" s="25"/>
      <c r="K488" s="25"/>
      <c r="L488" s="25"/>
      <c r="M488" s="25"/>
      <c r="N488" s="25"/>
      <c r="O488" s="25"/>
      <c r="P488" s="25"/>
      <c r="Q488" s="25"/>
      <c r="R488" s="25"/>
      <c r="S488" s="25"/>
      <c r="T488" s="25"/>
      <c r="U488" s="25"/>
      <c r="V488" s="25"/>
      <c r="W488" s="25"/>
      <c r="X488" s="25"/>
    </row>
    <row r="489" spans="2:24" ht="15" customHeight="1">
      <c r="B489" s="25"/>
      <c r="C489" s="649"/>
      <c r="D489" s="25"/>
      <c r="E489" s="25"/>
      <c r="F489" s="25"/>
      <c r="G489" s="25"/>
      <c r="H489" s="25"/>
      <c r="I489" s="25"/>
      <c r="J489" s="25"/>
      <c r="K489" s="25"/>
      <c r="L489" s="25"/>
      <c r="M489" s="25"/>
      <c r="N489" s="25"/>
      <c r="O489" s="25"/>
      <c r="P489" s="25"/>
      <c r="Q489" s="25"/>
      <c r="R489" s="25"/>
      <c r="S489" s="25"/>
      <c r="T489" s="25"/>
      <c r="U489" s="25"/>
      <c r="V489" s="25"/>
      <c r="W489" s="25"/>
      <c r="X489" s="25"/>
    </row>
    <row r="490" spans="2:24" ht="15" customHeight="1">
      <c r="B490" s="25"/>
      <c r="C490" s="649"/>
      <c r="D490" s="25"/>
      <c r="E490" s="25"/>
      <c r="F490" s="25"/>
      <c r="G490" s="25"/>
      <c r="H490" s="25"/>
      <c r="I490" s="25"/>
      <c r="J490" s="25"/>
      <c r="K490" s="25"/>
      <c r="L490" s="25"/>
      <c r="M490" s="25"/>
      <c r="N490" s="25"/>
      <c r="O490" s="25"/>
      <c r="P490" s="25"/>
      <c r="Q490" s="25"/>
      <c r="R490" s="25"/>
      <c r="S490" s="25"/>
      <c r="T490" s="25"/>
      <c r="U490" s="25"/>
      <c r="V490" s="25"/>
      <c r="W490" s="25"/>
      <c r="X490" s="25"/>
    </row>
    <row r="491" spans="2:24" ht="15" customHeight="1">
      <c r="B491" s="25"/>
      <c r="C491" s="649"/>
      <c r="D491" s="25"/>
      <c r="E491" s="25"/>
      <c r="F491" s="25"/>
      <c r="G491" s="25"/>
      <c r="H491" s="25"/>
      <c r="I491" s="25"/>
      <c r="J491" s="25"/>
      <c r="K491" s="25"/>
      <c r="L491" s="25"/>
      <c r="M491" s="25"/>
      <c r="N491" s="25"/>
      <c r="O491" s="25"/>
      <c r="P491" s="25"/>
      <c r="Q491" s="25"/>
      <c r="R491" s="25"/>
      <c r="S491" s="25"/>
      <c r="T491" s="25"/>
      <c r="U491" s="25"/>
      <c r="V491" s="25"/>
      <c r="W491" s="25"/>
      <c r="X491" s="25"/>
    </row>
    <row r="492" spans="2:24" ht="15" customHeight="1">
      <c r="B492" s="25"/>
      <c r="C492" s="649"/>
      <c r="D492" s="25"/>
      <c r="E492" s="25"/>
      <c r="F492" s="25"/>
      <c r="G492" s="25"/>
      <c r="H492" s="25"/>
      <c r="I492" s="25"/>
      <c r="J492" s="25"/>
      <c r="K492" s="25"/>
      <c r="L492" s="25"/>
      <c r="M492" s="25"/>
      <c r="N492" s="25"/>
      <c r="O492" s="25"/>
      <c r="P492" s="25"/>
      <c r="Q492" s="25"/>
      <c r="R492" s="25"/>
      <c r="S492" s="25"/>
      <c r="T492" s="25"/>
      <c r="U492" s="25"/>
      <c r="V492" s="25"/>
      <c r="W492" s="25"/>
      <c r="X492" s="25"/>
    </row>
    <row r="493" spans="2:24" ht="15" customHeight="1">
      <c r="B493" s="25"/>
      <c r="C493" s="649"/>
      <c r="D493" s="25"/>
      <c r="E493" s="25"/>
      <c r="F493" s="25"/>
      <c r="G493" s="25"/>
      <c r="H493" s="25"/>
      <c r="I493" s="25"/>
      <c r="J493" s="25"/>
      <c r="K493" s="25"/>
      <c r="L493" s="25"/>
      <c r="M493" s="25"/>
      <c r="N493" s="25"/>
      <c r="O493" s="25"/>
      <c r="P493" s="25"/>
      <c r="Q493" s="25"/>
      <c r="R493" s="25"/>
      <c r="S493" s="25"/>
      <c r="T493" s="25"/>
      <c r="U493" s="25"/>
      <c r="V493" s="25"/>
      <c r="W493" s="25"/>
      <c r="X493" s="25"/>
    </row>
    <row r="494" spans="2:24" ht="15" customHeight="1">
      <c r="B494" s="25"/>
      <c r="C494" s="649"/>
      <c r="D494" s="25"/>
      <c r="E494" s="25"/>
      <c r="F494" s="25"/>
      <c r="G494" s="25"/>
      <c r="H494" s="25"/>
      <c r="I494" s="25"/>
      <c r="J494" s="25"/>
      <c r="K494" s="25"/>
      <c r="L494" s="25"/>
      <c r="M494" s="25"/>
      <c r="N494" s="25"/>
      <c r="O494" s="25"/>
      <c r="P494" s="25"/>
      <c r="Q494" s="25"/>
      <c r="R494" s="25"/>
      <c r="S494" s="25"/>
      <c r="T494" s="25"/>
      <c r="U494" s="25"/>
      <c r="V494" s="25"/>
      <c r="W494" s="25"/>
      <c r="X494" s="25"/>
    </row>
    <row r="495" spans="2:24" ht="15" customHeight="1">
      <c r="B495" s="25"/>
      <c r="C495" s="649"/>
      <c r="D495" s="25"/>
      <c r="E495" s="25"/>
      <c r="F495" s="25"/>
      <c r="G495" s="25"/>
      <c r="H495" s="25"/>
      <c r="I495" s="25"/>
      <c r="J495" s="25"/>
      <c r="K495" s="25"/>
      <c r="L495" s="25"/>
      <c r="M495" s="25"/>
      <c r="N495" s="25"/>
      <c r="O495" s="25"/>
      <c r="P495" s="25"/>
      <c r="Q495" s="25"/>
      <c r="R495" s="25"/>
      <c r="S495" s="25"/>
      <c r="T495" s="25"/>
      <c r="U495" s="25"/>
      <c r="V495" s="25"/>
      <c r="W495" s="25"/>
      <c r="X495" s="25"/>
    </row>
    <row r="496" spans="2:24" ht="15" customHeight="1">
      <c r="B496" s="25"/>
      <c r="C496" s="649"/>
      <c r="D496" s="25"/>
      <c r="E496" s="25"/>
      <c r="F496" s="25"/>
      <c r="G496" s="25"/>
      <c r="H496" s="25"/>
      <c r="I496" s="25"/>
      <c r="J496" s="25"/>
      <c r="K496" s="25"/>
      <c r="L496" s="25"/>
      <c r="M496" s="25"/>
      <c r="N496" s="25"/>
      <c r="O496" s="25"/>
      <c r="P496" s="25"/>
      <c r="Q496" s="25"/>
      <c r="R496" s="25"/>
      <c r="S496" s="25"/>
      <c r="T496" s="25"/>
      <c r="U496" s="25"/>
      <c r="V496" s="25"/>
      <c r="W496" s="25"/>
      <c r="X496" s="25"/>
    </row>
    <row r="497" spans="2:24" ht="15" customHeight="1">
      <c r="B497" s="25"/>
      <c r="C497" s="649"/>
      <c r="D497" s="25"/>
      <c r="E497" s="25"/>
      <c r="F497" s="25"/>
      <c r="G497" s="25"/>
      <c r="H497" s="25"/>
      <c r="I497" s="25"/>
      <c r="J497" s="25"/>
      <c r="K497" s="25"/>
      <c r="L497" s="25"/>
      <c r="M497" s="25"/>
      <c r="N497" s="25"/>
      <c r="O497" s="25"/>
      <c r="P497" s="25"/>
      <c r="Q497" s="25"/>
      <c r="R497" s="25"/>
      <c r="S497" s="25"/>
      <c r="T497" s="25"/>
      <c r="U497" s="25"/>
      <c r="V497" s="25"/>
      <c r="W497" s="25"/>
      <c r="X497" s="25"/>
    </row>
    <row r="498" spans="2:24" ht="15" customHeight="1">
      <c r="B498" s="25"/>
      <c r="C498" s="649"/>
      <c r="D498" s="25"/>
      <c r="E498" s="25"/>
      <c r="F498" s="25"/>
      <c r="G498" s="25"/>
      <c r="H498" s="25"/>
      <c r="I498" s="25"/>
      <c r="J498" s="25"/>
      <c r="K498" s="25"/>
      <c r="L498" s="25"/>
      <c r="M498" s="25"/>
      <c r="N498" s="25"/>
      <c r="O498" s="25"/>
      <c r="P498" s="25"/>
      <c r="Q498" s="25"/>
      <c r="R498" s="25"/>
      <c r="S498" s="25"/>
      <c r="T498" s="25"/>
      <c r="U498" s="25"/>
      <c r="V498" s="25"/>
      <c r="W498" s="25"/>
      <c r="X498" s="25"/>
    </row>
    <row r="499" spans="2:24" ht="15" customHeight="1">
      <c r="B499" s="25"/>
      <c r="C499" s="649"/>
      <c r="D499" s="25"/>
      <c r="E499" s="25"/>
      <c r="F499" s="25"/>
      <c r="G499" s="25"/>
      <c r="H499" s="25"/>
      <c r="I499" s="25"/>
      <c r="J499" s="25"/>
      <c r="K499" s="25"/>
      <c r="L499" s="25"/>
      <c r="M499" s="25"/>
      <c r="N499" s="25"/>
      <c r="O499" s="25"/>
      <c r="P499" s="25"/>
      <c r="Q499" s="25"/>
      <c r="R499" s="25"/>
      <c r="S499" s="25"/>
      <c r="T499" s="25"/>
      <c r="U499" s="25"/>
      <c r="V499" s="25"/>
      <c r="W499" s="25"/>
      <c r="X499" s="25"/>
    </row>
    <row r="500" spans="2:24" ht="15" customHeight="1">
      <c r="B500" s="25"/>
      <c r="C500" s="649"/>
      <c r="D500" s="25"/>
      <c r="E500" s="25"/>
      <c r="F500" s="25"/>
      <c r="G500" s="25"/>
      <c r="H500" s="25"/>
      <c r="I500" s="25"/>
      <c r="J500" s="25"/>
      <c r="K500" s="25"/>
      <c r="L500" s="25"/>
      <c r="M500" s="25"/>
      <c r="N500" s="25"/>
      <c r="O500" s="25"/>
      <c r="P500" s="25"/>
      <c r="Q500" s="25"/>
      <c r="R500" s="25"/>
      <c r="S500" s="25"/>
      <c r="T500" s="25"/>
      <c r="U500" s="25"/>
      <c r="V500" s="25"/>
      <c r="W500" s="25"/>
      <c r="X500" s="25"/>
    </row>
    <row r="501" spans="2:24" ht="15" customHeight="1">
      <c r="B501" s="25"/>
      <c r="C501" s="649"/>
      <c r="D501" s="25"/>
      <c r="E501" s="25"/>
      <c r="F501" s="25"/>
      <c r="G501" s="25"/>
      <c r="H501" s="25"/>
      <c r="I501" s="25"/>
      <c r="J501" s="25"/>
      <c r="K501" s="25"/>
      <c r="L501" s="25"/>
      <c r="M501" s="25"/>
      <c r="N501" s="25"/>
      <c r="O501" s="25"/>
      <c r="P501" s="25"/>
      <c r="Q501" s="25"/>
      <c r="R501" s="25"/>
      <c r="S501" s="25"/>
      <c r="T501" s="25"/>
      <c r="U501" s="25"/>
      <c r="V501" s="25"/>
      <c r="W501" s="25"/>
      <c r="X501" s="25"/>
    </row>
    <row r="502" spans="2:24" ht="15" customHeight="1">
      <c r="B502" s="25"/>
      <c r="C502" s="649"/>
      <c r="D502" s="25"/>
      <c r="E502" s="25"/>
      <c r="F502" s="25"/>
      <c r="G502" s="25"/>
      <c r="H502" s="25"/>
      <c r="I502" s="25"/>
      <c r="J502" s="25"/>
      <c r="K502" s="25"/>
      <c r="L502" s="25"/>
      <c r="M502" s="25"/>
      <c r="N502" s="25"/>
      <c r="O502" s="25"/>
      <c r="P502" s="25"/>
      <c r="Q502" s="25"/>
      <c r="R502" s="25"/>
      <c r="S502" s="25"/>
      <c r="T502" s="25"/>
      <c r="U502" s="25"/>
      <c r="V502" s="25"/>
      <c r="W502" s="25"/>
      <c r="X502" s="25"/>
    </row>
    <row r="503" spans="2:24" ht="15" customHeight="1">
      <c r="B503" s="25"/>
      <c r="C503" s="649"/>
      <c r="D503" s="25"/>
      <c r="E503" s="25"/>
      <c r="F503" s="25"/>
      <c r="G503" s="25"/>
      <c r="H503" s="25"/>
      <c r="I503" s="25"/>
      <c r="J503" s="25"/>
      <c r="K503" s="25"/>
      <c r="L503" s="25"/>
      <c r="M503" s="25"/>
      <c r="N503" s="25"/>
      <c r="O503" s="25"/>
      <c r="P503" s="25"/>
      <c r="Q503" s="25"/>
      <c r="R503" s="25"/>
      <c r="S503" s="25"/>
      <c r="T503" s="25"/>
      <c r="U503" s="25"/>
      <c r="V503" s="25"/>
      <c r="W503" s="25"/>
      <c r="X503" s="25"/>
    </row>
    <row r="504" spans="2:24" ht="15" customHeight="1">
      <c r="B504" s="25"/>
      <c r="C504" s="649"/>
      <c r="D504" s="25"/>
      <c r="E504" s="25"/>
      <c r="F504" s="25"/>
      <c r="G504" s="25"/>
      <c r="H504" s="25"/>
      <c r="I504" s="25"/>
      <c r="J504" s="25"/>
      <c r="K504" s="25"/>
      <c r="L504" s="25"/>
      <c r="M504" s="25"/>
      <c r="N504" s="25"/>
      <c r="O504" s="25"/>
      <c r="P504" s="25"/>
      <c r="Q504" s="25"/>
      <c r="R504" s="25"/>
      <c r="S504" s="25"/>
      <c r="T504" s="25"/>
      <c r="U504" s="25"/>
      <c r="V504" s="25"/>
      <c r="W504" s="25"/>
      <c r="X504" s="25"/>
    </row>
    <row r="505" spans="2:24" ht="15" customHeight="1">
      <c r="B505" s="25"/>
      <c r="C505" s="649"/>
      <c r="D505" s="25"/>
      <c r="E505" s="25"/>
      <c r="F505" s="25"/>
      <c r="G505" s="25"/>
      <c r="H505" s="25"/>
      <c r="I505" s="25"/>
      <c r="J505" s="25"/>
      <c r="K505" s="25"/>
      <c r="L505" s="25"/>
      <c r="M505" s="25"/>
      <c r="N505" s="25"/>
      <c r="O505" s="25"/>
      <c r="P505" s="25"/>
      <c r="Q505" s="25"/>
      <c r="R505" s="25"/>
      <c r="S505" s="25"/>
      <c r="T505" s="25"/>
      <c r="U505" s="25"/>
      <c r="V505" s="25"/>
      <c r="W505" s="25"/>
      <c r="X505" s="25"/>
    </row>
    <row r="506" spans="2:24" ht="15" customHeight="1">
      <c r="B506" s="25"/>
      <c r="C506" s="649"/>
      <c r="D506" s="25"/>
      <c r="E506" s="25"/>
      <c r="F506" s="25"/>
      <c r="G506" s="25"/>
      <c r="H506" s="25"/>
      <c r="I506" s="25"/>
      <c r="J506" s="25"/>
      <c r="K506" s="25"/>
      <c r="L506" s="25"/>
      <c r="M506" s="25"/>
      <c r="N506" s="25"/>
      <c r="O506" s="25"/>
      <c r="P506" s="25"/>
      <c r="Q506" s="25"/>
      <c r="R506" s="25"/>
      <c r="S506" s="25"/>
      <c r="T506" s="25"/>
      <c r="U506" s="25"/>
      <c r="V506" s="25"/>
      <c r="W506" s="25"/>
      <c r="X506" s="25"/>
    </row>
    <row r="507" spans="2:24" ht="15" customHeight="1">
      <c r="B507" s="25"/>
      <c r="C507" s="649"/>
      <c r="D507" s="25"/>
      <c r="E507" s="25"/>
      <c r="F507" s="25"/>
      <c r="G507" s="25"/>
      <c r="H507" s="25"/>
      <c r="I507" s="25"/>
      <c r="J507" s="25"/>
      <c r="K507" s="25"/>
      <c r="L507" s="25"/>
      <c r="M507" s="25"/>
      <c r="N507" s="25"/>
      <c r="O507" s="25"/>
      <c r="P507" s="25"/>
      <c r="Q507" s="25"/>
      <c r="R507" s="25"/>
      <c r="S507" s="25"/>
      <c r="T507" s="25"/>
      <c r="U507" s="25"/>
      <c r="V507" s="25"/>
      <c r="W507" s="25"/>
      <c r="X507" s="25"/>
    </row>
    <row r="508" spans="2:24" ht="15" customHeight="1">
      <c r="B508" s="25"/>
      <c r="C508" s="649"/>
      <c r="D508" s="25"/>
      <c r="E508" s="25"/>
      <c r="F508" s="25"/>
      <c r="G508" s="25"/>
      <c r="H508" s="25"/>
      <c r="I508" s="25"/>
      <c r="J508" s="25"/>
      <c r="K508" s="25"/>
      <c r="L508" s="25"/>
      <c r="M508" s="25"/>
      <c r="N508" s="25"/>
      <c r="O508" s="25"/>
      <c r="P508" s="25"/>
      <c r="Q508" s="25"/>
      <c r="R508" s="25"/>
      <c r="S508" s="25"/>
      <c r="T508" s="25"/>
      <c r="U508" s="25"/>
      <c r="V508" s="25"/>
      <c r="W508" s="25"/>
      <c r="X508" s="25"/>
    </row>
    <row r="509" spans="2:24" ht="15" customHeight="1">
      <c r="B509" s="25"/>
      <c r="C509" s="649"/>
      <c r="D509" s="25"/>
      <c r="E509" s="25"/>
      <c r="F509" s="25"/>
      <c r="G509" s="25"/>
      <c r="H509" s="25"/>
      <c r="I509" s="25"/>
      <c r="J509" s="25"/>
      <c r="K509" s="25"/>
      <c r="L509" s="25"/>
      <c r="M509" s="25"/>
      <c r="N509" s="25"/>
      <c r="O509" s="25"/>
      <c r="P509" s="25"/>
      <c r="Q509" s="25"/>
      <c r="R509" s="25"/>
      <c r="S509" s="25"/>
      <c r="T509" s="25"/>
      <c r="U509" s="25"/>
      <c r="V509" s="25"/>
      <c r="W509" s="25"/>
      <c r="X509" s="25"/>
    </row>
    <row r="510" spans="2:24" ht="15" customHeight="1">
      <c r="B510" s="25"/>
      <c r="C510" s="649"/>
      <c r="D510" s="25"/>
      <c r="E510" s="25"/>
      <c r="F510" s="25"/>
      <c r="G510" s="25"/>
      <c r="H510" s="25"/>
      <c r="I510" s="25"/>
      <c r="J510" s="25"/>
      <c r="K510" s="25"/>
      <c r="L510" s="25"/>
      <c r="M510" s="25"/>
      <c r="N510" s="25"/>
      <c r="O510" s="25"/>
      <c r="P510" s="25"/>
      <c r="Q510" s="25"/>
      <c r="R510" s="25"/>
      <c r="S510" s="25"/>
      <c r="T510" s="25"/>
      <c r="U510" s="25"/>
      <c r="V510" s="25"/>
      <c r="W510" s="25"/>
      <c r="X510" s="25"/>
    </row>
    <row r="511" spans="2:24" ht="15" customHeight="1">
      <c r="B511" s="25"/>
      <c r="C511" s="649"/>
      <c r="D511" s="25"/>
      <c r="E511" s="25"/>
      <c r="F511" s="25"/>
      <c r="G511" s="25"/>
      <c r="H511" s="25"/>
      <c r="I511" s="25"/>
      <c r="J511" s="25"/>
      <c r="K511" s="25"/>
      <c r="L511" s="25"/>
      <c r="M511" s="25"/>
      <c r="N511" s="25"/>
      <c r="O511" s="25"/>
      <c r="P511" s="25"/>
      <c r="Q511" s="25"/>
      <c r="R511" s="25"/>
      <c r="S511" s="25"/>
      <c r="T511" s="25"/>
      <c r="U511" s="25"/>
      <c r="V511" s="25"/>
      <c r="W511" s="25"/>
      <c r="X511" s="25"/>
    </row>
    <row r="512" spans="2:24" ht="15" customHeight="1">
      <c r="B512" s="25"/>
      <c r="C512" s="649"/>
      <c r="D512" s="25"/>
      <c r="E512" s="25"/>
      <c r="F512" s="25"/>
      <c r="G512" s="25"/>
      <c r="H512" s="25"/>
      <c r="I512" s="25"/>
      <c r="J512" s="25"/>
      <c r="K512" s="25"/>
      <c r="L512" s="25"/>
      <c r="M512" s="25"/>
      <c r="N512" s="25"/>
      <c r="O512" s="25"/>
      <c r="P512" s="25"/>
      <c r="Q512" s="25"/>
      <c r="R512" s="25"/>
      <c r="S512" s="25"/>
      <c r="T512" s="25"/>
      <c r="U512" s="25"/>
      <c r="V512" s="25"/>
      <c r="W512" s="25"/>
      <c r="X512" s="25"/>
    </row>
    <row r="513" spans="2:24" ht="15" customHeight="1">
      <c r="B513" s="25"/>
      <c r="C513" s="649"/>
      <c r="D513" s="25"/>
      <c r="E513" s="25"/>
      <c r="F513" s="25"/>
      <c r="G513" s="25"/>
      <c r="H513" s="25"/>
      <c r="I513" s="25"/>
      <c r="J513" s="25"/>
      <c r="K513" s="25"/>
      <c r="L513" s="25"/>
      <c r="M513" s="25"/>
      <c r="N513" s="25"/>
      <c r="O513" s="25"/>
      <c r="P513" s="25"/>
      <c r="Q513" s="25"/>
      <c r="R513" s="25"/>
      <c r="S513" s="25"/>
      <c r="T513" s="25"/>
      <c r="U513" s="25"/>
      <c r="V513" s="25"/>
      <c r="W513" s="25"/>
      <c r="X513" s="25"/>
    </row>
  </sheetData>
  <mergeCells count="12">
    <mergeCell ref="I3:J3"/>
    <mergeCell ref="G3:H3"/>
    <mergeCell ref="B4:C4"/>
    <mergeCell ref="A3:A4"/>
    <mergeCell ref="B3:D3"/>
    <mergeCell ref="E3:F3"/>
    <mergeCell ref="K3:L3"/>
    <mergeCell ref="U3:U4"/>
    <mergeCell ref="M3:N3"/>
    <mergeCell ref="O3:P3"/>
    <mergeCell ref="Q3:R3"/>
    <mergeCell ref="S3:T3"/>
  </mergeCells>
  <phoneticPr fontId="2"/>
  <printOptions horizontalCentered="1"/>
  <pageMargins left="0.39370078740157483" right="0.39370078740157483" top="0.98425196850393704" bottom="0.78740157480314965" header="0.31496062992125984" footer="0.31496062992125984"/>
  <pageSetup paperSize="8" scale="90" orientation="portrait" r:id="rId1"/>
  <drawing r:id="rId2"/>
</worksheet>
</file>

<file path=xl/worksheets/sheet8.xml><?xml version="1.0" encoding="utf-8"?>
<worksheet xmlns="http://schemas.openxmlformats.org/spreadsheetml/2006/main" xmlns:r="http://schemas.openxmlformats.org/officeDocument/2006/relationships">
  <sheetPr>
    <tabColor rgb="FFFFFF00"/>
  </sheetPr>
  <dimension ref="A1:P207"/>
  <sheetViews>
    <sheetView showZeros="0" view="pageBreakPreview" zoomScaleNormal="100" zoomScaleSheetLayoutView="100" workbookViewId="0">
      <pane xSplit="1" ySplit="3" topLeftCell="B36" activePane="bottomRight" state="frozen"/>
      <selection activeCell="D7" sqref="D7"/>
      <selection pane="topRight" activeCell="D7" sqref="D7"/>
      <selection pane="bottomLeft" activeCell="D7" sqref="D7"/>
      <selection pane="bottomRight" activeCell="F45" sqref="F45"/>
    </sheetView>
  </sheetViews>
  <sheetFormatPr defaultRowHeight="13.5"/>
  <cols>
    <col min="1" max="1" width="12.25" style="90" customWidth="1"/>
    <col min="2" max="14" width="8.625" style="90" customWidth="1"/>
    <col min="15" max="15" width="9.75" style="90" customWidth="1"/>
    <col min="16" max="16384" width="9" style="90"/>
  </cols>
  <sheetData>
    <row r="1" spans="1:16" ht="18" customHeight="1">
      <c r="A1" s="588" t="s">
        <v>2536</v>
      </c>
      <c r="B1" s="588"/>
      <c r="C1" s="588"/>
      <c r="D1" s="588"/>
      <c r="E1" s="588"/>
      <c r="F1" s="588"/>
    </row>
    <row r="2" spans="1:16" s="251" customFormat="1" ht="14.25" thickBot="1">
      <c r="B2" s="653"/>
    </row>
    <row r="3" spans="1:16" s="856" customFormat="1" ht="103.5" customHeight="1" thickBot="1">
      <c r="A3" s="91"/>
      <c r="B3" s="92" t="s">
        <v>2537</v>
      </c>
      <c r="C3" s="93" t="s">
        <v>2538</v>
      </c>
      <c r="D3" s="93" t="s">
        <v>2539</v>
      </c>
      <c r="E3" s="93" t="s">
        <v>2540</v>
      </c>
      <c r="F3" s="93" t="s">
        <v>2541</v>
      </c>
      <c r="G3" s="93" t="s">
        <v>2542</v>
      </c>
      <c r="H3" s="93" t="s">
        <v>2543</v>
      </c>
      <c r="I3" s="93" t="s">
        <v>2544</v>
      </c>
      <c r="J3" s="93" t="s">
        <v>2545</v>
      </c>
      <c r="K3" s="93" t="s">
        <v>2546</v>
      </c>
      <c r="L3" s="93" t="s">
        <v>2547</v>
      </c>
      <c r="M3" s="93" t="s">
        <v>2548</v>
      </c>
      <c r="N3" s="94" t="s">
        <v>2549</v>
      </c>
      <c r="O3" s="855" t="s">
        <v>2550</v>
      </c>
      <c r="P3" s="95" t="s">
        <v>2551</v>
      </c>
    </row>
    <row r="4" spans="1:16" s="589" customFormat="1" ht="22.5" customHeight="1">
      <c r="A4" s="96" t="s">
        <v>843</v>
      </c>
      <c r="B4" s="654">
        <f>'[2]1北海道'!$T$8</f>
        <v>8</v>
      </c>
      <c r="C4" s="655">
        <f>'[2]1北海道'!$T$11</f>
        <v>39</v>
      </c>
      <c r="D4" s="98">
        <f>'[2]1北海道'!$T$18</f>
        <v>2</v>
      </c>
      <c r="E4" s="98">
        <f>'[2]1北海道'!$T$22</f>
        <v>1</v>
      </c>
      <c r="F4" s="98">
        <f>'[2]1北海道'!$T$25</f>
        <v>2</v>
      </c>
      <c r="G4" s="98">
        <f>'[2]1北海道'!$T$31</f>
        <v>1</v>
      </c>
      <c r="H4" s="98">
        <f>'[2]1北海道'!$T$35</f>
        <v>105</v>
      </c>
      <c r="I4" s="98">
        <f>'[2]1北海道'!$T$58</f>
        <v>156</v>
      </c>
      <c r="J4" s="98">
        <f>'[2]1北海道'!$T$69</f>
        <v>27</v>
      </c>
      <c r="K4" s="98">
        <f>'[2]1北海道'!$T$79</f>
        <v>0</v>
      </c>
      <c r="L4" s="98">
        <f>'[2]1北海道'!$T$82</f>
        <v>1</v>
      </c>
      <c r="M4" s="98">
        <f>'[2]1北海道'!$T$88</f>
        <v>109</v>
      </c>
      <c r="N4" s="99">
        <f>'[2]1北海道'!$T$96</f>
        <v>143</v>
      </c>
      <c r="O4" s="857">
        <f>SUM(B4:N4)</f>
        <v>594</v>
      </c>
      <c r="P4" s="857">
        <v>179</v>
      </c>
    </row>
    <row r="5" spans="1:16" s="589" customFormat="1" ht="23.1" customHeight="1">
      <c r="A5" s="100" t="s">
        <v>844</v>
      </c>
      <c r="B5" s="97">
        <f>'[2]2青森'!$T$8</f>
        <v>5</v>
      </c>
      <c r="C5" s="631">
        <f>'[2]2青森'!$T$11</f>
        <v>4</v>
      </c>
      <c r="D5" s="631">
        <f>'[2]2青森'!$T$18</f>
        <v>1</v>
      </c>
      <c r="E5" s="631">
        <f>'[2]2青森'!$T$22</f>
        <v>1</v>
      </c>
      <c r="F5" s="631">
        <f>'[2]2青森'!$T$25</f>
        <v>0</v>
      </c>
      <c r="G5" s="631">
        <f>'[2]2青森'!$T$31</f>
        <v>0</v>
      </c>
      <c r="H5" s="631">
        <f>'[2]2青森'!$T$35</f>
        <v>44</v>
      </c>
      <c r="I5" s="631">
        <f>'[2]2青森'!$T$58</f>
        <v>36</v>
      </c>
      <c r="J5" s="631">
        <f>'[2]2青森'!$T$69</f>
        <v>18</v>
      </c>
      <c r="K5" s="631">
        <f>'[2]2青森'!$T$79</f>
        <v>0</v>
      </c>
      <c r="L5" s="631">
        <f>'[2]2青森'!$T$82</f>
        <v>0</v>
      </c>
      <c r="M5" s="631">
        <f>'[2]2青森'!$T$88</f>
        <v>46</v>
      </c>
      <c r="N5" s="101">
        <f>'[2]2青森'!$T$96</f>
        <v>77</v>
      </c>
      <c r="O5" s="858">
        <f t="shared" ref="O5:O50" si="0">SUM(B5:N5)</f>
        <v>232</v>
      </c>
      <c r="P5" s="858">
        <v>40</v>
      </c>
    </row>
    <row r="6" spans="1:16" s="589" customFormat="1" ht="23.1" customHeight="1">
      <c r="A6" s="100" t="s">
        <v>845</v>
      </c>
      <c r="B6" s="97">
        <f>'[2]3岩手'!$T$8</f>
        <v>2</v>
      </c>
      <c r="C6" s="631">
        <f>'[2]3岩手'!$T$11</f>
        <v>4</v>
      </c>
      <c r="D6" s="631">
        <f>'[2]3岩手'!$T$18</f>
        <v>0</v>
      </c>
      <c r="E6" s="631">
        <f>'[2]3岩手'!$T$22</f>
        <v>0</v>
      </c>
      <c r="F6" s="631">
        <f>'[2]3岩手'!$T$25</f>
        <v>0</v>
      </c>
      <c r="G6" s="631">
        <f>'[2]3岩手'!$T$31</f>
        <v>0</v>
      </c>
      <c r="H6" s="631">
        <f>'[2]3岩手'!$T$35</f>
        <v>48</v>
      </c>
      <c r="I6" s="631">
        <f>'[2]3岩手'!$T$58</f>
        <v>36</v>
      </c>
      <c r="J6" s="631">
        <f>'[2]3岩手'!$T$69</f>
        <v>4</v>
      </c>
      <c r="K6" s="631">
        <f>'[2]3岩手'!$T$79</f>
        <v>0</v>
      </c>
      <c r="L6" s="631">
        <f>'[2]3岩手'!$T$82</f>
        <v>1</v>
      </c>
      <c r="M6" s="631">
        <f>'[2]3岩手'!$T$88</f>
        <v>23</v>
      </c>
      <c r="N6" s="101">
        <f>'[2]3岩手'!$T$96</f>
        <v>72</v>
      </c>
      <c r="O6" s="858">
        <f t="shared" si="0"/>
        <v>190</v>
      </c>
      <c r="P6" s="858">
        <v>33</v>
      </c>
    </row>
    <row r="7" spans="1:16" s="589" customFormat="1" ht="23.1" customHeight="1">
      <c r="A7" s="100" t="s">
        <v>846</v>
      </c>
      <c r="B7" s="97">
        <f>'[2]4宮城'!$T$8</f>
        <v>4</v>
      </c>
      <c r="C7" s="631">
        <f>'[2]4宮城'!$T$11</f>
        <v>15</v>
      </c>
      <c r="D7" s="631">
        <f>'[2]4宮城'!$T$18</f>
        <v>0</v>
      </c>
      <c r="E7" s="631">
        <f>'[2]4宮城'!$T$22</f>
        <v>0</v>
      </c>
      <c r="F7" s="631">
        <f>'[2]4宮城'!$T$25</f>
        <v>0</v>
      </c>
      <c r="G7" s="631">
        <f>'[2]4宮城'!$T$31</f>
        <v>0</v>
      </c>
      <c r="H7" s="631">
        <f>'[2]4宮城'!$T$35</f>
        <v>45</v>
      </c>
      <c r="I7" s="631">
        <f>'[2]4宮城'!$T$58</f>
        <v>29</v>
      </c>
      <c r="J7" s="631">
        <f>'[2]4宮城'!$T$69</f>
        <v>12</v>
      </c>
      <c r="K7" s="631">
        <f>'[2]4宮城'!$T$79</f>
        <v>0</v>
      </c>
      <c r="L7" s="631">
        <f>'[2]4宮城'!$T$82</f>
        <v>0</v>
      </c>
      <c r="M7" s="631">
        <f>'[2]4宮城'!$T$88</f>
        <v>24</v>
      </c>
      <c r="N7" s="101">
        <f>'[2]4宮城'!$T$96</f>
        <v>104</v>
      </c>
      <c r="O7" s="858">
        <f t="shared" si="0"/>
        <v>233</v>
      </c>
      <c r="P7" s="858">
        <v>35</v>
      </c>
    </row>
    <row r="8" spans="1:16" s="589" customFormat="1" ht="23.1" customHeight="1">
      <c r="A8" s="100" t="s">
        <v>847</v>
      </c>
      <c r="B8" s="97">
        <f>'[2]5秋田'!$T$8</f>
        <v>1</v>
      </c>
      <c r="C8" s="631">
        <f>'[2]5秋田'!$T$11</f>
        <v>0</v>
      </c>
      <c r="D8" s="631">
        <f>'[2]5秋田'!$T$18</f>
        <v>0</v>
      </c>
      <c r="E8" s="631">
        <f>'[2]5秋田'!$T$22</f>
        <v>0</v>
      </c>
      <c r="F8" s="631">
        <f>'[2]5秋田'!$T$25</f>
        <v>0</v>
      </c>
      <c r="G8" s="631">
        <f>'[2]5秋田'!$T$31</f>
        <v>0</v>
      </c>
      <c r="H8" s="631">
        <f>'[2]5秋田'!$T$35</f>
        <v>25</v>
      </c>
      <c r="I8" s="631">
        <f>'[2]5秋田'!$T$58</f>
        <v>42</v>
      </c>
      <c r="J8" s="631">
        <f>'[2]5秋田'!$T$69</f>
        <v>7</v>
      </c>
      <c r="K8" s="631">
        <f>'[2]5秋田'!$T$79</f>
        <v>0</v>
      </c>
      <c r="L8" s="631">
        <f>'[2]5秋田'!$T$82</f>
        <v>0</v>
      </c>
      <c r="M8" s="631">
        <f>'[2]5秋田'!$T$88</f>
        <v>16</v>
      </c>
      <c r="N8" s="101">
        <f>'[2]5秋田'!$T$96</f>
        <v>82</v>
      </c>
      <c r="O8" s="858">
        <f t="shared" si="0"/>
        <v>173</v>
      </c>
      <c r="P8" s="858">
        <v>25</v>
      </c>
    </row>
    <row r="9" spans="1:16" s="589" customFormat="1" ht="23.1" customHeight="1">
      <c r="A9" s="100" t="s">
        <v>848</v>
      </c>
      <c r="B9" s="97">
        <f>'[2]6山形'!$T$8</f>
        <v>5</v>
      </c>
      <c r="C9" s="631">
        <f>'[2]6山形'!$T$11</f>
        <v>1</v>
      </c>
      <c r="D9" s="631">
        <f>'[2]6山形'!$T$18</f>
        <v>1</v>
      </c>
      <c r="E9" s="631">
        <f>'[2]6山形'!$T$22</f>
        <v>0</v>
      </c>
      <c r="F9" s="631">
        <f>'[2]6山形'!$T$25</f>
        <v>0</v>
      </c>
      <c r="G9" s="631">
        <f>'[2]6山形'!$T$31</f>
        <v>0</v>
      </c>
      <c r="H9" s="631">
        <f>'[2]6山形'!$T$35</f>
        <v>15</v>
      </c>
      <c r="I9" s="631">
        <f>'[2]6山形'!$T$58</f>
        <v>48</v>
      </c>
      <c r="J9" s="631">
        <f>'[2]6山形'!$T$69</f>
        <v>10</v>
      </c>
      <c r="K9" s="631">
        <f>'[2]6山形'!$T$79</f>
        <v>0</v>
      </c>
      <c r="L9" s="631">
        <f>'[2]6山形'!$T$82</f>
        <v>2</v>
      </c>
      <c r="M9" s="631">
        <f>'[2]6山形'!$T$88</f>
        <v>21</v>
      </c>
      <c r="N9" s="101">
        <f>'[2]6山形'!$T$96</f>
        <v>114</v>
      </c>
      <c r="O9" s="858">
        <f t="shared" si="0"/>
        <v>217</v>
      </c>
      <c r="P9" s="858">
        <v>35</v>
      </c>
    </row>
    <row r="10" spans="1:16" s="589" customFormat="1" ht="23.1" customHeight="1">
      <c r="A10" s="100" t="s">
        <v>849</v>
      </c>
      <c r="B10" s="97">
        <f>'[2]7福島'!$T$8</f>
        <v>3</v>
      </c>
      <c r="C10" s="631">
        <f>'[2]7福島'!$T$11</f>
        <v>21</v>
      </c>
      <c r="D10" s="631">
        <f>'[2]7福島'!$T$18</f>
        <v>1</v>
      </c>
      <c r="E10" s="631">
        <f>'[2]7福島'!$T$22</f>
        <v>4</v>
      </c>
      <c r="F10" s="631">
        <f>'[2]7福島'!$T$25</f>
        <v>3</v>
      </c>
      <c r="G10" s="631">
        <f>'[2]7福島'!$T$31</f>
        <v>0</v>
      </c>
      <c r="H10" s="631">
        <f>'[2]7福島'!$T$35</f>
        <v>56</v>
      </c>
      <c r="I10" s="631">
        <f>'[2]7福島'!$T$58</f>
        <v>67</v>
      </c>
      <c r="J10" s="631">
        <f>'[2]7福島'!$T$69</f>
        <v>26</v>
      </c>
      <c r="K10" s="631">
        <f>'[2]7福島'!$T$79</f>
        <v>0</v>
      </c>
      <c r="L10" s="631">
        <f>'[2]7福島'!$T$82</f>
        <v>0</v>
      </c>
      <c r="M10" s="631">
        <f>'[2]7福島'!$T$88</f>
        <v>26</v>
      </c>
      <c r="N10" s="101">
        <f>'[2]7福島'!$T$96</f>
        <v>88</v>
      </c>
      <c r="O10" s="858">
        <f t="shared" si="0"/>
        <v>295</v>
      </c>
      <c r="P10" s="858">
        <v>59</v>
      </c>
    </row>
    <row r="11" spans="1:16" s="589" customFormat="1" ht="23.1" customHeight="1">
      <c r="A11" s="100" t="s">
        <v>850</v>
      </c>
      <c r="B11" s="97">
        <f>'[2]8茨城'!$T$8</f>
        <v>3</v>
      </c>
      <c r="C11" s="631">
        <f>'[2]8茨城'!$T$11</f>
        <v>32</v>
      </c>
      <c r="D11" s="631">
        <f>'[2]8茨城'!$T$18</f>
        <v>1</v>
      </c>
      <c r="E11" s="631">
        <f>'[2]8茨城'!$T$22</f>
        <v>2</v>
      </c>
      <c r="F11" s="631">
        <f>'[2]8茨城'!$T$25</f>
        <v>0</v>
      </c>
      <c r="G11" s="631">
        <f>'[2]8茨城'!$T$31</f>
        <v>0</v>
      </c>
      <c r="H11" s="631">
        <f>'[2]8茨城'!$T$35</f>
        <v>17</v>
      </c>
      <c r="I11" s="631">
        <f>'[2]8茨城'!$T$58</f>
        <v>62</v>
      </c>
      <c r="J11" s="631">
        <f>'[2]8茨城'!$T$69</f>
        <v>7</v>
      </c>
      <c r="K11" s="631">
        <f>'[2]8茨城'!$T$79</f>
        <v>0</v>
      </c>
      <c r="L11" s="631">
        <f>'[2]8茨城'!$T$82</f>
        <v>6</v>
      </c>
      <c r="M11" s="631">
        <f>'[2]8茨城'!$T$88</f>
        <v>30</v>
      </c>
      <c r="N11" s="101">
        <f>'[2]8茨城'!$T$96</f>
        <v>113</v>
      </c>
      <c r="O11" s="858">
        <f t="shared" si="0"/>
        <v>273</v>
      </c>
      <c r="P11" s="858">
        <v>44</v>
      </c>
    </row>
    <row r="12" spans="1:16" s="589" customFormat="1" ht="23.1" customHeight="1">
      <c r="A12" s="100" t="s">
        <v>851</v>
      </c>
      <c r="B12" s="97">
        <f>'[2]9栃木'!$T$8</f>
        <v>3</v>
      </c>
      <c r="C12" s="631">
        <f>'[2]9栃木'!$T$11</f>
        <v>5</v>
      </c>
      <c r="D12" s="631">
        <f>'[2]9栃木'!$T$18</f>
        <v>3</v>
      </c>
      <c r="E12" s="631">
        <f>'[2]9栃木'!$T$22</f>
        <v>0</v>
      </c>
      <c r="F12" s="631">
        <f>'[2]9栃木'!$T$25</f>
        <v>0</v>
      </c>
      <c r="G12" s="631">
        <f>'[2]9栃木'!$T$31</f>
        <v>0</v>
      </c>
      <c r="H12" s="631">
        <f>'[2]9栃木'!$T$35</f>
        <v>12</v>
      </c>
      <c r="I12" s="631">
        <f>'[2]9栃木'!$T$58</f>
        <v>51</v>
      </c>
      <c r="J12" s="631">
        <f>'[2]9栃木'!$T$69</f>
        <v>2</v>
      </c>
      <c r="K12" s="631">
        <f>'[2]9栃木'!$T$79</f>
        <v>1</v>
      </c>
      <c r="L12" s="631">
        <f>'[2]9栃木'!$T$82</f>
        <v>0</v>
      </c>
      <c r="M12" s="631">
        <f>'[2]9栃木'!$T$88</f>
        <v>25</v>
      </c>
      <c r="N12" s="101">
        <f>'[2]9栃木'!$T$96</f>
        <v>56</v>
      </c>
      <c r="O12" s="858">
        <f t="shared" si="0"/>
        <v>158</v>
      </c>
      <c r="P12" s="858">
        <v>25</v>
      </c>
    </row>
    <row r="13" spans="1:16" s="589" customFormat="1" ht="23.1" customHeight="1">
      <c r="A13" s="100" t="s">
        <v>852</v>
      </c>
      <c r="B13" s="97">
        <f>'[2]10群馬'!$T$8</f>
        <v>3</v>
      </c>
      <c r="C13" s="631">
        <f>'[2]10群馬'!$T$11</f>
        <v>5</v>
      </c>
      <c r="D13" s="631">
        <f>'[2]10群馬'!$T$18</f>
        <v>1</v>
      </c>
      <c r="E13" s="631">
        <f>'[2]10群馬'!$T$22</f>
        <v>1</v>
      </c>
      <c r="F13" s="631">
        <f>'[2]10群馬'!$T$25</f>
        <v>2</v>
      </c>
      <c r="G13" s="631">
        <f>'[2]10群馬'!$T$31</f>
        <v>0</v>
      </c>
      <c r="H13" s="631">
        <f>'[2]10群馬'!$T$35</f>
        <v>39</v>
      </c>
      <c r="I13" s="631">
        <f>'[2]10群馬'!$T$58</f>
        <v>41</v>
      </c>
      <c r="J13" s="631">
        <f>'[2]10群馬'!$T$69</f>
        <v>10</v>
      </c>
      <c r="K13" s="631">
        <f>'[2]10群馬'!$T$79</f>
        <v>1</v>
      </c>
      <c r="L13" s="631">
        <f>'[2]10群馬'!$T$82</f>
        <v>1</v>
      </c>
      <c r="M13" s="631">
        <f>'[2]10群馬'!$T$88</f>
        <v>36</v>
      </c>
      <c r="N13" s="101">
        <f>'[2]10群馬'!$T$96</f>
        <v>54</v>
      </c>
      <c r="O13" s="858">
        <f t="shared" si="0"/>
        <v>194</v>
      </c>
      <c r="P13" s="858">
        <v>35</v>
      </c>
    </row>
    <row r="14" spans="1:16" s="589" customFormat="1" ht="23.1" customHeight="1">
      <c r="A14" s="100" t="s">
        <v>853</v>
      </c>
      <c r="B14" s="97">
        <f>'[2]11埼玉'!$T$8</f>
        <v>0</v>
      </c>
      <c r="C14" s="631">
        <f>'[2]11埼玉'!$T$11</f>
        <v>0</v>
      </c>
      <c r="D14" s="631">
        <f>'[2]11埼玉'!$T$18</f>
        <v>0</v>
      </c>
      <c r="E14" s="631">
        <f>'[2]11埼玉'!$T$22</f>
        <v>0</v>
      </c>
      <c r="F14" s="631">
        <f>'[2]11埼玉'!$T$25</f>
        <v>0</v>
      </c>
      <c r="G14" s="631">
        <f>'[2]11埼玉'!$T$31</f>
        <v>0</v>
      </c>
      <c r="H14" s="631">
        <f>'[2]11埼玉'!$T$35</f>
        <v>17</v>
      </c>
      <c r="I14" s="631">
        <f>'[2]11埼玉'!$T$58</f>
        <v>81</v>
      </c>
      <c r="J14" s="631">
        <f>'[2]11埼玉'!$T$69</f>
        <v>17</v>
      </c>
      <c r="K14" s="631">
        <f>'[2]11埼玉'!$T$79</f>
        <v>0</v>
      </c>
      <c r="L14" s="631">
        <f>'[2]11埼玉'!$T$82</f>
        <v>0</v>
      </c>
      <c r="M14" s="631">
        <f>'[2]11埼玉'!$T$88</f>
        <v>57</v>
      </c>
      <c r="N14" s="101">
        <f>'[2]11埼玉'!$T$96</f>
        <v>90</v>
      </c>
      <c r="O14" s="858">
        <f t="shared" si="0"/>
        <v>262</v>
      </c>
      <c r="P14" s="858">
        <v>63</v>
      </c>
    </row>
    <row r="15" spans="1:16" s="589" customFormat="1" ht="23.1" customHeight="1">
      <c r="A15" s="100" t="s">
        <v>854</v>
      </c>
      <c r="B15" s="97">
        <f>'[2]12千葉'!$T$8</f>
        <v>3</v>
      </c>
      <c r="C15" s="631">
        <f>'[2]12千葉'!$T$11</f>
        <v>0</v>
      </c>
      <c r="D15" s="631">
        <f>'[2]12千葉'!$T$18</f>
        <v>0</v>
      </c>
      <c r="E15" s="631">
        <f>'[2]12千葉'!$T$22</f>
        <v>0</v>
      </c>
      <c r="F15" s="631">
        <f>'[2]12千葉'!$T$25</f>
        <v>1</v>
      </c>
      <c r="G15" s="631">
        <f>'[2]12千葉'!$T$31</f>
        <v>0</v>
      </c>
      <c r="H15" s="631">
        <f>'[2]12千葉'!$T$35</f>
        <v>41</v>
      </c>
      <c r="I15" s="631">
        <f>'[2]12千葉'!$T$58</f>
        <v>74</v>
      </c>
      <c r="J15" s="631">
        <f>'[2]12千葉'!$T$69</f>
        <v>15</v>
      </c>
      <c r="K15" s="631">
        <f>'[2]12千葉'!$T$79</f>
        <v>0</v>
      </c>
      <c r="L15" s="631">
        <f>'[2]12千葉'!$T$82</f>
        <v>0</v>
      </c>
      <c r="M15" s="631">
        <f>'[2]12千葉'!$T$88</f>
        <v>29</v>
      </c>
      <c r="N15" s="101">
        <f>'[2]12千葉'!$T$96</f>
        <v>36</v>
      </c>
      <c r="O15" s="858">
        <f t="shared" si="0"/>
        <v>199</v>
      </c>
      <c r="P15" s="858">
        <v>54</v>
      </c>
    </row>
    <row r="16" spans="1:16" s="589" customFormat="1" ht="23.1" customHeight="1">
      <c r="A16" s="100" t="s">
        <v>855</v>
      </c>
      <c r="B16" s="97">
        <f>'[2]13東京'!$T$8</f>
        <v>2</v>
      </c>
      <c r="C16" s="631">
        <f>'[2]13東京'!$T$11</f>
        <v>0</v>
      </c>
      <c r="D16" s="631">
        <f>'[2]13東京'!$T$18</f>
        <v>1</v>
      </c>
      <c r="E16" s="631">
        <f>'[2]13東京'!$T$22</f>
        <v>1</v>
      </c>
      <c r="F16" s="631">
        <f>'[2]13東京'!$T$25</f>
        <v>0</v>
      </c>
      <c r="G16" s="631">
        <f>'[2]13東京'!$T$31</f>
        <v>0</v>
      </c>
      <c r="H16" s="631">
        <f>'[2]13東京'!$T$35</f>
        <v>71</v>
      </c>
      <c r="I16" s="631">
        <f>'[2]13東京'!$T$58</f>
        <v>134</v>
      </c>
      <c r="J16" s="631">
        <f>'[2]13東京'!$T$69</f>
        <v>6</v>
      </c>
      <c r="K16" s="631">
        <f>'[2]13東京'!$T$79</f>
        <v>0</v>
      </c>
      <c r="L16" s="631">
        <f>'[2]13東京'!$T$82</f>
        <v>0</v>
      </c>
      <c r="M16" s="631">
        <f>'[2]13東京'!$T$88</f>
        <v>60</v>
      </c>
      <c r="N16" s="101">
        <f>'[2]13東京'!$T$96</f>
        <v>180</v>
      </c>
      <c r="O16" s="858">
        <f t="shared" si="0"/>
        <v>455</v>
      </c>
      <c r="P16" s="858">
        <v>39</v>
      </c>
    </row>
    <row r="17" spans="1:16" s="589" customFormat="1" ht="23.1" customHeight="1">
      <c r="A17" s="100" t="s">
        <v>856</v>
      </c>
      <c r="B17" s="97">
        <f>'[2]14神奈川'!$T$8</f>
        <v>0</v>
      </c>
      <c r="C17" s="631">
        <f>'[2]14神奈川'!$T$11</f>
        <v>10</v>
      </c>
      <c r="D17" s="631">
        <f>'[2]14神奈川'!$T$18</f>
        <v>0</v>
      </c>
      <c r="E17" s="631">
        <f>'[2]14神奈川'!$T$22</f>
        <v>0</v>
      </c>
      <c r="F17" s="631">
        <f>'[2]14神奈川'!$T$25</f>
        <v>0</v>
      </c>
      <c r="G17" s="631">
        <f>'[2]14神奈川'!$T$31</f>
        <v>0</v>
      </c>
      <c r="H17" s="631">
        <f>'[2]14神奈川'!$T$35</f>
        <v>8</v>
      </c>
      <c r="I17" s="631">
        <f>'[2]14神奈川'!$T$58</f>
        <v>51</v>
      </c>
      <c r="J17" s="631">
        <f>'[2]14神奈川'!$T$69</f>
        <v>3</v>
      </c>
      <c r="K17" s="631">
        <f>'[2]14神奈川'!$T$79</f>
        <v>0</v>
      </c>
      <c r="L17" s="631">
        <f>'[2]14神奈川'!$T$82</f>
        <v>0</v>
      </c>
      <c r="M17" s="631">
        <f>'[2]14神奈川'!$T$88</f>
        <v>16</v>
      </c>
      <c r="N17" s="101">
        <f>'[2]14神奈川'!$T$96</f>
        <v>86</v>
      </c>
      <c r="O17" s="858">
        <f t="shared" si="0"/>
        <v>174</v>
      </c>
      <c r="P17" s="858">
        <v>33</v>
      </c>
    </row>
    <row r="18" spans="1:16" s="589" customFormat="1" ht="23.1" customHeight="1">
      <c r="A18" s="100" t="s">
        <v>857</v>
      </c>
      <c r="B18" s="97">
        <f>'[2]15新潟'!$T$8</f>
        <v>3</v>
      </c>
      <c r="C18" s="631">
        <f>'[2]15新潟'!$T$11</f>
        <v>3</v>
      </c>
      <c r="D18" s="631">
        <f>'[2]15新潟'!$T$18</f>
        <v>1</v>
      </c>
      <c r="E18" s="631">
        <f>'[2]15新潟'!$T$22</f>
        <v>0</v>
      </c>
      <c r="F18" s="631">
        <f>'[2]15新潟'!$T$25</f>
        <v>0</v>
      </c>
      <c r="G18" s="631">
        <f>'[2]15新潟'!$T$31</f>
        <v>0</v>
      </c>
      <c r="H18" s="631">
        <f>'[2]15新潟'!$T$35</f>
        <v>63</v>
      </c>
      <c r="I18" s="631">
        <f>'[2]15新潟'!$T$58</f>
        <v>50</v>
      </c>
      <c r="J18" s="631">
        <f>'[2]15新潟'!$T$69</f>
        <v>26</v>
      </c>
      <c r="K18" s="631">
        <f>'[2]15新潟'!$T$79</f>
        <v>0</v>
      </c>
      <c r="L18" s="631">
        <f>'[2]15新潟'!$T$82</f>
        <v>0</v>
      </c>
      <c r="M18" s="631">
        <f>'[2]15新潟'!$T$88</f>
        <v>25</v>
      </c>
      <c r="N18" s="101">
        <f>'[2]15新潟'!$T$96</f>
        <v>29</v>
      </c>
      <c r="O18" s="858">
        <f t="shared" si="0"/>
        <v>200</v>
      </c>
      <c r="P18" s="858">
        <v>30</v>
      </c>
    </row>
    <row r="19" spans="1:16" s="589" customFormat="1" ht="23.1" customHeight="1">
      <c r="A19" s="100" t="s">
        <v>858</v>
      </c>
      <c r="B19" s="97">
        <f>'[2]16富山'!$T$8</f>
        <v>3</v>
      </c>
      <c r="C19" s="631">
        <f>'[2]16富山'!$T$11</f>
        <v>3</v>
      </c>
      <c r="D19" s="631">
        <f>'[2]16富山'!$T$18</f>
        <v>0</v>
      </c>
      <c r="E19" s="631">
        <f>'[2]16富山'!$T$22</f>
        <v>1</v>
      </c>
      <c r="F19" s="631">
        <f>'[2]16富山'!$T$25</f>
        <v>0</v>
      </c>
      <c r="G19" s="631">
        <f>'[2]16富山'!$T$31</f>
        <v>0</v>
      </c>
      <c r="H19" s="631">
        <f>'[2]16富山'!$T$35</f>
        <v>11</v>
      </c>
      <c r="I19" s="631">
        <f>'[2]16富山'!$T$58</f>
        <v>20</v>
      </c>
      <c r="J19" s="631">
        <f>'[2]16富山'!$T$69</f>
        <v>0</v>
      </c>
      <c r="K19" s="631">
        <f>'[2]16富山'!$T$79</f>
        <v>0</v>
      </c>
      <c r="L19" s="631">
        <f>'[2]16富山'!$T$82</f>
        <v>1</v>
      </c>
      <c r="M19" s="631">
        <f>'[2]16富山'!$T$88</f>
        <v>23</v>
      </c>
      <c r="N19" s="101">
        <f>'[2]16富山'!$T$96</f>
        <v>238</v>
      </c>
      <c r="O19" s="858">
        <f t="shared" si="0"/>
        <v>300</v>
      </c>
      <c r="P19" s="858">
        <v>15</v>
      </c>
    </row>
    <row r="20" spans="1:16" s="589" customFormat="1" ht="23.1" customHeight="1">
      <c r="A20" s="100" t="s">
        <v>859</v>
      </c>
      <c r="B20" s="97">
        <f>'[2]17石川'!$T$8</f>
        <v>2</v>
      </c>
      <c r="C20" s="631">
        <f>'[2]17石川'!$T$11</f>
        <v>2</v>
      </c>
      <c r="D20" s="631">
        <f>'[2]17石川'!$T$18</f>
        <v>1</v>
      </c>
      <c r="E20" s="631">
        <f>'[2]17石川'!$T$22</f>
        <v>1</v>
      </c>
      <c r="F20" s="631">
        <f>'[2]17石川'!$T$25</f>
        <v>2</v>
      </c>
      <c r="G20" s="631">
        <f>'[2]17石川'!$T$31</f>
        <v>0</v>
      </c>
      <c r="H20" s="631">
        <f>'[2]17石川'!$T$35</f>
        <v>8</v>
      </c>
      <c r="I20" s="631">
        <f>'[2]17石川'!$T$58</f>
        <v>29</v>
      </c>
      <c r="J20" s="631">
        <f>'[2]17石川'!$T$69</f>
        <v>4</v>
      </c>
      <c r="K20" s="631">
        <f>'[2]17石川'!$T$79</f>
        <v>0</v>
      </c>
      <c r="L20" s="631">
        <f>'[2]17石川'!$T$82</f>
        <v>0</v>
      </c>
      <c r="M20" s="631">
        <f>'[2]17石川'!$T$88</f>
        <v>21</v>
      </c>
      <c r="N20" s="101">
        <f>'[2]17石川'!$T$96</f>
        <v>119</v>
      </c>
      <c r="O20" s="858">
        <f t="shared" si="0"/>
        <v>189</v>
      </c>
      <c r="P20" s="858">
        <v>19</v>
      </c>
    </row>
    <row r="21" spans="1:16" s="589" customFormat="1" ht="23.1" customHeight="1">
      <c r="A21" s="100" t="s">
        <v>860</v>
      </c>
      <c r="B21" s="97">
        <f>'[2]18福井'!$T$8</f>
        <v>3</v>
      </c>
      <c r="C21" s="631">
        <f>'[2]18福井'!$T$11</f>
        <v>2</v>
      </c>
      <c r="D21" s="631">
        <f>'[2]18福井'!$T$18</f>
        <v>0</v>
      </c>
      <c r="E21" s="631">
        <f>'[2]18福井'!$T$22</f>
        <v>3</v>
      </c>
      <c r="F21" s="631">
        <f>'[2]18福井'!$T$25</f>
        <v>1</v>
      </c>
      <c r="G21" s="631">
        <f>'[2]18福井'!$T$31</f>
        <v>0</v>
      </c>
      <c r="H21" s="631">
        <f>'[2]18福井'!$T$35</f>
        <v>34</v>
      </c>
      <c r="I21" s="631">
        <f>'[2]18福井'!$T$58</f>
        <v>24</v>
      </c>
      <c r="J21" s="631">
        <f>'[2]18福井'!$T$69</f>
        <v>5</v>
      </c>
      <c r="K21" s="631">
        <f>'[2]18福井'!$T$79</f>
        <v>0</v>
      </c>
      <c r="L21" s="631">
        <f>'[2]18福井'!$T$82</f>
        <v>0</v>
      </c>
      <c r="M21" s="631">
        <f>'[2]18福井'!$T$88</f>
        <v>22</v>
      </c>
      <c r="N21" s="101">
        <f>'[2]18福井'!$T$96</f>
        <v>88</v>
      </c>
      <c r="O21" s="858">
        <f t="shared" si="0"/>
        <v>182</v>
      </c>
      <c r="P21" s="858">
        <v>17</v>
      </c>
    </row>
    <row r="22" spans="1:16" s="589" customFormat="1" ht="23.1" customHeight="1">
      <c r="A22" s="100" t="s">
        <v>861</v>
      </c>
      <c r="B22" s="97">
        <f>'[2]19山梨'!$T$8</f>
        <v>5</v>
      </c>
      <c r="C22" s="631">
        <f>'[2]19山梨'!$T$11</f>
        <v>43</v>
      </c>
      <c r="D22" s="631">
        <f>'[2]19山梨'!$T$18</f>
        <v>0</v>
      </c>
      <c r="E22" s="631">
        <f>'[2]19山梨'!$T$22</f>
        <v>0</v>
      </c>
      <c r="F22" s="631">
        <f>'[2]19山梨'!$T$25</f>
        <v>0</v>
      </c>
      <c r="G22" s="631">
        <f>'[2]19山梨'!$T$31</f>
        <v>0</v>
      </c>
      <c r="H22" s="631">
        <f>'[2]19山梨'!$T$35</f>
        <v>22</v>
      </c>
      <c r="I22" s="631">
        <f>'[2]19山梨'!$T$58</f>
        <v>41</v>
      </c>
      <c r="J22" s="631">
        <f>'[2]19山梨'!$T$69</f>
        <v>21</v>
      </c>
      <c r="K22" s="631">
        <f>'[2]19山梨'!$T$79</f>
        <v>0</v>
      </c>
      <c r="L22" s="631">
        <f>'[2]19山梨'!$T$82</f>
        <v>2</v>
      </c>
      <c r="M22" s="631">
        <f>'[2]19山梨'!$T$88</f>
        <v>23</v>
      </c>
      <c r="N22" s="101">
        <f>'[2]19山梨'!$T$96</f>
        <v>42</v>
      </c>
      <c r="O22" s="858">
        <f t="shared" si="0"/>
        <v>199</v>
      </c>
      <c r="P22" s="858">
        <v>27</v>
      </c>
    </row>
    <row r="23" spans="1:16" s="589" customFormat="1" ht="23.1" customHeight="1">
      <c r="A23" s="100" t="s">
        <v>862</v>
      </c>
      <c r="B23" s="97">
        <f>'[2]20長野'!$T$8</f>
        <v>8</v>
      </c>
      <c r="C23" s="631">
        <f>'[2]20長野'!$T$11</f>
        <v>8</v>
      </c>
      <c r="D23" s="631">
        <f>'[2]20長野'!$T$18</f>
        <v>1</v>
      </c>
      <c r="E23" s="631">
        <f>'[2]20長野'!$T$22</f>
        <v>7</v>
      </c>
      <c r="F23" s="631">
        <f>'[2]20長野'!$T$25</f>
        <v>6</v>
      </c>
      <c r="G23" s="631">
        <f>'[2]20長野'!$T$31</f>
        <v>4</v>
      </c>
      <c r="H23" s="631">
        <f>'[2]20長野'!$T$35</f>
        <v>106</v>
      </c>
      <c r="I23" s="631">
        <f>'[2]20長野'!$T$58</f>
        <v>115</v>
      </c>
      <c r="J23" s="631">
        <f>'[2]20長野'!$T$69</f>
        <v>35</v>
      </c>
      <c r="K23" s="631">
        <f>'[2]20長野'!$T$79</f>
        <v>0</v>
      </c>
      <c r="L23" s="631">
        <f>'[2]20長野'!$T$82</f>
        <v>0</v>
      </c>
      <c r="M23" s="631">
        <f>'[2]20長野'!$T$88</f>
        <v>62</v>
      </c>
      <c r="N23" s="101">
        <f>'[2]20長野'!$T$96</f>
        <v>235</v>
      </c>
      <c r="O23" s="858">
        <f t="shared" si="0"/>
        <v>587</v>
      </c>
      <c r="P23" s="858">
        <v>77</v>
      </c>
    </row>
    <row r="24" spans="1:16" s="589" customFormat="1" ht="23.1" customHeight="1">
      <c r="A24" s="100" t="s">
        <v>863</v>
      </c>
      <c r="B24" s="97">
        <f>'[2]21岐阜'!$T$8</f>
        <v>5</v>
      </c>
      <c r="C24" s="631">
        <f>'[2]21岐阜'!$T$11</f>
        <v>11</v>
      </c>
      <c r="D24" s="631">
        <f>'[2]21岐阜'!$T$18</f>
        <v>1</v>
      </c>
      <c r="E24" s="631">
        <f>'[2]21岐阜'!$T$22</f>
        <v>2</v>
      </c>
      <c r="F24" s="631">
        <f>'[2]21岐阜'!$T$25</f>
        <v>1</v>
      </c>
      <c r="G24" s="631">
        <f>'[2]21岐阜'!$T$31</f>
        <v>0</v>
      </c>
      <c r="H24" s="631">
        <f>'[2]21岐阜'!$T$35</f>
        <v>60</v>
      </c>
      <c r="I24" s="631">
        <f>'[2]21岐阜'!$T$58</f>
        <v>26</v>
      </c>
      <c r="J24" s="631">
        <f>'[2]21岐阜'!$T$69</f>
        <v>13</v>
      </c>
      <c r="K24" s="631">
        <f>'[2]21岐阜'!$T$79</f>
        <v>0</v>
      </c>
      <c r="L24" s="631">
        <f>'[2]21岐阜'!$T$82</f>
        <v>0</v>
      </c>
      <c r="M24" s="631">
        <f>'[2]21岐阜'!$T$88</f>
        <v>34</v>
      </c>
      <c r="N24" s="101">
        <f>'[2]21岐阜'!$T$96</f>
        <v>594</v>
      </c>
      <c r="O24" s="858">
        <f t="shared" si="0"/>
        <v>747</v>
      </c>
      <c r="P24" s="858">
        <v>42</v>
      </c>
    </row>
    <row r="25" spans="1:16" s="589" customFormat="1" ht="23.1" customHeight="1">
      <c r="A25" s="100" t="s">
        <v>864</v>
      </c>
      <c r="B25" s="97">
        <f>'[2]22静岡'!$T$8</f>
        <v>0</v>
      </c>
      <c r="C25" s="631">
        <f>'[2]22静岡'!$T$11</f>
        <v>7</v>
      </c>
      <c r="D25" s="631">
        <f>'[2]22静岡'!$T$18</f>
        <v>1</v>
      </c>
      <c r="E25" s="631">
        <f>'[2]22静岡'!$T$22</f>
        <v>0</v>
      </c>
      <c r="F25" s="631">
        <f>'[2]22静岡'!$T$25</f>
        <v>5</v>
      </c>
      <c r="G25" s="631">
        <f>'[2]22静岡'!$T$31</f>
        <v>2</v>
      </c>
      <c r="H25" s="631">
        <f>'[2]22静岡'!$T$35</f>
        <v>67</v>
      </c>
      <c r="I25" s="631">
        <f>'[2]22静岡'!$T$58</f>
        <v>48</v>
      </c>
      <c r="J25" s="631">
        <f>'[2]22静岡'!$T$69</f>
        <v>11</v>
      </c>
      <c r="K25" s="631">
        <f>'[2]22静岡'!$T$79</f>
        <v>0</v>
      </c>
      <c r="L25" s="631">
        <f>'[2]22静岡'!$T$82</f>
        <v>1</v>
      </c>
      <c r="M25" s="631">
        <f>'[2]22静岡'!$T$88</f>
        <v>38</v>
      </c>
      <c r="N25" s="101">
        <f>'[2]22静岡'!$T$96</f>
        <v>282</v>
      </c>
      <c r="O25" s="858">
        <f t="shared" si="0"/>
        <v>462</v>
      </c>
      <c r="P25" s="858">
        <v>35</v>
      </c>
    </row>
    <row r="26" spans="1:16" s="589" customFormat="1" ht="23.1" customHeight="1">
      <c r="A26" s="100" t="s">
        <v>865</v>
      </c>
      <c r="B26" s="97">
        <f>'[2]23愛知'!$T$8</f>
        <v>3</v>
      </c>
      <c r="C26" s="631">
        <f>'[2]23愛知'!$T$11</f>
        <v>2</v>
      </c>
      <c r="D26" s="631">
        <f>'[2]23愛知'!$T$18</f>
        <v>0</v>
      </c>
      <c r="E26" s="631">
        <f>'[2]23愛知'!$T$22</f>
        <v>0</v>
      </c>
      <c r="F26" s="631">
        <f>'[2]23愛知'!$T$25</f>
        <v>1</v>
      </c>
      <c r="G26" s="631">
        <f>'[2]23愛知'!$T$31</f>
        <v>0</v>
      </c>
      <c r="H26" s="631">
        <f>'[2]23愛知'!$T$35</f>
        <v>21</v>
      </c>
      <c r="I26" s="631">
        <f>'[2]23愛知'!$T$58</f>
        <v>64</v>
      </c>
      <c r="J26" s="631">
        <f>'[2]23愛知'!$T$69</f>
        <v>42</v>
      </c>
      <c r="K26" s="631">
        <f>'[2]23愛知'!$T$79</f>
        <v>0</v>
      </c>
      <c r="L26" s="631">
        <f>'[2]23愛知'!$T$82</f>
        <v>1</v>
      </c>
      <c r="M26" s="631">
        <f>'[2]23愛知'!$T$88</f>
        <v>40</v>
      </c>
      <c r="N26" s="101">
        <f>'[2]23愛知'!$T$96</f>
        <v>246</v>
      </c>
      <c r="O26" s="858">
        <f t="shared" si="0"/>
        <v>420</v>
      </c>
      <c r="P26" s="858">
        <v>54</v>
      </c>
    </row>
    <row r="27" spans="1:16" s="589" customFormat="1" ht="23.1" customHeight="1">
      <c r="A27" s="100" t="s">
        <v>866</v>
      </c>
      <c r="B27" s="97">
        <f>'[2]24三重'!$T$8</f>
        <v>3</v>
      </c>
      <c r="C27" s="631">
        <f>'[2]24三重'!$T$11</f>
        <v>5</v>
      </c>
      <c r="D27" s="631">
        <f>'[2]24三重'!$T$18</f>
        <v>0</v>
      </c>
      <c r="E27" s="631">
        <f>'[2]24三重'!$T$22</f>
        <v>0</v>
      </c>
      <c r="F27" s="631">
        <f>'[2]24三重'!$T$25</f>
        <v>1</v>
      </c>
      <c r="G27" s="631">
        <f>'[2]24三重'!$T$31</f>
        <v>0</v>
      </c>
      <c r="H27" s="631">
        <f>'[2]24三重'!$T$35</f>
        <v>51</v>
      </c>
      <c r="I27" s="631">
        <f>'[2]24三重'!$T$58</f>
        <v>24</v>
      </c>
      <c r="J27" s="631">
        <f>'[2]24三重'!$T$69</f>
        <v>7</v>
      </c>
      <c r="K27" s="631">
        <f>'[2]24三重'!$T$79</f>
        <v>0</v>
      </c>
      <c r="L27" s="631">
        <f>'[2]24三重'!$T$82</f>
        <v>0</v>
      </c>
      <c r="M27" s="631">
        <f>'[2]24三重'!$T$88</f>
        <v>28</v>
      </c>
      <c r="N27" s="101">
        <f>'[2]24三重'!$T$96</f>
        <v>131</v>
      </c>
      <c r="O27" s="858">
        <f t="shared" si="0"/>
        <v>250</v>
      </c>
      <c r="P27" s="858">
        <v>29</v>
      </c>
    </row>
    <row r="28" spans="1:16" s="589" customFormat="1" ht="23.1" customHeight="1">
      <c r="A28" s="100" t="s">
        <v>867</v>
      </c>
      <c r="B28" s="97">
        <f>'[2]25滋賀'!$T$8</f>
        <v>1</v>
      </c>
      <c r="C28" s="631">
        <f>'[2]25滋賀'!$T$11</f>
        <v>5</v>
      </c>
      <c r="D28" s="631">
        <f>'[2]25滋賀'!$T$18</f>
        <v>0</v>
      </c>
      <c r="E28" s="631">
        <f>'[2]25滋賀'!$T$22</f>
        <v>0</v>
      </c>
      <c r="F28" s="631">
        <f>'[2]25滋賀'!$T$25</f>
        <v>0</v>
      </c>
      <c r="G28" s="631">
        <f>'[2]25滋賀'!$T$31</f>
        <v>0</v>
      </c>
      <c r="H28" s="631">
        <f>'[2]25滋賀'!$T$35</f>
        <v>15</v>
      </c>
      <c r="I28" s="631">
        <f>'[2]25滋賀'!$T$58</f>
        <v>25</v>
      </c>
      <c r="J28" s="631">
        <f>'[2]25滋賀'!$T$69</f>
        <v>0</v>
      </c>
      <c r="K28" s="631">
        <f>'[2]25滋賀'!$T$79</f>
        <v>0</v>
      </c>
      <c r="L28" s="631">
        <f>'[2]25滋賀'!$T$82</f>
        <v>1</v>
      </c>
      <c r="M28" s="631">
        <f>'[2]25滋賀'!$T$88</f>
        <v>17</v>
      </c>
      <c r="N28" s="101">
        <f>'[2]25滋賀'!$T$96</f>
        <v>44</v>
      </c>
      <c r="O28" s="858">
        <f t="shared" si="0"/>
        <v>108</v>
      </c>
      <c r="P28" s="858">
        <v>19</v>
      </c>
    </row>
    <row r="29" spans="1:16" s="589" customFormat="1" ht="23.1" customHeight="1">
      <c r="A29" s="100" t="s">
        <v>868</v>
      </c>
      <c r="B29" s="97">
        <f>'[2]26京都'!$T$8</f>
        <v>2</v>
      </c>
      <c r="C29" s="631">
        <f>'[2]26京都'!$T$11</f>
        <v>1</v>
      </c>
      <c r="D29" s="631">
        <f>'[2]26京都'!$T$18</f>
        <v>0</v>
      </c>
      <c r="E29" s="631">
        <f>'[2]26京都'!$T$22</f>
        <v>1</v>
      </c>
      <c r="F29" s="631">
        <f>'[2]26京都'!$T$25</f>
        <v>0</v>
      </c>
      <c r="G29" s="631">
        <f>'[2]26京都'!$T$31</f>
        <v>0</v>
      </c>
      <c r="H29" s="631">
        <f>'[2]26京都'!$T$35</f>
        <v>28</v>
      </c>
      <c r="I29" s="631">
        <f>'[2]26京都'!$T$58</f>
        <v>26</v>
      </c>
      <c r="J29" s="631">
        <f>'[2]26京都'!$T$69</f>
        <v>17</v>
      </c>
      <c r="K29" s="631">
        <f>'[2]26京都'!$T$79</f>
        <v>1</v>
      </c>
      <c r="L29" s="631">
        <f>'[2]26京都'!$T$82</f>
        <v>0</v>
      </c>
      <c r="M29" s="631">
        <f>'[2]26京都'!$T$88</f>
        <v>16</v>
      </c>
      <c r="N29" s="101">
        <f>'[2]26京都'!$T$96</f>
        <v>20</v>
      </c>
      <c r="O29" s="858">
        <f t="shared" si="0"/>
        <v>112</v>
      </c>
      <c r="P29" s="858">
        <v>26</v>
      </c>
    </row>
    <row r="30" spans="1:16" s="589" customFormat="1" ht="23.1" customHeight="1">
      <c r="A30" s="100" t="s">
        <v>869</v>
      </c>
      <c r="B30" s="97">
        <f>'[2]27大阪'!$T$8</f>
        <v>0</v>
      </c>
      <c r="C30" s="631">
        <f>'[2]27大阪'!$T$11</f>
        <v>11</v>
      </c>
      <c r="D30" s="631">
        <f>'[2]27大阪'!$T$18</f>
        <v>4</v>
      </c>
      <c r="E30" s="631">
        <f>'[2]27大阪'!$T$22</f>
        <v>3</v>
      </c>
      <c r="F30" s="631">
        <f>'[2]27大阪'!$T$25</f>
        <v>0</v>
      </c>
      <c r="G30" s="631">
        <f>'[2]27大阪'!$T$31</f>
        <v>0</v>
      </c>
      <c r="H30" s="631">
        <f>'[2]27大阪'!$T$35</f>
        <v>56</v>
      </c>
      <c r="I30" s="631">
        <f>'[2]27大阪'!$T$58</f>
        <v>61</v>
      </c>
      <c r="J30" s="631">
        <f>'[2]27大阪'!$T$69</f>
        <v>18</v>
      </c>
      <c r="K30" s="631">
        <f>'[2]27大阪'!$T$79</f>
        <v>6</v>
      </c>
      <c r="L30" s="631">
        <f>'[2]27大阪'!$T$82</f>
        <v>15</v>
      </c>
      <c r="M30" s="631">
        <f>'[2]27大阪'!$T$88</f>
        <v>39</v>
      </c>
      <c r="N30" s="101">
        <f>'[2]27大阪'!$T$96</f>
        <v>73</v>
      </c>
      <c r="O30" s="858">
        <f t="shared" si="0"/>
        <v>286</v>
      </c>
      <c r="P30" s="858">
        <v>43</v>
      </c>
    </row>
    <row r="31" spans="1:16" s="589" customFormat="1" ht="23.1" customHeight="1">
      <c r="A31" s="100" t="s">
        <v>870</v>
      </c>
      <c r="B31" s="97">
        <f>'[2]28兵庫'!$T$8</f>
        <v>5</v>
      </c>
      <c r="C31" s="631">
        <f>'[2]28兵庫'!$T$11</f>
        <v>14</v>
      </c>
      <c r="D31" s="631">
        <f>'[2]28兵庫'!$T$18</f>
        <v>0</v>
      </c>
      <c r="E31" s="631">
        <f>'[2]28兵庫'!$T$22</f>
        <v>0</v>
      </c>
      <c r="F31" s="631">
        <f>'[2]28兵庫'!$T$25</f>
        <v>0</v>
      </c>
      <c r="G31" s="631">
        <f>'[2]28兵庫'!$T$31</f>
        <v>0</v>
      </c>
      <c r="H31" s="631">
        <f>'[2]28兵庫'!$T$35</f>
        <v>34</v>
      </c>
      <c r="I31" s="631">
        <f>'[2]28兵庫'!$T$58</f>
        <v>54</v>
      </c>
      <c r="J31" s="631">
        <f>'[2]28兵庫'!$T$69</f>
        <v>14</v>
      </c>
      <c r="K31" s="631">
        <f>'[2]28兵庫'!$T$79</f>
        <v>0</v>
      </c>
      <c r="L31" s="631">
        <f>'[2]28兵庫'!$T$82</f>
        <v>1</v>
      </c>
      <c r="M31" s="631">
        <f>'[2]28兵庫'!$T$88</f>
        <v>42</v>
      </c>
      <c r="N31" s="101">
        <f>'[2]28兵庫'!$T$96</f>
        <v>89</v>
      </c>
      <c r="O31" s="858">
        <f t="shared" si="0"/>
        <v>253</v>
      </c>
      <c r="P31" s="858">
        <v>41</v>
      </c>
    </row>
    <row r="32" spans="1:16" s="589" customFormat="1" ht="23.1" customHeight="1">
      <c r="A32" s="100" t="s">
        <v>871</v>
      </c>
      <c r="B32" s="97">
        <f>'[2]29奈良'!$T$8</f>
        <v>4</v>
      </c>
      <c r="C32" s="631">
        <f>'[2]29奈良'!$T$11</f>
        <v>6</v>
      </c>
      <c r="D32" s="631">
        <f>'[2]29奈良'!$T$18</f>
        <v>0</v>
      </c>
      <c r="E32" s="631">
        <f>'[2]29奈良'!$T$22</f>
        <v>0</v>
      </c>
      <c r="F32" s="631">
        <f>'[2]29奈良'!$T$25</f>
        <v>0</v>
      </c>
      <c r="G32" s="631">
        <f>'[2]29奈良'!$T$31</f>
        <v>0</v>
      </c>
      <c r="H32" s="631">
        <f>'[2]29奈良'!$T$35</f>
        <v>27</v>
      </c>
      <c r="I32" s="631">
        <f>'[2]29奈良'!$T$58</f>
        <v>33</v>
      </c>
      <c r="J32" s="631">
        <f>'[2]29奈良'!$T$69</f>
        <v>11</v>
      </c>
      <c r="K32" s="631">
        <f>'[2]29奈良'!$T$79</f>
        <v>1</v>
      </c>
      <c r="L32" s="631">
        <f>'[2]29奈良'!$T$82</f>
        <v>0</v>
      </c>
      <c r="M32" s="631">
        <f>'[2]29奈良'!$T$88</f>
        <v>3</v>
      </c>
      <c r="N32" s="101">
        <f>'[2]29奈良'!$T$96</f>
        <v>27</v>
      </c>
      <c r="O32" s="858">
        <f t="shared" si="0"/>
        <v>112</v>
      </c>
      <c r="P32" s="858">
        <v>39</v>
      </c>
    </row>
    <row r="33" spans="1:16" s="589" customFormat="1" ht="23.1" customHeight="1">
      <c r="A33" s="100" t="s">
        <v>872</v>
      </c>
      <c r="B33" s="97">
        <f>'[2]30和歌山'!$T$8</f>
        <v>4</v>
      </c>
      <c r="C33" s="631">
        <f>'[2]30和歌山'!$T$11</f>
        <v>12</v>
      </c>
      <c r="D33" s="631">
        <f>'[2]30和歌山'!$T$18</f>
        <v>0</v>
      </c>
      <c r="E33" s="631">
        <f>'[2]30和歌山'!$T$22</f>
        <v>0</v>
      </c>
      <c r="F33" s="631">
        <f>'[2]30和歌山'!$T$25</f>
        <v>0</v>
      </c>
      <c r="G33" s="631">
        <f>'[2]30和歌山'!$T$31</f>
        <v>1</v>
      </c>
      <c r="H33" s="631">
        <f>'[2]30和歌山'!$T$35</f>
        <v>47</v>
      </c>
      <c r="I33" s="631">
        <f>'[2]30和歌山'!$T$58</f>
        <v>29</v>
      </c>
      <c r="J33" s="631">
        <f>'[2]30和歌山'!$T$69</f>
        <v>15</v>
      </c>
      <c r="K33" s="631">
        <f>'[2]30和歌山'!$T$79</f>
        <v>0</v>
      </c>
      <c r="L33" s="631">
        <f>'[2]30和歌山'!$T$82</f>
        <v>0</v>
      </c>
      <c r="M33" s="631">
        <f>'[2]30和歌山'!$T$88</f>
        <v>28</v>
      </c>
      <c r="N33" s="101">
        <f>'[2]30和歌山'!$T$96</f>
        <v>97</v>
      </c>
      <c r="O33" s="858">
        <f t="shared" si="0"/>
        <v>233</v>
      </c>
      <c r="P33" s="858">
        <v>30</v>
      </c>
    </row>
    <row r="34" spans="1:16" s="589" customFormat="1" ht="23.1" customHeight="1">
      <c r="A34" s="100" t="s">
        <v>873</v>
      </c>
      <c r="B34" s="97">
        <f>'[2]31鳥取'!$T$8</f>
        <v>3</v>
      </c>
      <c r="C34" s="631">
        <f>'[2]31鳥取'!$T$11</f>
        <v>10</v>
      </c>
      <c r="D34" s="631">
        <f>'[2]31鳥取'!$T$18</f>
        <v>0</v>
      </c>
      <c r="E34" s="631">
        <f>'[2]31鳥取'!$T$22</f>
        <v>5</v>
      </c>
      <c r="F34" s="631">
        <f>'[2]31鳥取'!$T$25</f>
        <v>4</v>
      </c>
      <c r="G34" s="631">
        <f>'[2]31鳥取'!$T$31</f>
        <v>0</v>
      </c>
      <c r="H34" s="631">
        <f>'[2]31鳥取'!$T$35</f>
        <v>22</v>
      </c>
      <c r="I34" s="631">
        <f>'[2]31鳥取'!$T$58</f>
        <v>36</v>
      </c>
      <c r="J34" s="631">
        <f>'[2]31鳥取'!$T$69</f>
        <v>8</v>
      </c>
      <c r="K34" s="631">
        <f>'[2]31鳥取'!$T$79</f>
        <v>0</v>
      </c>
      <c r="L34" s="631">
        <f>'[2]31鳥取'!$T$82</f>
        <v>0</v>
      </c>
      <c r="M34" s="631">
        <f>'[2]31鳥取'!$T$88</f>
        <v>10</v>
      </c>
      <c r="N34" s="101">
        <f>'[2]31鳥取'!$T$96</f>
        <v>108</v>
      </c>
      <c r="O34" s="858">
        <f t="shared" si="0"/>
        <v>206</v>
      </c>
      <c r="P34" s="858">
        <v>19</v>
      </c>
    </row>
    <row r="35" spans="1:16" s="589" customFormat="1" ht="23.1" customHeight="1">
      <c r="A35" s="100" t="s">
        <v>874</v>
      </c>
      <c r="B35" s="97">
        <f>'[2]32島根'!$T$8</f>
        <v>4</v>
      </c>
      <c r="C35" s="631">
        <f>'[2]32島根'!$T$11</f>
        <v>1</v>
      </c>
      <c r="D35" s="631">
        <f>'[2]32島根'!$T$18</f>
        <v>1</v>
      </c>
      <c r="E35" s="631">
        <f>'[2]32島根'!$T$22</f>
        <v>1</v>
      </c>
      <c r="F35" s="631">
        <f>'[2]32島根'!$T$25</f>
        <v>2</v>
      </c>
      <c r="G35" s="631">
        <f>'[2]32島根'!$T$31</f>
        <v>0</v>
      </c>
      <c r="H35" s="631">
        <f>'[2]32島根'!$T$35</f>
        <v>28</v>
      </c>
      <c r="I35" s="631">
        <f>'[2]32島根'!$T$58</f>
        <v>22</v>
      </c>
      <c r="J35" s="631">
        <f>'[2]32島根'!$T$69</f>
        <v>0</v>
      </c>
      <c r="K35" s="631">
        <f>'[2]32島根'!$T$79</f>
        <v>0</v>
      </c>
      <c r="L35" s="631">
        <f>'[2]32島根'!$T$82</f>
        <v>0</v>
      </c>
      <c r="M35" s="631">
        <f>'[2]32島根'!$T$88</f>
        <v>14</v>
      </c>
      <c r="N35" s="101">
        <f>'[2]32島根'!$T$96</f>
        <v>79</v>
      </c>
      <c r="O35" s="858">
        <f t="shared" si="0"/>
        <v>152</v>
      </c>
      <c r="P35" s="858">
        <v>19</v>
      </c>
    </row>
    <row r="36" spans="1:16" s="589" customFormat="1" ht="23.1" customHeight="1">
      <c r="A36" s="100" t="s">
        <v>875</v>
      </c>
      <c r="B36" s="97">
        <f>'[2]33岡山'!$T$8</f>
        <v>2</v>
      </c>
      <c r="C36" s="631">
        <f>'[2]33岡山'!$T$11</f>
        <v>21</v>
      </c>
      <c r="D36" s="631">
        <f>'[2]33岡山'!$T$18</f>
        <v>0</v>
      </c>
      <c r="E36" s="631">
        <f>'[2]33岡山'!$T$22</f>
        <v>0</v>
      </c>
      <c r="F36" s="631">
        <f>'[2]33岡山'!$T$25</f>
        <v>6</v>
      </c>
      <c r="G36" s="631">
        <f>'[2]33岡山'!$T$31</f>
        <v>0</v>
      </c>
      <c r="H36" s="631">
        <f>'[2]33岡山'!$T$35</f>
        <v>47</v>
      </c>
      <c r="I36" s="631">
        <f>'[2]33岡山'!$T$58</f>
        <v>42</v>
      </c>
      <c r="J36" s="631">
        <f>'[2]33岡山'!$T$69</f>
        <v>9</v>
      </c>
      <c r="K36" s="631">
        <f>'[2]33岡山'!$T$79</f>
        <v>0</v>
      </c>
      <c r="L36" s="631">
        <f>'[2]33岡山'!$T$82</f>
        <v>2</v>
      </c>
      <c r="M36" s="631">
        <f>'[2]33岡山'!$T$88</f>
        <v>26</v>
      </c>
      <c r="N36" s="101">
        <f>'[2]33岡山'!$T$96</f>
        <v>101</v>
      </c>
      <c r="O36" s="858">
        <f t="shared" si="0"/>
        <v>256</v>
      </c>
      <c r="P36" s="858">
        <v>27</v>
      </c>
    </row>
    <row r="37" spans="1:16" s="589" customFormat="1" ht="23.1" customHeight="1">
      <c r="A37" s="100" t="s">
        <v>876</v>
      </c>
      <c r="B37" s="97">
        <f>'[2]34広島'!$T$8</f>
        <v>1</v>
      </c>
      <c r="C37" s="631">
        <f>'[2]34広島'!$T$11</f>
        <v>1</v>
      </c>
      <c r="D37" s="631">
        <f>'[2]34広島'!$T$18</f>
        <v>0</v>
      </c>
      <c r="E37" s="631">
        <f>'[2]34広島'!$T$22</f>
        <v>0</v>
      </c>
      <c r="F37" s="631">
        <f>'[2]34広島'!$T$25</f>
        <v>17</v>
      </c>
      <c r="G37" s="631">
        <f>'[2]34広島'!$T$31</f>
        <v>1</v>
      </c>
      <c r="H37" s="631">
        <f>'[2]34広島'!$T$35</f>
        <v>36</v>
      </c>
      <c r="I37" s="631">
        <f>'[2]34広島'!$T$58</f>
        <v>28</v>
      </c>
      <c r="J37" s="631">
        <f>'[2]34広島'!$T$69</f>
        <v>6</v>
      </c>
      <c r="K37" s="631">
        <f>'[2]34広島'!$T$79</f>
        <v>0</v>
      </c>
      <c r="L37" s="631">
        <f>'[2]34広島'!$T$82</f>
        <v>4</v>
      </c>
      <c r="M37" s="631">
        <f>'[2]34広島'!$T$88</f>
        <v>33</v>
      </c>
      <c r="N37" s="101">
        <f>'[2]34広島'!$T$96</f>
        <v>82</v>
      </c>
      <c r="O37" s="858">
        <f t="shared" si="0"/>
        <v>209</v>
      </c>
      <c r="P37" s="858">
        <v>23</v>
      </c>
    </row>
    <row r="38" spans="1:16" s="589" customFormat="1" ht="23.1" customHeight="1">
      <c r="A38" s="100" t="s">
        <v>877</v>
      </c>
      <c r="B38" s="97">
        <f>'[2]35山口'!$T$8</f>
        <v>0</v>
      </c>
      <c r="C38" s="631">
        <f>'[2]35山口'!$T$11</f>
        <v>0</v>
      </c>
      <c r="D38" s="631">
        <f>'[2]35山口'!$T$18</f>
        <v>0</v>
      </c>
      <c r="E38" s="631">
        <f>'[2]35山口'!$T$22</f>
        <v>0</v>
      </c>
      <c r="F38" s="631">
        <f>'[2]35山口'!$T$25</f>
        <v>1</v>
      </c>
      <c r="G38" s="631">
        <f>'[2]35山口'!$T$31</f>
        <v>0</v>
      </c>
      <c r="H38" s="631">
        <f>'[2]35山口'!$T$35</f>
        <v>11</v>
      </c>
      <c r="I38" s="631">
        <f>'[2]35山口'!$T$58</f>
        <v>22</v>
      </c>
      <c r="J38" s="631">
        <f>'[2]35山口'!$T$69</f>
        <v>3</v>
      </c>
      <c r="K38" s="631">
        <f>'[2]35山口'!$T$79</f>
        <v>0</v>
      </c>
      <c r="L38" s="631">
        <f>'[2]35山口'!$T$82</f>
        <v>1</v>
      </c>
      <c r="M38" s="631">
        <f>'[2]35山口'!$T$88</f>
        <v>18</v>
      </c>
      <c r="N38" s="101">
        <f>'[2]35山口'!$T$96</f>
        <v>80</v>
      </c>
      <c r="O38" s="858">
        <f t="shared" si="0"/>
        <v>136</v>
      </c>
      <c r="P38" s="858">
        <v>19</v>
      </c>
    </row>
    <row r="39" spans="1:16" s="589" customFormat="1" ht="23.1" customHeight="1">
      <c r="A39" s="100" t="s">
        <v>878</v>
      </c>
      <c r="B39" s="97">
        <f>'[2]36徳島'!$T$8</f>
        <v>4</v>
      </c>
      <c r="C39" s="631">
        <f>'[2]36徳島'!$T$11</f>
        <v>1</v>
      </c>
      <c r="D39" s="631">
        <f>'[2]36徳島'!$T$18</f>
        <v>0</v>
      </c>
      <c r="E39" s="631">
        <f>'[2]36徳島'!$T$22</f>
        <v>0</v>
      </c>
      <c r="F39" s="631">
        <f>'[2]36徳島'!$T$25</f>
        <v>0</v>
      </c>
      <c r="G39" s="631">
        <f>'[2]36徳島'!$T$31</f>
        <v>0</v>
      </c>
      <c r="H39" s="631">
        <f>'[2]36徳島'!$T$35</f>
        <v>23</v>
      </c>
      <c r="I39" s="631">
        <f>'[2]36徳島'!$T$58</f>
        <v>17</v>
      </c>
      <c r="J39" s="631">
        <f>'[2]36徳島'!$T$69</f>
        <v>6</v>
      </c>
      <c r="K39" s="631">
        <f>'[2]36徳島'!$T$79</f>
        <v>0</v>
      </c>
      <c r="L39" s="631">
        <f>'[2]36徳島'!$T$82</f>
        <v>0</v>
      </c>
      <c r="M39" s="631">
        <f>'[2]36徳島'!$T$88</f>
        <v>19</v>
      </c>
      <c r="N39" s="101">
        <f>'[2]36徳島'!$T$96</f>
        <v>82</v>
      </c>
      <c r="O39" s="858">
        <f t="shared" si="0"/>
        <v>152</v>
      </c>
      <c r="P39" s="858">
        <v>24</v>
      </c>
    </row>
    <row r="40" spans="1:16" s="589" customFormat="1" ht="23.1" customHeight="1">
      <c r="A40" s="100" t="s">
        <v>879</v>
      </c>
      <c r="B40" s="97">
        <f>'[2]37香川'!$T$8</f>
        <v>5</v>
      </c>
      <c r="C40" s="631">
        <f>'[2]37香川'!$T$11</f>
        <v>5</v>
      </c>
      <c r="D40" s="631">
        <f>'[2]37香川'!$T$18</f>
        <v>0</v>
      </c>
      <c r="E40" s="631">
        <f>'[2]37香川'!$T$22</f>
        <v>0</v>
      </c>
      <c r="F40" s="631">
        <f>'[2]37香川'!$T$25</f>
        <v>1</v>
      </c>
      <c r="G40" s="631">
        <f>'[2]37香川'!$T$31</f>
        <v>0</v>
      </c>
      <c r="H40" s="631">
        <f>'[2]37香川'!$T$35</f>
        <v>32</v>
      </c>
      <c r="I40" s="631">
        <f>'[2]37香川'!$T$58</f>
        <v>22</v>
      </c>
      <c r="J40" s="631">
        <f>'[2]37香川'!$T$69</f>
        <v>6</v>
      </c>
      <c r="K40" s="631">
        <f>'[2]37香川'!$T$79</f>
        <v>0</v>
      </c>
      <c r="L40" s="631">
        <f>'[2]37香川'!$T$82</f>
        <v>0</v>
      </c>
      <c r="M40" s="631">
        <f>'[2]37香川'!$T$88</f>
        <v>26</v>
      </c>
      <c r="N40" s="101">
        <f>'[2]37香川'!$T$96</f>
        <v>71</v>
      </c>
      <c r="O40" s="858">
        <f t="shared" si="0"/>
        <v>168</v>
      </c>
      <c r="P40" s="858">
        <v>17</v>
      </c>
    </row>
    <row r="41" spans="1:16" s="589" customFormat="1" ht="23.1" customHeight="1">
      <c r="A41" s="100" t="s">
        <v>880</v>
      </c>
      <c r="B41" s="97">
        <f>'[2]38愛媛'!$T$8</f>
        <v>3</v>
      </c>
      <c r="C41" s="631">
        <f>'[2]38愛媛'!$T$11</f>
        <v>1</v>
      </c>
      <c r="D41" s="631">
        <f>'[2]38愛媛'!$T$18</f>
        <v>0</v>
      </c>
      <c r="E41" s="631">
        <f>'[2]38愛媛'!$T$22</f>
        <v>0</v>
      </c>
      <c r="F41" s="631">
        <f>'[2]38愛媛'!$T$25</f>
        <v>0</v>
      </c>
      <c r="G41" s="631">
        <f>'[2]38愛媛'!$T$31</f>
        <v>0</v>
      </c>
      <c r="H41" s="631">
        <f>'[2]38愛媛'!$T$35</f>
        <v>22</v>
      </c>
      <c r="I41" s="631">
        <f>'[2]38愛媛'!$T$58</f>
        <v>16</v>
      </c>
      <c r="J41" s="631">
        <f>'[2]38愛媛'!$T$69</f>
        <v>3</v>
      </c>
      <c r="K41" s="631">
        <f>'[2]38愛媛'!$T$79</f>
        <v>0</v>
      </c>
      <c r="L41" s="631">
        <f>'[2]38愛媛'!$T$82</f>
        <v>3</v>
      </c>
      <c r="M41" s="631">
        <f>'[2]38愛媛'!$T$88</f>
        <v>16</v>
      </c>
      <c r="N41" s="101">
        <f>'[2]38愛媛'!$T$96</f>
        <v>34</v>
      </c>
      <c r="O41" s="858">
        <f t="shared" si="0"/>
        <v>98</v>
      </c>
      <c r="P41" s="858">
        <v>20</v>
      </c>
    </row>
    <row r="42" spans="1:16" s="589" customFormat="1" ht="23.1" customHeight="1">
      <c r="A42" s="100" t="s">
        <v>881</v>
      </c>
      <c r="B42" s="97">
        <f>'[2]39高知'!$T$8</f>
        <v>7</v>
      </c>
      <c r="C42" s="631">
        <f>'[2]39高知'!$T$11</f>
        <v>3</v>
      </c>
      <c r="D42" s="631">
        <f>'[2]39高知'!$T$18</f>
        <v>1</v>
      </c>
      <c r="E42" s="631">
        <f>'[2]39高知'!$T$22</f>
        <v>4</v>
      </c>
      <c r="F42" s="631">
        <f>'[2]39高知'!$T$25</f>
        <v>0</v>
      </c>
      <c r="G42" s="631">
        <f>'[2]39高知'!$T$31</f>
        <v>0</v>
      </c>
      <c r="H42" s="631">
        <f>'[2]39高知'!$T$35</f>
        <v>42</v>
      </c>
      <c r="I42" s="631">
        <f>'[2]39高知'!$T$58</f>
        <v>31</v>
      </c>
      <c r="J42" s="631">
        <f>'[2]39高知'!$T$69</f>
        <v>10</v>
      </c>
      <c r="K42" s="631">
        <f>'[2]39高知'!$T$79</f>
        <v>0</v>
      </c>
      <c r="L42" s="631">
        <f>'[2]39高知'!$T$82</f>
        <v>0</v>
      </c>
      <c r="M42" s="631">
        <f>'[2]39高知'!$T$88</f>
        <v>26</v>
      </c>
      <c r="N42" s="101">
        <f>'[2]39高知'!$T$96</f>
        <v>91</v>
      </c>
      <c r="O42" s="858">
        <f t="shared" si="0"/>
        <v>215</v>
      </c>
      <c r="P42" s="858">
        <v>34</v>
      </c>
    </row>
    <row r="43" spans="1:16" s="589" customFormat="1" ht="23.1" customHeight="1">
      <c r="A43" s="100" t="s">
        <v>882</v>
      </c>
      <c r="B43" s="97">
        <f>'[2]40福岡'!$T$8</f>
        <v>6</v>
      </c>
      <c r="C43" s="631">
        <f>'[2]40福岡'!$T$11</f>
        <v>12</v>
      </c>
      <c r="D43" s="631">
        <f>'[2]40福岡'!$T$18</f>
        <v>0</v>
      </c>
      <c r="E43" s="631">
        <f>'[2]40福岡'!$T$22</f>
        <v>2</v>
      </c>
      <c r="F43" s="631">
        <f>'[2]40福岡'!$T$25</f>
        <v>0</v>
      </c>
      <c r="G43" s="631">
        <f>'[2]40福岡'!$T$31</f>
        <v>0</v>
      </c>
      <c r="H43" s="631">
        <f>'[2]40福岡'!$T$35</f>
        <v>30</v>
      </c>
      <c r="I43" s="631">
        <f>'[2]40福岡'!$T$58</f>
        <v>81</v>
      </c>
      <c r="J43" s="631">
        <f>'[2]40福岡'!$T$69</f>
        <v>10</v>
      </c>
      <c r="K43" s="631">
        <f>'[2]40福岡'!$T$79</f>
        <v>0</v>
      </c>
      <c r="L43" s="631">
        <f>'[2]40福岡'!$T$82</f>
        <v>1</v>
      </c>
      <c r="M43" s="631">
        <f>'[2]40福岡'!$T$88</f>
        <v>30</v>
      </c>
      <c r="N43" s="101">
        <f>'[2]40福岡'!$T$96</f>
        <v>153</v>
      </c>
      <c r="O43" s="858">
        <f t="shared" si="0"/>
        <v>325</v>
      </c>
      <c r="P43" s="858">
        <v>60</v>
      </c>
    </row>
    <row r="44" spans="1:16" s="589" customFormat="1" ht="23.1" customHeight="1">
      <c r="A44" s="100" t="s">
        <v>883</v>
      </c>
      <c r="B44" s="97">
        <f>'[2]41佐賀'!$T$8</f>
        <v>1</v>
      </c>
      <c r="C44" s="631">
        <f>'[2]41佐賀'!$T$11</f>
        <v>3</v>
      </c>
      <c r="D44" s="631">
        <f>'[2]41佐賀'!$T$18</f>
        <v>2</v>
      </c>
      <c r="E44" s="631">
        <f>'[2]41佐賀'!$T$22</f>
        <v>0</v>
      </c>
      <c r="F44" s="631">
        <f>'[2]41佐賀'!$T$25</f>
        <v>0</v>
      </c>
      <c r="G44" s="631">
        <f>'[2]41佐賀'!$T$31</f>
        <v>0</v>
      </c>
      <c r="H44" s="631">
        <f>'[2]41佐賀'!$T$35</f>
        <v>23</v>
      </c>
      <c r="I44" s="631">
        <f>'[2]41佐賀'!$T$58</f>
        <v>21</v>
      </c>
      <c r="J44" s="631">
        <f>'[2]41佐賀'!$T$69</f>
        <v>0</v>
      </c>
      <c r="K44" s="631">
        <f>'[2]41佐賀'!$T$79</f>
        <v>0</v>
      </c>
      <c r="L44" s="631">
        <f>'[2]41佐賀'!$T$82</f>
        <v>2</v>
      </c>
      <c r="M44" s="631">
        <f>'[2]41佐賀'!$T$88</f>
        <v>16</v>
      </c>
      <c r="N44" s="101">
        <f>'[2]41佐賀'!$T$96</f>
        <v>117</v>
      </c>
      <c r="O44" s="858">
        <f t="shared" si="0"/>
        <v>185</v>
      </c>
      <c r="P44" s="858">
        <v>20</v>
      </c>
    </row>
    <row r="45" spans="1:16" s="589" customFormat="1" ht="23.1" customHeight="1">
      <c r="A45" s="100" t="s">
        <v>884</v>
      </c>
      <c r="B45" s="97">
        <f>'[2]42長崎'!$T$8</f>
        <v>1</v>
      </c>
      <c r="C45" s="631">
        <f>'[2]42長崎'!$T$11</f>
        <v>0</v>
      </c>
      <c r="D45" s="631">
        <f>'[2]42長崎'!$T$18</f>
        <v>0</v>
      </c>
      <c r="E45" s="631">
        <f>'[2]42長崎'!$T$22</f>
        <v>1</v>
      </c>
      <c r="F45" s="631">
        <f>'[2]42長崎'!$T$25</f>
        <v>1</v>
      </c>
      <c r="G45" s="631">
        <f>'[2]42長崎'!$T$31</f>
        <v>0</v>
      </c>
      <c r="H45" s="631">
        <f>'[2]42長崎'!$T$35</f>
        <v>15</v>
      </c>
      <c r="I45" s="631">
        <f>'[2]42長崎'!$T$58</f>
        <v>13</v>
      </c>
      <c r="J45" s="631">
        <f>'[2]42長崎'!$T$69</f>
        <v>3</v>
      </c>
      <c r="K45" s="631">
        <f>'[2]42長崎'!$T$79</f>
        <v>0</v>
      </c>
      <c r="L45" s="631">
        <f>'[2]42長崎'!$T$82</f>
        <v>1</v>
      </c>
      <c r="M45" s="631">
        <f>'[2]42長崎'!$T$88</f>
        <v>22</v>
      </c>
      <c r="N45" s="101">
        <f>'[2]42長崎'!$T$96</f>
        <v>58</v>
      </c>
      <c r="O45" s="858">
        <f t="shared" si="0"/>
        <v>115</v>
      </c>
      <c r="P45" s="858">
        <v>21</v>
      </c>
    </row>
    <row r="46" spans="1:16" s="589" customFormat="1" ht="23.1" customHeight="1">
      <c r="A46" s="100" t="s">
        <v>885</v>
      </c>
      <c r="B46" s="97">
        <f>'[2]43熊本'!$T$8</f>
        <v>6</v>
      </c>
      <c r="C46" s="631">
        <f>'[2]43熊本'!$T$11</f>
        <v>9</v>
      </c>
      <c r="D46" s="631">
        <f>'[2]43熊本'!$T$18</f>
        <v>0</v>
      </c>
      <c r="E46" s="631">
        <f>'[2]43熊本'!$T$22</f>
        <v>1</v>
      </c>
      <c r="F46" s="631">
        <f>'[2]43熊本'!$T$25</f>
        <v>0</v>
      </c>
      <c r="G46" s="631">
        <f>'[2]43熊本'!$T$31</f>
        <v>0</v>
      </c>
      <c r="H46" s="631">
        <f>'[2]43熊本'!$T$35</f>
        <v>33</v>
      </c>
      <c r="I46" s="631">
        <f>'[2]43熊本'!$T$58</f>
        <v>52</v>
      </c>
      <c r="J46" s="631">
        <f>'[2]43熊本'!$T$69</f>
        <v>4</v>
      </c>
      <c r="K46" s="631">
        <f>'[2]43熊本'!$T$79</f>
        <v>0</v>
      </c>
      <c r="L46" s="631">
        <f>'[2]43熊本'!$T$82</f>
        <v>0</v>
      </c>
      <c r="M46" s="631">
        <f>'[2]43熊本'!$T$88</f>
        <v>38</v>
      </c>
      <c r="N46" s="101">
        <f>'[2]43熊本'!$T$96</f>
        <v>75</v>
      </c>
      <c r="O46" s="858">
        <f t="shared" si="0"/>
        <v>218</v>
      </c>
      <c r="P46" s="858">
        <v>45</v>
      </c>
    </row>
    <row r="47" spans="1:16" s="589" customFormat="1" ht="23.1" customHeight="1">
      <c r="A47" s="100" t="s">
        <v>886</v>
      </c>
      <c r="B47" s="97">
        <f>'[2]44大分'!$T$8</f>
        <v>5</v>
      </c>
      <c r="C47" s="631">
        <f>'[2]44大分'!$T$11</f>
        <v>1</v>
      </c>
      <c r="D47" s="631">
        <f>'[2]44大分'!$T$18</f>
        <v>0</v>
      </c>
      <c r="E47" s="631">
        <f>'[2]44大分'!$T$22</f>
        <v>3</v>
      </c>
      <c r="F47" s="631">
        <f>'[2]44大分'!$T$25</f>
        <v>0</v>
      </c>
      <c r="G47" s="631">
        <f>'[2]44大分'!$T$31</f>
        <v>0</v>
      </c>
      <c r="H47" s="631">
        <f>'[2]44大分'!$T$35</f>
        <v>12</v>
      </c>
      <c r="I47" s="631">
        <f>'[2]44大分'!$T$58</f>
        <v>23</v>
      </c>
      <c r="J47" s="631">
        <f>'[2]44大分'!$T$69</f>
        <v>2</v>
      </c>
      <c r="K47" s="631">
        <f>'[2]44大分'!$T$79</f>
        <v>0</v>
      </c>
      <c r="L47" s="631">
        <f>'[2]44大分'!$T$82</f>
        <v>0</v>
      </c>
      <c r="M47" s="631">
        <f>'[2]44大分'!$T$88</f>
        <v>12</v>
      </c>
      <c r="N47" s="101">
        <f>'[2]44大分'!$T$96</f>
        <v>290</v>
      </c>
      <c r="O47" s="858">
        <f t="shared" si="0"/>
        <v>348</v>
      </c>
      <c r="P47" s="858">
        <v>18</v>
      </c>
    </row>
    <row r="48" spans="1:16" s="589" customFormat="1" ht="23.1" customHeight="1">
      <c r="A48" s="100" t="s">
        <v>887</v>
      </c>
      <c r="B48" s="97">
        <f>'[2]45宮崎'!$T$8</f>
        <v>3</v>
      </c>
      <c r="C48" s="631">
        <f>'[2]45宮崎'!$T$11</f>
        <v>26</v>
      </c>
      <c r="D48" s="631">
        <f>'[2]45宮崎'!$T$18</f>
        <v>0</v>
      </c>
      <c r="E48" s="631">
        <f>'[2]45宮崎'!$T$22</f>
        <v>0</v>
      </c>
      <c r="F48" s="631">
        <f>'[2]45宮崎'!$T$25</f>
        <v>0</v>
      </c>
      <c r="G48" s="631">
        <f>'[2]45宮崎'!$T$31</f>
        <v>0</v>
      </c>
      <c r="H48" s="631">
        <f>'[2]45宮崎'!$T$35</f>
        <v>21</v>
      </c>
      <c r="I48" s="631">
        <f>'[2]45宮崎'!$T$58</f>
        <v>28</v>
      </c>
      <c r="J48" s="631">
        <f>'[2]45宮崎'!$T$69</f>
        <v>10</v>
      </c>
      <c r="K48" s="631">
        <f>'[2]45宮崎'!$T$79</f>
        <v>0</v>
      </c>
      <c r="L48" s="631">
        <f>'[2]45宮崎'!$T$82</f>
        <v>0</v>
      </c>
      <c r="M48" s="631">
        <f>'[2]45宮崎'!$T$88</f>
        <v>18</v>
      </c>
      <c r="N48" s="101">
        <f>'[2]45宮崎'!$T$96</f>
        <v>38</v>
      </c>
      <c r="O48" s="858">
        <f t="shared" si="0"/>
        <v>144</v>
      </c>
      <c r="P48" s="858">
        <v>26</v>
      </c>
    </row>
    <row r="49" spans="1:16" s="589" customFormat="1" ht="23.1" customHeight="1">
      <c r="A49" s="100" t="s">
        <v>888</v>
      </c>
      <c r="B49" s="97">
        <f>'[2]46鹿児島'!$T$8</f>
        <v>1</v>
      </c>
      <c r="C49" s="631">
        <f>'[2]46鹿児島'!$T$11</f>
        <v>6</v>
      </c>
      <c r="D49" s="631">
        <f>'[2]46鹿児島'!$T$18</f>
        <v>0</v>
      </c>
      <c r="E49" s="631">
        <f>'[2]46鹿児島'!$T$22</f>
        <v>0</v>
      </c>
      <c r="F49" s="631">
        <f>'[2]46鹿児島'!$T$25</f>
        <v>9</v>
      </c>
      <c r="G49" s="631">
        <f>'[2]46鹿児島'!$T$31</f>
        <v>0</v>
      </c>
      <c r="H49" s="631">
        <f>'[2]46鹿児島'!$T$35</f>
        <v>23</v>
      </c>
      <c r="I49" s="631">
        <f>'[2]46鹿児島'!$T$58</f>
        <v>37</v>
      </c>
      <c r="J49" s="631">
        <f>'[2]46鹿児島'!$T$69</f>
        <v>2</v>
      </c>
      <c r="K49" s="631">
        <f>'[2]46鹿児島'!$T$79</f>
        <v>0</v>
      </c>
      <c r="L49" s="631">
        <f>'[2]46鹿児島'!$T$82</f>
        <v>0</v>
      </c>
      <c r="M49" s="631">
        <f>'[2]46鹿児島'!$T$88</f>
        <v>31</v>
      </c>
      <c r="N49" s="101">
        <f>'[2]46鹿児島'!$T$96</f>
        <v>51</v>
      </c>
      <c r="O49" s="858">
        <f t="shared" si="0"/>
        <v>160</v>
      </c>
      <c r="P49" s="858">
        <v>43</v>
      </c>
    </row>
    <row r="50" spans="1:16" s="589" customFormat="1" ht="23.1" customHeight="1" thickBot="1">
      <c r="A50" s="102" t="s">
        <v>889</v>
      </c>
      <c r="B50" s="656">
        <f>'[2]47沖縄'!$T$8</f>
        <v>4</v>
      </c>
      <c r="C50" s="104">
        <f>'[2]47沖縄'!$T$11</f>
        <v>1</v>
      </c>
      <c r="D50" s="104">
        <f>'[2]47沖縄'!$T$18</f>
        <v>0</v>
      </c>
      <c r="E50" s="104">
        <f>'[2]47沖縄'!$T$22</f>
        <v>4</v>
      </c>
      <c r="F50" s="104">
        <f>'[2]47沖縄'!$T$25</f>
        <v>3</v>
      </c>
      <c r="G50" s="104">
        <f>'[2]47沖縄'!$T$31</f>
        <v>0</v>
      </c>
      <c r="H50" s="104">
        <f>'[2]47沖縄'!$T$35</f>
        <v>12</v>
      </c>
      <c r="I50" s="104">
        <f>'[2]47沖縄'!$T$58</f>
        <v>32</v>
      </c>
      <c r="J50" s="104">
        <f>'[2]47沖縄'!$T$69</f>
        <v>6</v>
      </c>
      <c r="K50" s="104">
        <f>'[2]47沖縄'!$T$79</f>
        <v>0</v>
      </c>
      <c r="L50" s="104">
        <f>'[2]47沖縄'!$T$82</f>
        <v>0</v>
      </c>
      <c r="M50" s="104">
        <f>'[2]47沖縄'!$T$88</f>
        <v>18</v>
      </c>
      <c r="N50" s="105">
        <f>'[2]47沖縄'!$T$96</f>
        <v>106</v>
      </c>
      <c r="O50" s="859">
        <f t="shared" si="0"/>
        <v>186</v>
      </c>
      <c r="P50" s="859">
        <v>41</v>
      </c>
    </row>
    <row r="51" spans="1:16" s="589" customFormat="1" ht="22.5" customHeight="1" thickBot="1">
      <c r="A51" s="106"/>
      <c r="B51" s="103">
        <f t="shared" ref="B51:P51" si="1">SUM(B4:B50)</f>
        <v>149</v>
      </c>
      <c r="C51" s="107">
        <f t="shared" si="1"/>
        <v>372</v>
      </c>
      <c r="D51" s="107">
        <f t="shared" si="1"/>
        <v>24</v>
      </c>
      <c r="E51" s="107">
        <f t="shared" si="1"/>
        <v>49</v>
      </c>
      <c r="F51" s="107">
        <f t="shared" si="1"/>
        <v>69</v>
      </c>
      <c r="G51" s="107">
        <f t="shared" si="1"/>
        <v>9</v>
      </c>
      <c r="H51" s="107">
        <f t="shared" si="1"/>
        <v>1625</v>
      </c>
      <c r="I51" s="107">
        <f t="shared" si="1"/>
        <v>2100</v>
      </c>
      <c r="J51" s="107">
        <f t="shared" si="1"/>
        <v>491</v>
      </c>
      <c r="K51" s="107">
        <f t="shared" si="1"/>
        <v>10</v>
      </c>
      <c r="L51" s="107">
        <f t="shared" si="1"/>
        <v>47</v>
      </c>
      <c r="M51" s="107">
        <f t="shared" si="1"/>
        <v>1352</v>
      </c>
      <c r="N51" s="108">
        <f t="shared" si="1"/>
        <v>5265</v>
      </c>
      <c r="O51" s="109">
        <f t="shared" si="1"/>
        <v>11562</v>
      </c>
      <c r="P51" s="109">
        <f t="shared" si="1"/>
        <v>1718</v>
      </c>
    </row>
    <row r="52" spans="1:16" s="589" customFormat="1" ht="18" customHeight="1">
      <c r="A52" s="110" t="s">
        <v>0</v>
      </c>
      <c r="O52" s="111"/>
    </row>
    <row r="53" spans="1:16" s="589" customFormat="1" ht="18" customHeight="1">
      <c r="A53" s="110" t="s">
        <v>890</v>
      </c>
    </row>
    <row r="54" spans="1:16" s="589" customFormat="1" ht="18" customHeight="1"/>
    <row r="55" spans="1:16" s="589" customFormat="1" ht="18" customHeight="1"/>
    <row r="56" spans="1:16" s="589" customFormat="1" ht="18" customHeight="1"/>
    <row r="57" spans="1:16" s="589" customFormat="1" ht="18" customHeight="1"/>
    <row r="58" spans="1:16" s="589" customFormat="1" ht="18" customHeight="1"/>
    <row r="59" spans="1:16" s="589" customFormat="1" ht="18" customHeight="1"/>
    <row r="60" spans="1:16" s="589" customFormat="1" ht="18" customHeight="1"/>
    <row r="61" spans="1:16" s="589" customFormat="1" ht="18" customHeight="1"/>
    <row r="62" spans="1:16" s="589" customFormat="1" ht="18" customHeight="1"/>
    <row r="63" spans="1:16" s="589" customFormat="1" ht="18" customHeight="1"/>
    <row r="64" spans="1:16" s="589" customFormat="1" ht="18" customHeight="1"/>
    <row r="65" s="589" customFormat="1" ht="18" customHeight="1"/>
    <row r="66" s="589" customFormat="1" ht="18" customHeight="1"/>
    <row r="67" s="589" customFormat="1" ht="18" customHeight="1"/>
    <row r="68" s="589" customFormat="1"/>
    <row r="69" s="589" customFormat="1"/>
    <row r="70" s="589" customFormat="1"/>
    <row r="71" s="589" customFormat="1"/>
    <row r="72" s="589" customFormat="1"/>
    <row r="73" s="589" customFormat="1"/>
    <row r="74" s="589" customFormat="1"/>
    <row r="75" s="589" customFormat="1"/>
    <row r="76" s="589" customFormat="1"/>
    <row r="77" s="589" customFormat="1"/>
    <row r="78" s="589" customFormat="1"/>
    <row r="79" s="589" customFormat="1"/>
    <row r="80" s="589" customFormat="1"/>
    <row r="81" s="589" customFormat="1"/>
    <row r="82" s="589" customFormat="1"/>
    <row r="83" s="589" customFormat="1"/>
    <row r="84" s="589" customFormat="1"/>
    <row r="85" s="589" customFormat="1"/>
    <row r="86" s="589" customFormat="1"/>
    <row r="87" s="589" customFormat="1"/>
    <row r="88" s="589" customFormat="1"/>
    <row r="89" s="589" customFormat="1"/>
    <row r="90" s="589" customFormat="1"/>
    <row r="91" s="589" customFormat="1"/>
    <row r="92" s="589" customFormat="1"/>
    <row r="93" s="589" customFormat="1"/>
    <row r="94" s="589" customFormat="1"/>
    <row r="95" s="589" customFormat="1"/>
    <row r="96" s="589" customFormat="1"/>
    <row r="97" s="589" customFormat="1"/>
    <row r="98" s="589" customFormat="1"/>
    <row r="99" s="589" customFormat="1"/>
    <row r="100" s="589" customFormat="1"/>
    <row r="101" s="589" customFormat="1"/>
    <row r="102" s="589" customFormat="1"/>
    <row r="103" s="589" customFormat="1"/>
    <row r="104" s="589" customFormat="1"/>
    <row r="105" s="589" customFormat="1"/>
    <row r="106" s="589" customFormat="1"/>
    <row r="107" s="589" customFormat="1"/>
    <row r="108" s="589" customFormat="1"/>
    <row r="109" s="589" customFormat="1"/>
    <row r="110" s="589" customFormat="1"/>
    <row r="111" s="589" customFormat="1"/>
    <row r="112" s="589" customFormat="1"/>
    <row r="113" s="589" customFormat="1"/>
    <row r="114" s="589" customFormat="1"/>
    <row r="115" s="589" customFormat="1"/>
    <row r="116" s="589" customFormat="1"/>
    <row r="117" s="589" customFormat="1"/>
    <row r="118" s="589" customFormat="1"/>
    <row r="119" s="589" customFormat="1"/>
    <row r="120" s="589" customFormat="1"/>
    <row r="121" s="589" customFormat="1"/>
    <row r="122" s="589" customFormat="1"/>
    <row r="123" s="589" customFormat="1"/>
    <row r="124" s="589" customFormat="1"/>
    <row r="125" s="589" customFormat="1"/>
    <row r="126" s="589" customFormat="1"/>
    <row r="127" s="589" customFormat="1"/>
    <row r="128" s="589" customFormat="1"/>
    <row r="129" s="589" customFormat="1"/>
    <row r="130" s="589" customFormat="1"/>
    <row r="131" s="589" customFormat="1"/>
    <row r="132" s="589" customFormat="1"/>
    <row r="133" s="589" customFormat="1"/>
    <row r="134" s="589" customFormat="1"/>
    <row r="135" s="589" customFormat="1"/>
    <row r="136" s="589" customFormat="1"/>
    <row r="137" s="589" customFormat="1"/>
    <row r="138" s="589" customFormat="1"/>
    <row r="139" s="589" customFormat="1"/>
    <row r="140" s="589" customFormat="1"/>
    <row r="141" s="589" customFormat="1"/>
    <row r="142" s="589" customFormat="1"/>
    <row r="143" s="589" customFormat="1"/>
    <row r="144" s="589" customFormat="1"/>
    <row r="145" s="589" customFormat="1"/>
    <row r="146" s="589" customFormat="1"/>
    <row r="147" s="589" customFormat="1"/>
    <row r="148" s="589" customFormat="1"/>
    <row r="149" s="589" customFormat="1"/>
    <row r="150" s="589" customFormat="1"/>
    <row r="151" s="589" customFormat="1"/>
    <row r="152" s="589" customFormat="1"/>
    <row r="153" s="589" customFormat="1"/>
    <row r="154" s="589" customFormat="1"/>
    <row r="155" s="589" customFormat="1"/>
    <row r="156" s="589" customFormat="1"/>
    <row r="157" s="589" customFormat="1"/>
    <row r="158" s="589" customFormat="1"/>
    <row r="159" s="589" customFormat="1"/>
    <row r="160" s="589" customFormat="1"/>
    <row r="161" s="589" customFormat="1"/>
    <row r="162" s="589" customFormat="1"/>
    <row r="163" s="589" customFormat="1"/>
    <row r="164" s="589" customFormat="1"/>
    <row r="165" s="589" customFormat="1"/>
    <row r="166" s="589" customFormat="1"/>
    <row r="167" s="589" customFormat="1"/>
    <row r="168" s="589" customFormat="1"/>
    <row r="169" s="589" customFormat="1"/>
    <row r="170" s="589" customFormat="1"/>
    <row r="171" s="589" customFormat="1"/>
    <row r="172" s="589" customFormat="1"/>
    <row r="173" s="589" customFormat="1"/>
    <row r="174" s="589" customFormat="1"/>
    <row r="175" s="589" customFormat="1"/>
    <row r="176" s="589" customFormat="1"/>
    <row r="177" s="589" customFormat="1"/>
    <row r="178" s="589" customFormat="1"/>
    <row r="179" s="589" customFormat="1"/>
    <row r="180" s="589" customFormat="1"/>
    <row r="181" s="589" customFormat="1"/>
    <row r="182" s="589" customFormat="1"/>
    <row r="183" s="589" customFormat="1"/>
    <row r="184" s="589" customFormat="1"/>
    <row r="185" s="589" customFormat="1"/>
    <row r="186" s="589" customFormat="1"/>
    <row r="187" s="589" customFormat="1"/>
    <row r="188" s="589" customFormat="1"/>
    <row r="189" s="589" customFormat="1"/>
    <row r="190" s="589" customFormat="1"/>
    <row r="191" s="589" customFormat="1"/>
    <row r="192" s="589" customFormat="1"/>
    <row r="193" s="589" customFormat="1"/>
    <row r="194" s="589" customFormat="1"/>
    <row r="195" s="589" customFormat="1"/>
    <row r="196" s="589" customFormat="1"/>
    <row r="197" s="589" customFormat="1"/>
    <row r="198" s="589" customFormat="1"/>
    <row r="199" s="589" customFormat="1"/>
    <row r="200" s="589" customFormat="1"/>
    <row r="201" s="589" customFormat="1"/>
    <row r="202" s="589" customFormat="1"/>
    <row r="203" s="589" customFormat="1"/>
    <row r="204" s="589" customFormat="1"/>
    <row r="205" s="589" customFormat="1"/>
    <row r="206" s="589" customFormat="1"/>
    <row r="207" s="589" customFormat="1"/>
  </sheetData>
  <phoneticPr fontId="2"/>
  <printOptions horizontalCentered="1"/>
  <pageMargins left="0.78740157480314965" right="0.78740157480314965" top="0.98425196850393704" bottom="0.98425196850393704" header="0.51181102362204722" footer="0.51181102362204722"/>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FFFF00"/>
    <pageSetUpPr fitToPage="1"/>
  </sheetPr>
  <dimension ref="A1:J34"/>
  <sheetViews>
    <sheetView view="pageBreakPreview" zoomScale="85" zoomScaleNormal="100" zoomScaleSheetLayoutView="85" workbookViewId="0">
      <selection activeCell="L28" sqref="L28"/>
    </sheetView>
  </sheetViews>
  <sheetFormatPr defaultRowHeight="20.100000000000001" customHeight="1"/>
  <cols>
    <col min="1" max="1" width="2.75" style="864" customWidth="1"/>
    <col min="2" max="2" width="3.875" style="864" customWidth="1"/>
    <col min="3" max="3" width="7" style="864" customWidth="1"/>
    <col min="4" max="4" width="21.875" style="864" customWidth="1"/>
    <col min="5" max="5" width="16.625" style="864" customWidth="1"/>
    <col min="6" max="6" width="6.625" style="865" customWidth="1"/>
    <col min="7" max="7" width="56.75" style="864" customWidth="1"/>
    <col min="8" max="8" width="22.75" style="860" customWidth="1"/>
    <col min="9" max="9" width="4.625" style="864" customWidth="1"/>
    <col min="10" max="10" width="9" style="866"/>
    <col min="11" max="16384" width="9" style="864"/>
  </cols>
  <sheetData>
    <row r="1" spans="1:10" ht="20.100000000000001" customHeight="1">
      <c r="A1" s="863" t="s">
        <v>891</v>
      </c>
    </row>
    <row r="2" spans="1:10" s="871" customFormat="1" ht="20.25" customHeight="1">
      <c r="A2" s="867"/>
      <c r="B2" s="868"/>
      <c r="C2" s="868"/>
      <c r="D2" s="868"/>
      <c r="E2" s="868"/>
      <c r="F2" s="869"/>
      <c r="G2" s="870"/>
      <c r="H2" s="657"/>
      <c r="J2" s="872"/>
    </row>
    <row r="3" spans="1:10" s="871" customFormat="1" ht="41.45" customHeight="1" thickBot="1">
      <c r="A3" s="873"/>
      <c r="B3" s="874" t="s">
        <v>892</v>
      </c>
      <c r="C3" s="868"/>
      <c r="D3" s="868"/>
      <c r="E3" s="868"/>
      <c r="F3" s="869"/>
      <c r="G3" s="1400" t="s">
        <v>893</v>
      </c>
      <c r="H3" s="1400"/>
      <c r="J3" s="872"/>
    </row>
    <row r="4" spans="1:10" ht="36" customHeight="1" thickBot="1">
      <c r="B4" s="1398" t="s">
        <v>2683</v>
      </c>
      <c r="C4" s="1399"/>
      <c r="D4" s="1398" t="s">
        <v>894</v>
      </c>
      <c r="E4" s="1401"/>
      <c r="F4" s="875" t="s">
        <v>895</v>
      </c>
      <c r="G4" s="876" t="s">
        <v>896</v>
      </c>
      <c r="H4" s="658" t="s">
        <v>897</v>
      </c>
    </row>
    <row r="5" spans="1:10" ht="30.6" customHeight="1">
      <c r="B5" s="1402" t="s">
        <v>898</v>
      </c>
      <c r="C5" s="1404" t="s">
        <v>899</v>
      </c>
      <c r="D5" s="1406" t="s">
        <v>900</v>
      </c>
      <c r="E5" s="1407"/>
      <c r="F5" s="152">
        <v>7</v>
      </c>
      <c r="G5" s="877" t="s">
        <v>901</v>
      </c>
      <c r="H5" s="659">
        <v>42384</v>
      </c>
    </row>
    <row r="6" spans="1:10" ht="30.6" customHeight="1">
      <c r="B6" s="1402"/>
      <c r="C6" s="1404"/>
      <c r="D6" s="1377" t="s">
        <v>902</v>
      </c>
      <c r="E6" s="1378"/>
      <c r="F6" s="878">
        <v>5</v>
      </c>
      <c r="G6" s="879" t="s">
        <v>903</v>
      </c>
      <c r="H6" s="660">
        <v>42457</v>
      </c>
    </row>
    <row r="7" spans="1:10" ht="45.6" customHeight="1">
      <c r="B7" s="1402"/>
      <c r="C7" s="1404"/>
      <c r="D7" s="1377" t="s">
        <v>904</v>
      </c>
      <c r="E7" s="1378"/>
      <c r="F7" s="878">
        <v>8</v>
      </c>
      <c r="G7" s="879" t="s">
        <v>905</v>
      </c>
      <c r="H7" s="660">
        <v>42458</v>
      </c>
    </row>
    <row r="8" spans="1:10" ht="30.6" customHeight="1">
      <c r="B8" s="1402"/>
      <c r="C8" s="1404"/>
      <c r="D8" s="1377" t="s">
        <v>906</v>
      </c>
      <c r="E8" s="1378"/>
      <c r="F8" s="880">
        <v>1</v>
      </c>
      <c r="G8" s="881" t="s">
        <v>907</v>
      </c>
      <c r="H8" s="661">
        <v>42460</v>
      </c>
    </row>
    <row r="9" spans="1:10" ht="52.9" customHeight="1">
      <c r="B9" s="1402"/>
      <c r="C9" s="1404"/>
      <c r="D9" s="1377" t="s">
        <v>908</v>
      </c>
      <c r="E9" s="1378"/>
      <c r="F9" s="152">
        <v>15</v>
      </c>
      <c r="G9" s="877" t="s">
        <v>909</v>
      </c>
      <c r="H9" s="662" t="s">
        <v>910</v>
      </c>
    </row>
    <row r="10" spans="1:10" ht="43.9" customHeight="1">
      <c r="B10" s="1402"/>
      <c r="C10" s="1404"/>
      <c r="D10" s="1377" t="s">
        <v>911</v>
      </c>
      <c r="E10" s="1378"/>
      <c r="F10" s="878">
        <v>9</v>
      </c>
      <c r="G10" s="879" t="s">
        <v>912</v>
      </c>
      <c r="H10" s="660">
        <v>42090</v>
      </c>
    </row>
    <row r="11" spans="1:10" ht="62.45" customHeight="1">
      <c r="B11" s="1402"/>
      <c r="C11" s="1404"/>
      <c r="D11" s="1377" t="s">
        <v>913</v>
      </c>
      <c r="E11" s="1378"/>
      <c r="F11" s="878">
        <v>16</v>
      </c>
      <c r="G11" s="879" t="s">
        <v>914</v>
      </c>
      <c r="H11" s="661">
        <v>42459</v>
      </c>
    </row>
    <row r="12" spans="1:10" ht="30.6" customHeight="1">
      <c r="B12" s="1402"/>
      <c r="C12" s="1404"/>
      <c r="D12" s="1377" t="s">
        <v>915</v>
      </c>
      <c r="E12" s="1378"/>
      <c r="F12" s="878">
        <v>5</v>
      </c>
      <c r="G12" s="879" t="s">
        <v>916</v>
      </c>
      <c r="H12" s="663">
        <v>42088</v>
      </c>
    </row>
    <row r="13" spans="1:10" ht="30.6" customHeight="1">
      <c r="B13" s="1402"/>
      <c r="C13" s="1404"/>
      <c r="D13" s="1377" t="s">
        <v>917</v>
      </c>
      <c r="E13" s="1378"/>
      <c r="F13" s="878">
        <v>7</v>
      </c>
      <c r="G13" s="879" t="s">
        <v>918</v>
      </c>
      <c r="H13" s="661">
        <v>42416</v>
      </c>
    </row>
    <row r="14" spans="1:10" ht="30.6" customHeight="1">
      <c r="B14" s="1402"/>
      <c r="C14" s="1404"/>
      <c r="D14" s="1377" t="s">
        <v>919</v>
      </c>
      <c r="E14" s="1378"/>
      <c r="F14" s="878">
        <v>5</v>
      </c>
      <c r="G14" s="879" t="s">
        <v>920</v>
      </c>
      <c r="H14" s="663">
        <v>42423</v>
      </c>
    </row>
    <row r="15" spans="1:10" ht="56.45" customHeight="1">
      <c r="B15" s="1402"/>
      <c r="C15" s="1404"/>
      <c r="D15" s="1377" t="s">
        <v>921</v>
      </c>
      <c r="E15" s="1378"/>
      <c r="F15" s="878">
        <v>16</v>
      </c>
      <c r="G15" s="879" t="s">
        <v>922</v>
      </c>
      <c r="H15" s="660">
        <v>42478</v>
      </c>
    </row>
    <row r="16" spans="1:10" ht="52.9" customHeight="1">
      <c r="B16" s="1402"/>
      <c r="C16" s="1404"/>
      <c r="D16" s="1377" t="s">
        <v>923</v>
      </c>
      <c r="E16" s="1378"/>
      <c r="F16" s="878">
        <v>16</v>
      </c>
      <c r="G16" s="879" t="s">
        <v>924</v>
      </c>
      <c r="H16" s="660">
        <v>42459</v>
      </c>
    </row>
    <row r="17" spans="1:10" ht="30.6" customHeight="1">
      <c r="B17" s="1402"/>
      <c r="C17" s="1404"/>
      <c r="D17" s="1377" t="s">
        <v>925</v>
      </c>
      <c r="E17" s="1378"/>
      <c r="F17" s="878">
        <v>7</v>
      </c>
      <c r="G17" s="879" t="s">
        <v>926</v>
      </c>
      <c r="H17" s="660">
        <v>42458</v>
      </c>
    </row>
    <row r="18" spans="1:10" ht="30.6" customHeight="1">
      <c r="B18" s="1402"/>
      <c r="C18" s="1405"/>
      <c r="D18" s="1387" t="s">
        <v>927</v>
      </c>
      <c r="E18" s="1388"/>
      <c r="F18" s="882">
        <v>2</v>
      </c>
      <c r="G18" s="883" t="s">
        <v>928</v>
      </c>
      <c r="H18" s="664">
        <v>42088</v>
      </c>
    </row>
    <row r="19" spans="1:10" ht="47.45" customHeight="1">
      <c r="B19" s="1402"/>
      <c r="C19" s="1389" t="s">
        <v>929</v>
      </c>
      <c r="D19" s="1392" t="s">
        <v>913</v>
      </c>
      <c r="E19" s="1393"/>
      <c r="F19" s="878">
        <v>7</v>
      </c>
      <c r="G19" s="879" t="s">
        <v>930</v>
      </c>
      <c r="H19" s="659">
        <v>42459</v>
      </c>
    </row>
    <row r="20" spans="1:10" ht="47.45" customHeight="1">
      <c r="B20" s="1402"/>
      <c r="C20" s="1390"/>
      <c r="D20" s="1387" t="s">
        <v>915</v>
      </c>
      <c r="E20" s="1388"/>
      <c r="F20" s="878">
        <v>2</v>
      </c>
      <c r="G20" s="879" t="s">
        <v>931</v>
      </c>
      <c r="H20" s="664">
        <v>42088</v>
      </c>
    </row>
    <row r="21" spans="1:10" s="884" customFormat="1" ht="17.45" customHeight="1" thickBot="1">
      <c r="B21" s="1403"/>
      <c r="C21" s="1391"/>
      <c r="D21" s="1385" t="s">
        <v>932</v>
      </c>
      <c r="E21" s="1386"/>
      <c r="F21" s="147">
        <f>SUM(F5:F20)</f>
        <v>128</v>
      </c>
      <c r="G21" s="885"/>
      <c r="H21" s="861"/>
      <c r="J21" s="886"/>
    </row>
    <row r="22" spans="1:10" s="884" customFormat="1" ht="47.45" customHeight="1">
      <c r="B22" s="1394" t="s">
        <v>933</v>
      </c>
      <c r="C22" s="1394"/>
      <c r="D22" s="1394"/>
      <c r="E22" s="1394"/>
      <c r="F22" s="1394"/>
      <c r="G22" s="1394"/>
      <c r="H22" s="1394"/>
      <c r="J22" s="886"/>
    </row>
    <row r="23" spans="1:10" s="884" customFormat="1" ht="9" customHeight="1">
      <c r="B23" s="887"/>
      <c r="C23" s="887"/>
      <c r="D23" s="887"/>
      <c r="E23" s="887"/>
      <c r="F23" s="887"/>
      <c r="G23" s="887"/>
      <c r="H23" s="887"/>
      <c r="J23" s="886"/>
    </row>
    <row r="24" spans="1:10" s="871" customFormat="1" ht="31.15" customHeight="1" thickBot="1">
      <c r="A24" s="873"/>
      <c r="B24" s="874" t="s">
        <v>934</v>
      </c>
      <c r="C24" s="868"/>
      <c r="D24" s="868"/>
      <c r="E24" s="868"/>
      <c r="F24" s="869"/>
      <c r="G24" s="888" t="s">
        <v>935</v>
      </c>
      <c r="H24" s="657"/>
      <c r="J24" s="872"/>
    </row>
    <row r="25" spans="1:10" ht="36" customHeight="1" thickBot="1">
      <c r="B25" s="1398" t="s">
        <v>2683</v>
      </c>
      <c r="C25" s="1399"/>
      <c r="D25" s="889" t="s">
        <v>936</v>
      </c>
      <c r="E25" s="889" t="s">
        <v>2764</v>
      </c>
      <c r="F25" s="875" t="s">
        <v>895</v>
      </c>
      <c r="G25" s="890" t="s">
        <v>896</v>
      </c>
      <c r="H25" s="665" t="s">
        <v>897</v>
      </c>
    </row>
    <row r="26" spans="1:10" ht="46.15" customHeight="1">
      <c r="B26" s="1379" t="s">
        <v>937</v>
      </c>
      <c r="C26" s="1395"/>
      <c r="D26" s="666" t="s">
        <v>938</v>
      </c>
      <c r="E26" s="151" t="s">
        <v>939</v>
      </c>
      <c r="F26" s="152">
        <v>6</v>
      </c>
      <c r="G26" s="153" t="s">
        <v>940</v>
      </c>
      <c r="H26" s="660">
        <v>42398</v>
      </c>
    </row>
    <row r="27" spans="1:10" ht="61.9" customHeight="1">
      <c r="B27" s="1381"/>
      <c r="C27" s="1396"/>
      <c r="D27" s="144" t="s">
        <v>941</v>
      </c>
      <c r="E27" s="151" t="s">
        <v>942</v>
      </c>
      <c r="F27" s="152">
        <v>3</v>
      </c>
      <c r="G27" s="153" t="s">
        <v>943</v>
      </c>
      <c r="H27" s="660">
        <v>42182</v>
      </c>
    </row>
    <row r="28" spans="1:10" ht="76.900000000000006" customHeight="1" thickBot="1">
      <c r="B28" s="1383"/>
      <c r="C28" s="1397"/>
      <c r="D28" s="667" t="s">
        <v>944</v>
      </c>
      <c r="E28" s="668" t="s">
        <v>945</v>
      </c>
      <c r="F28" s="669">
        <v>19</v>
      </c>
      <c r="G28" s="670" t="s">
        <v>946</v>
      </c>
      <c r="H28" s="671">
        <v>42461</v>
      </c>
    </row>
    <row r="29" spans="1:10" ht="57.6" customHeight="1">
      <c r="B29" s="1379" t="s">
        <v>947</v>
      </c>
      <c r="C29" s="1380"/>
      <c r="D29" s="672" t="s">
        <v>948</v>
      </c>
      <c r="E29" s="151" t="s">
        <v>949</v>
      </c>
      <c r="F29" s="152">
        <v>4</v>
      </c>
      <c r="G29" s="153" t="s">
        <v>950</v>
      </c>
      <c r="H29" s="663">
        <v>42458</v>
      </c>
    </row>
    <row r="30" spans="1:10" ht="93" customHeight="1">
      <c r="B30" s="1381"/>
      <c r="C30" s="1382"/>
      <c r="D30" s="165" t="s">
        <v>938</v>
      </c>
      <c r="E30" s="151" t="s">
        <v>951</v>
      </c>
      <c r="F30" s="152">
        <v>15</v>
      </c>
      <c r="G30" s="153" t="s">
        <v>952</v>
      </c>
      <c r="H30" s="660">
        <v>42398</v>
      </c>
    </row>
    <row r="31" spans="1:10" s="866" customFormat="1" ht="20.100000000000001" customHeight="1" thickBot="1">
      <c r="A31" s="864"/>
      <c r="B31" s="1383"/>
      <c r="C31" s="1384"/>
      <c r="D31" s="1385" t="s">
        <v>2695</v>
      </c>
      <c r="E31" s="1386"/>
      <c r="F31" s="147">
        <f>SUM(F26:F30)</f>
        <v>47</v>
      </c>
      <c r="G31" s="891"/>
      <c r="H31" s="862"/>
      <c r="I31" s="864"/>
    </row>
    <row r="32" spans="1:10" ht="20.100000000000001" customHeight="1">
      <c r="J32" s="892"/>
    </row>
    <row r="33" spans="10:10" ht="20.100000000000001" customHeight="1">
      <c r="J33" s="892"/>
    </row>
    <row r="34" spans="10:10" ht="20.100000000000001" customHeight="1">
      <c r="J34" s="892"/>
    </row>
  </sheetData>
  <mergeCells count="28">
    <mergeCell ref="G3:H3"/>
    <mergeCell ref="B4:C4"/>
    <mergeCell ref="D4:E4"/>
    <mergeCell ref="B5:B21"/>
    <mergeCell ref="C5:C18"/>
    <mergeCell ref="D5:E5"/>
    <mergeCell ref="D6:E6"/>
    <mergeCell ref="D7:E7"/>
    <mergeCell ref="D8:E8"/>
    <mergeCell ref="D13:E13"/>
    <mergeCell ref="B26:C28"/>
    <mergeCell ref="B25:C25"/>
    <mergeCell ref="D12:E12"/>
    <mergeCell ref="D15:E15"/>
    <mergeCell ref="D9:E9"/>
    <mergeCell ref="D10:E10"/>
    <mergeCell ref="D11:E11"/>
    <mergeCell ref="D14:E14"/>
    <mergeCell ref="D16:E16"/>
    <mergeCell ref="D17:E17"/>
    <mergeCell ref="B29:C31"/>
    <mergeCell ref="D31:E31"/>
    <mergeCell ref="D18:E18"/>
    <mergeCell ref="C19:C21"/>
    <mergeCell ref="D19:E19"/>
    <mergeCell ref="D20:E20"/>
    <mergeCell ref="B22:H22"/>
    <mergeCell ref="D21:E21"/>
  </mergeCells>
  <phoneticPr fontId="2"/>
  <printOptions horizontalCentered="1"/>
  <pageMargins left="0.36" right="0.28999999999999998" top="0.71" bottom="0.41" header="0.51181102362204722" footer="0.51181102362204722"/>
  <pageSetup paperSize="9"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45</vt:i4>
      </vt:variant>
    </vt:vector>
  </HeadingPairs>
  <TitlesOfParts>
    <vt:vector size="79" baseType="lpstr">
      <vt:lpstr>表紙</vt:lpstr>
      <vt:lpstr>調査目的・概要</vt:lpstr>
      <vt:lpstr>1</vt:lpstr>
      <vt:lpstr>2</vt:lpstr>
      <vt:lpstr>3</vt:lpstr>
      <vt:lpstr>3-2</vt:lpstr>
      <vt:lpstr>4</vt:lpstr>
      <vt:lpstr>5</vt:lpstr>
      <vt:lpstr>6</vt:lpstr>
      <vt:lpstr>6-2</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'25,26'!Print_Area</vt:lpstr>
      <vt:lpstr>'27'!Print_Area</vt:lpstr>
      <vt:lpstr>'28'!Print_Area</vt:lpstr>
      <vt:lpstr>'29'!Print_Area</vt:lpstr>
      <vt:lpstr>'3'!Print_Area</vt:lpstr>
      <vt:lpstr>'30'!Print_Area</vt:lpstr>
      <vt:lpstr>'31'!Print_Area</vt:lpstr>
      <vt:lpstr>'3-2'!Print_Area</vt:lpstr>
      <vt:lpstr>'4'!Print_Area</vt:lpstr>
      <vt:lpstr>'5'!Print_Area</vt:lpstr>
      <vt:lpstr>'6'!Print_Area</vt:lpstr>
      <vt:lpstr>'7'!Print_Area</vt:lpstr>
      <vt:lpstr>'8'!Print_Area</vt:lpstr>
      <vt:lpstr>'9'!Print_Area</vt:lpstr>
      <vt:lpstr>調査目的・概要!Print_Area</vt:lpstr>
      <vt:lpstr>'10'!Print_Titles</vt:lpstr>
      <vt:lpstr>'11'!Print_Titles</vt:lpstr>
      <vt:lpstr>'13'!Print_Titles</vt:lpstr>
      <vt:lpstr>'14'!Print_Titles</vt:lpstr>
      <vt:lpstr>'15'!Print_Titles</vt:lpstr>
      <vt:lpstr>'17'!Print_Titles</vt:lpstr>
      <vt:lpstr>'18'!Print_Titles</vt:lpstr>
      <vt:lpstr>'3'!Print_Titles</vt:lpstr>
      <vt:lpstr>'3-2'!Print_Titles</vt:lpstr>
      <vt:lpstr>'6'!Print_Titles</vt:lpstr>
      <vt:lpstr>'9'!Print_Titles</vt:lpstr>
    </vt:vector>
  </TitlesOfParts>
  <Company>総務省</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徳田　博行(907957)</dc:creator>
  <cp:lastModifiedBy>00182805</cp:lastModifiedBy>
  <cp:lastPrinted>2017-01-12T10:03:23Z</cp:lastPrinted>
  <dcterms:created xsi:type="dcterms:W3CDTF">2012-12-25T00:55:52Z</dcterms:created>
  <dcterms:modified xsi:type="dcterms:W3CDTF">2017-10-04T04:56:02Z</dcterms:modified>
</cp:coreProperties>
</file>