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365\Desktop\220921【確認依頼（９26（月）15時〆切）】財政状況資料集（令和２年度決算追加分）の作成について\"/>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CO35" i="10"/>
  <c r="CO36" i="10" s="1"/>
  <c r="CO37" i="10" s="1"/>
  <c r="CO38"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<sst xmlns="http://schemas.openxmlformats.org/spreadsheetml/2006/main" count="1111" uniqueCount="622">
  <si>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</si>
  <si>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</si>
  <si>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</si>
  <si>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</si>
  <si>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</si>
  <si>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</si>
  <si>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</si>
  <si>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</si>
  <si>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</si>
  <si>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</si>
  <si>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</si>
  <si>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</si>
  <si>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</si>
  <si>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</si>
  <si>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</si>
  <si>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</si>
  <si>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</si>
  <si>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</si>
  <si>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</si>
  <si>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</si>
  <si>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</si>
  <si>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</si>
  <si>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</si>
  <si>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</si>
  <si>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</si>
  <si>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</si>
  <si>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</si>
  <si>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</si>
  <si>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</si>
  <si>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</si>
  <si>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</si>
  <si>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</si>
  <si>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</si>
  <si>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</si>
  <si>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</si>
  <si>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</si>
  <si>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</si>
  <si>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</si>
  <si>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</si>
  <si>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</si>
  <si>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</si>
  <si>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</si>
  <si>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</si>
  <si>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</si>
  <si>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</si>
  <si>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</si>
  <si>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</si>
  <si>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</si>
  <si>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</si>
  <si>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</si>
  <si>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</si>
  <si>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</si>
  <si>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</si>
  <si>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</si>
  <si>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</si>
  <si>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</si>
  <si>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</si>
  <si>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</si>
  <si>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</si>
  <si>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</si>
  <si>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</si>
  <si>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</si>
  <si>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</si>
  <si>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</si>
  <si>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</si>
  <si>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</si>
  <si>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</si>
  <si>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</si>
  <si>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</si>
  <si>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</si>
  <si>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</si>
  <si>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</si>
  <si>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</si>
  <si>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</si>
  <si>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</si>
  <si>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</si>
  <si>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</si>
  <si>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</si>
  <si>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</si>
  <si>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</si>
  <si>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</si>
  <si>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</si>
  <si>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</si>
  <si>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</si>
  <si>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</si>
  <si>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</si>
  <si>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</si>
  <si>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</si>
  <si>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</si>
  <si>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</si>
  <si>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</si>
  <si>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</si>
  <si>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</si>
  <si>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</si>
  <si>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</si>
  <si>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</si>
  <si>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</si>
  <si>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</si>
  <si>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</si>
  <si>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</si>
  <si>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</si>
  <si>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</si>
  <si>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</si>
  <si>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</si>
  <si>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</si>
  <si>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</si>
  <si>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</si>
  <si>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</si>
  <si>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</si>
  <si>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</si>
  <si>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</si>
  <si>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</si>
  <si>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</si>
  <si>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</si>
  <si>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</si>
  <si>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</si>
  <si>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</si>
  <si>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</si>
  <si>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</si>
  <si>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</si>
  <si>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</si>
  <si>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</si>
  <si>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</si>
  <si>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</si>
  <si>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</si>
  <si>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</si>
  <si>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</si>
  <si>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</si>
  <si>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</si>
  <si>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</si>
  <si>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</si>
  <si>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</si>
  <si>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</si>
  <si>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</si>
  <si>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</si>
  <si>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</si>
  <si>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</si>
  <si>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</si>
  <si>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</si>
  <si>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</si>
  <si>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</si>
  <si>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</si>
  <si>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</si>
  <si>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</si>
  <si>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</si>
  <si>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</si>
  <si>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</si>
  <si>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</si>
  <si>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</si>
  <si>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</si>
  <si>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</si>
  <si>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</si>
  <si>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</si>
  <si>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</si>
  <si>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</si>
  <si>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</si>
  <si>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</si>
  <si>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</si>
  <si>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</si>
  <si>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</si>
  <si>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</si>
  <si>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</si>
  <si>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</si>
  <si>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</si>
  <si>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</si>
  <si>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</si>
  <si>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</si>
  <si>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</si>
  <si>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</si>
  <si>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</si>
  <si>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</si>
  <si>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</si>
  <si>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</si>
  <si>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</si>
  <si>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</si>
  <si>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</si>
  <si>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</si>
  <si>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</si>
  <si>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</si>
  <si>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</si>
  <si>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</si>
  <si>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</si>
  <si>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</si>
  <si>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</si>
  <si>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</si>
  <si>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</si>
  <si>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</si>
  <si>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</si>
  <si>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</si>
  <si>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</si>
  <si>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</si>
  <si>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</si>
  <si>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</si>
  <si>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</si>
  <si>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</si>
  <si>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</si>
  <si>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</si>
  <si>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</si>
  <si>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</si>
  <si>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</si>
  <si>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</si>
  <si>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</si>
  <si>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</si>
  <si>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</si>
  <si>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</si>
  <si>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</si>
  <si>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</si>
  <si>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</si>
  <si>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</si>
  <si>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</si>
  <si>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</si>
  <si>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</si>
  <si>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</si>
  <si>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</si>
  <si>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</si>
  <si>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</si>
  <si>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</si>
  <si>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</si>
  <si>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</si>
  <si>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</si>
  <si>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</si>
  <si>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</si>
  <si>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</si>
  <si>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</si>
  <si>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</si>
  <si>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</si>
  <si>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</si>
  <si>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</si>
  <si>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</si>
  <si>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</si>
  <si>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</si>
  <si>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</si>
  <si>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</si>
  <si>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</si>
  <si>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</si>
  <si>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</si>
  <si>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</si>
  <si>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</si>
  <si>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</si>
  <si>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</si>
  <si>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</si>
  <si>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</si>
  <si>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</si>
  <si>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</si>
  <si>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</si>
  <si>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</si>
  <si>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</si>
  <si>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</si>
  <si>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</si>
  <si>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</si>
  <si>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</si>
  <si>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</si>
  <si>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</si>
  <si>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</si>
  <si>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</si>
  <si>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</si>
  <si>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</si>
  <si>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</si>
  <si>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</si>
  <si>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</si>
  <si>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</si>
  <si>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</si>
  <si>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</si>
  <si>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</si>
  <si>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</si>
  <si>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</si>
  <si>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</si>
  <si>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</si>
  <si>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</si>
  <si>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</si>
  <si>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</si>
  <si>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</si>
  <si>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</si>
  <si>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</si>
  <si>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</si>
  <si>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</si>
  <si>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</si>
  <si>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</si>
  <si>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</si>
  <si>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</si>
  <si>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</si>
  <si>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</si>
  <si>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</si>
  <si>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</si>
  <si>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</si>
  <si>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</si>
  <si>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</si>
  <si>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</si>
  <si>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</si>
  <si>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</si>
  <si>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</si>
  <si>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</si>
  <si>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</si>
  <si>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</si>
  <si>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</si>
  <si>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</si>
  <si>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</si>
  <si>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</si>
  <si>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</si>
  <si>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</si>
  <si>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</si>
  <si>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</si>
  <si>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</si>
  <si>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</si>
  <si>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</si>
  <si>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</si>
  <si>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</si>
  <si>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</si>
  <si>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</si>
  <si>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</si>
  <si>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</si>
  <si>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</si>
  <si>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</si>
  <si>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</si>
  <si>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</si>
  <si>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</si>
  <si>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</si>
  <si>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</si>
  <si>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</si>
  <si>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</si>
  <si>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</si>
  <si>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</si>
  <si>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</si>
  <si>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</si>
  <si>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</si>
  <si>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</si>
  <si>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</si>
  <si>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</si>
  <si>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</si>
  <si>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</si>
  <si>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</si>
  <si>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</si>
  <si>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</si>
  <si>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</si>
  <si>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</si>
  <si>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</si>
  <si>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</si>
  <si>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</si>
  <si>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</si>
  <si>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</si>
  <si>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</si>
  <si>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</si>
  <si>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</si>
  <si>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</si>
  <si>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</si>
  <si>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</si>
  <si>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</si>
  <si>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</si>
  <si>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</si>
  <si>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</si>
  <si>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</si>
  <si>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</si>
  <si>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</si>
  <si>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</si>
  <si>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</si>
  <si>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</si>
  <si>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</si>
  <si>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</si>
  <si>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</si>
  <si>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</si>
  <si>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</si>
  <si>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</si>
  <si>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</si>
  <si>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</si>
  <si>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</si>
  <si>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</si>
  <si>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</si>
  <si>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</si>
  <si>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</si>
  <si>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</si>
  <si>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</si>
  <si>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</si>
  <si>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</si>
  <si>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</si>
  <si>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</si>
  <si>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</si>
  <si>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</si>
  <si>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</si>
  <si>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</si>
  <si>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</si>
  <si>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</si>
  <si>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</si>
  <si>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</si>
  <si>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</si>
  <si>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</si>
  <si>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</si>
  <si>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</si>
  <si>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</si>
  <si>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</si>
  <si>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</si>
  <si>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</si>
  <si>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</si>
  <si>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</si>
  <si>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</si>
  <si>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</si>
  <si>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</si>
  <si>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</si>
  <si>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</si>
  <si>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</si>
  <si>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</si>
  <si>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</si>
  <si>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</si>
  <si>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</si>
  <si>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</si>
  <si>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</si>
  <si>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</si>
  <si>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</si>
  <si>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</si>
  <si>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</si>
  <si>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</si>
  <si>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</si>
  <si>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</si>
  <si>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</si>
  <si>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</si>
  <si>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</si>
  <si>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</si>
  <si>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</si>
  <si>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</si>
  <si>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</si>
  <si>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</si>
  <si>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</si>
  <si>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</si>
  <si>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</si>
  <si>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</si>
  <si>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</si>
  <si>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</si>
  <si>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</si>
  <si>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</si>
  <si>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</si>
  <si>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</si>
  <si>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</si>
  <si>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</si>
  <si>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</si>
  <si>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</si>
  <si>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</si>
  <si>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</si>
  <si>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</si>
  <si>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</si>
  <si>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</si>
  <si>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</si>
  <si>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</si>
  <si>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</si>
  <si>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</si>
  <si>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</si>
  <si>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</si>
  <si>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</si>
  <si>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</si>
  <si>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</si>
  <si>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</si>
  <si>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</si>
  <si>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</si>
  <si>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</si>
  <si>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</si>
  <si>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</si>
  <si>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</si>
  <si>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</si>
  <si>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</si>
  <si>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</si>
  <si>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</si>
  <si>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</si>
  <si>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</si>
  <si>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</si>
  <si>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</si>
  <si>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</si>
  <si>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</si>
  <si>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</si>
  <si>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</si>
  <si>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</si>
  <si>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</si>
  <si>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</si>
  <si>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</si>
  <si>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</si>
  <si>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</si>
  <si>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</si>
  <si>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</si>
  <si>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</si>
  <si>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</si>
  <si>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</si>
  <si>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</si>
  <si>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</si>
  <si>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</si>
  <si>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</si>
  <si>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</si>
  <si>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</si>
  <si>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</si>
  <si>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</si>
  <si>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</si>
  <si>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</si>
  <si>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</si>
  <si>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</si>
  <si>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</si>
  <si>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</si>
  <si>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</si>
  <si>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</si>
  <si>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</si>
  <si>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</si>
  <si>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</si>
  <si>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</si>
  <si>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</si>
  <si>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</si>
  <si>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</si>
  <si>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</si>
  <si>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</si>
  <si>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</si>
  <si>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</si>
  <si>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</si>
  <si>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</si>
  <si>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</si>
  <si>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</si>
  <si>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</si>
  <si>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</si>
  <si>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</si>
  <si>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</si>
  <si>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</si>
  <si>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</si>
  <si>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</si>
  <si>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</si>
  <si>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</si>
  <si>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</si>
  <si>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</si>
  <si>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</si>
  <si>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</si>
  <si>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</si>
  <si>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</si>
  <si>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</si>
  <si>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</si>
  <si>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</si>
  <si>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</si>
  <si>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</si>
  <si>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</si>
  <si>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</si>
  <si>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</si>
  <si>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</si>
  <si>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</si>
  <si>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</si>
  <si>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</si>
  <si>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</si>
  <si>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</si>
  <si>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</si>
  <si>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</si>
  <si>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</si>
  <si>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</si>
  <si>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</si>
  <si>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</si>
  <si>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</si>
  <si>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</si>
  <si>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</si>
  <si>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</si>
  <si>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</si>
  <si>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</si>
  <si>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</si>
  <si>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</si>
  <si>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</si>
  <si>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</si>
  <si>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</si>
  <si>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</si>
  <si>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</si>
  <si>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</si>
  <si>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</si>
  <si>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</si>
  <si>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</si>
  <si>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</si>
  <si>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</si>
  <si>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</si>
  <si>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</si>
  <si>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</si>
  <si>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</si>
  <si>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</si>
  <si>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</si>
  <si>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</si>
  <si>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</si>
  <si>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8.61</t>
  </si>
  <si>
    <t>▲ 1.61</t>
  </si>
  <si>
    <t>▲ 3.37</t>
  </si>
  <si>
    <t>▲ 2.91</t>
  </si>
  <si>
    <t>病院事業会計</t>
  </si>
  <si>
    <t>水道事業会計</t>
  </si>
  <si>
    <t>一般会計</t>
  </si>
  <si>
    <t>下水道事業会計</t>
  </si>
  <si>
    <t>介護保険事業特別会計</t>
  </si>
  <si>
    <t>国民健康保険事業特別会計</t>
  </si>
  <si>
    <t>後期高齢者医療事業特別会計</t>
  </si>
  <si>
    <t>駐車場事業特別会計</t>
  </si>
  <si>
    <t>その他会計（赤字）</t>
  </si>
  <si>
    <t>▲ 0.04</t>
  </si>
  <si>
    <t>その他会計（黒字）</t>
  </si>
  <si>
    <t>（百万円）</t>
    <phoneticPr fontId="5"/>
  </si>
  <si>
    <t>H27末</t>
    <phoneticPr fontId="5"/>
  </si>
  <si>
    <t>H28末</t>
    <phoneticPr fontId="5"/>
  </si>
  <si>
    <t>H29末</t>
    <phoneticPr fontId="5"/>
  </si>
  <si>
    <t>H30末</t>
    <phoneticPr fontId="5"/>
  </si>
  <si>
    <t>R01末</t>
    <phoneticPr fontId="5"/>
  </si>
  <si>
    <t>磐田市津波対策事業基金</t>
    <rPh sb="0" eb="3">
      <t>イワタシ</t>
    </rPh>
    <rPh sb="3" eb="5">
      <t>ツナミ</t>
    </rPh>
    <rPh sb="5" eb="7">
      <t>タイサク</t>
    </rPh>
    <rPh sb="7" eb="9">
      <t>ジギョウ</t>
    </rPh>
    <rPh sb="9" eb="11">
      <t>キキン</t>
    </rPh>
    <phoneticPr fontId="5"/>
  </si>
  <si>
    <t>磐田市公共施設整備基金</t>
    <rPh sb="0" eb="3">
      <t>イワタシ</t>
    </rPh>
    <rPh sb="3" eb="5">
      <t>コウキョウ</t>
    </rPh>
    <rPh sb="5" eb="7">
      <t>シセツ</t>
    </rPh>
    <rPh sb="7" eb="9">
      <t>セイビ</t>
    </rPh>
    <rPh sb="9" eb="11">
      <t>キキン</t>
    </rPh>
    <phoneticPr fontId="5"/>
  </si>
  <si>
    <t>磐田市しっぺいこども福祉基金</t>
    <rPh sb="0" eb="3">
      <t>イワタシ</t>
    </rPh>
    <rPh sb="10" eb="12">
      <t>フクシ</t>
    </rPh>
    <rPh sb="12" eb="14">
      <t>キキン</t>
    </rPh>
    <phoneticPr fontId="5"/>
  </si>
  <si>
    <t>磐田市職員退職手当基金</t>
    <rPh sb="0" eb="3">
      <t>イワタシ</t>
    </rPh>
    <rPh sb="3" eb="5">
      <t>ショクイン</t>
    </rPh>
    <rPh sb="5" eb="7">
      <t>タイショク</t>
    </rPh>
    <rPh sb="7" eb="9">
      <t>テアテ</t>
    </rPh>
    <rPh sb="9" eb="11">
      <t>キキン</t>
    </rPh>
    <phoneticPr fontId="5"/>
  </si>
  <si>
    <t>磐田市経済変動対策貸付資金利子補給事業基金</t>
    <rPh sb="0" eb="3">
      <t>イワタシ</t>
    </rPh>
    <rPh sb="3" eb="5">
      <t>ケイザイ</t>
    </rPh>
    <rPh sb="5" eb="7">
      <t>ヘンドウ</t>
    </rPh>
    <rPh sb="7" eb="9">
      <t>タイサク</t>
    </rPh>
    <rPh sb="9" eb="11">
      <t>カシツケ</t>
    </rPh>
    <rPh sb="11" eb="13">
      <t>シキン</t>
    </rPh>
    <rPh sb="13" eb="15">
      <t>リシ</t>
    </rPh>
    <rPh sb="15" eb="17">
      <t>ホキュウ</t>
    </rPh>
    <rPh sb="17" eb="19">
      <t>ジギョウ</t>
    </rPh>
    <rPh sb="19" eb="21">
      <t>キキン</t>
    </rPh>
    <phoneticPr fontId="5"/>
  </si>
  <si>
    <t>養護老人ホームとよおか管理組合</t>
    <phoneticPr fontId="2"/>
  </si>
  <si>
    <t>太田川原野谷川治水水防組合</t>
    <phoneticPr fontId="2"/>
  </si>
  <si>
    <t>中遠広域事務組合</t>
    <phoneticPr fontId="2"/>
  </si>
  <si>
    <t>中東遠看護専門学校組合</t>
    <phoneticPr fontId="2"/>
  </si>
  <si>
    <t>静岡県後期高齢者医療広域連合</t>
    <phoneticPr fontId="2"/>
  </si>
  <si>
    <t>静岡地方税滞納整理機構</t>
    <phoneticPr fontId="2"/>
  </si>
  <si>
    <t>静岡県後期高齢者医療広域連合（事業会計分）</t>
    <phoneticPr fontId="2"/>
  </si>
  <si>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</si>
  <si>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</si>
  <si>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9">
      <t>トチカイハツコウシャ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</si>
  <si>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</si>
  <si>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</si>
  <si>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</si>
  <si>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</si>
  <si>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</si>
  <si>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</si>
  <si>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</si>
  <si>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</si>
  <si>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</si>
  <si>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</si>
  <si>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</si>
  <si>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</si>
  <si>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</si>
  <si>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将来負担比率は、合併特例債などの交付税措置の高い有利な条件の起債の活用などにより数値なしとなった。一方で、有形固定資産減価償却率は類似団体平均よりも高く上昇傾向にある。
当市が所有する公共施設は、昭和40年代から50年代に建設されたものが多く、その更新時期が20～30年後に集中することが予想される。平成27年度に策定した公共施設等総合管理計画を更新しながら、施設の統廃合や更新、長寿命化対策などを計画的に進め、将来に過度な負担が生じないよう努める。起債残高については、今後も公共施設整備に伴い一時的に増加が見込まれることから、引き続き起債の抑制に取り組むとともに、有利な条件の起債の活用等により、将来負担比率が過度に上昇しないよう配慮していく。</t>
    <rPh sb="70" eb="72">
      <t>ヘイキン</t>
    </rPh>
    <rPh sb="103" eb="105">
      <t>ネンダイ</t>
    </rPh>
    <phoneticPr fontId="5"/>
  </si>
  <si>
    <t>　準元利償還金の減少や交付税措置の高い有利な条件の起債の活用などにより、将来負担比率、実質公債費比率ともに類似団体平均と比較して低くなっている。
今後は、大型事業の進捗によって一時的に起債残高が増加することが想定されるため、引き続き交付税措置の高い有利な条件の起債や基金を活用し、適切かつ計画的な財政運営に努めていく。</t>
    <rPh sb="1" eb="2">
      <t>ジュン</t>
    </rPh>
    <rPh sb="2" eb="4">
      <t>ガンリ</t>
    </rPh>
    <rPh sb="4" eb="7">
      <t>ショウカンキン</t>
    </rPh>
    <rPh sb="8" eb="10">
      <t>ゲンショウ</t>
    </rPh>
    <rPh sb="36" eb="38">
      <t>ショウライ</t>
    </rPh>
    <rPh sb="38" eb="40">
      <t>フタン</t>
    </rPh>
    <rPh sb="40" eb="42">
      <t>ヒリツ</t>
    </rPh>
    <rPh sb="43" eb="45">
      <t>ジッシツ</t>
    </rPh>
    <rPh sb="45" eb="48">
      <t>コウサイヒ</t>
    </rPh>
    <rPh sb="48" eb="50">
      <t>ヒリツ</t>
    </rPh>
    <rPh sb="53" eb="55">
      <t>ルイジ</t>
    </rPh>
    <rPh sb="55" eb="57">
      <t>ダンタイ</t>
    </rPh>
    <rPh sb="57" eb="59">
      <t>ヘイキン</t>
    </rPh>
    <rPh sb="60" eb="62">
      <t>ヒカク</t>
    </rPh>
    <rPh sb="64" eb="65">
      <t>ヒク</t>
    </rPh>
    <rPh sb="73" eb="7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</si>
</sst>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F403-4290-87E3-A73E82C0FD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36602</c:v>
                </c:pt>
                <c:pt idx="1">
                  <c:v>52253</c:v>
                </c:pt>
                <c:pt idx="2">
                  <c:v>67679</c:v>
                </c:pt>
                <c:pt idx="3">
                  <c:v>79752</c:v>
                </c:pt>
                <c:pt idx="4">
                  <c:v>87743</c:v>
                </c:pt>
              </c:numCache>
            </c:numRef>
          </c:val>
          <c:smooth val="0"/>
          <c:extLst>
            <c:ext xmlns:c16="http://schemas.microsoft.com/office/drawing/2014/chart" uri="{C3380CC4-5D6E-409C-BE32-E72D297353CC}">
              <c16:uniqueId val="{00000001-F403-4290-87E3-A73E82C0FD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1.65</c:v>
                </c:pt>
                <c:pt idx="1">
                  <c:v>5.0999999999999996</c:v>
                </c:pt>
                <c:pt idx="2">
                  <c:v>4.4400000000000004</c:v>
                </c:pt>
                <c:pt idx="3">
                  <c:v>2.29</c:v>
                </c:pt>
                <c:pt idx="4">
                  <c:v>2.71</c:v>
                </c:pt>
              </c:numCache>
            </c:numRef>
          </c:val>
          <c:extLst>
            <c:ext xmlns:c16="http://schemas.microsoft.com/office/drawing/2014/chart" uri="{C3380CC4-5D6E-409C-BE32-E72D297353CC}">
              <c16:uniqueId val="{00000000-9468-4A61-8D9D-0671AF857A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19.32</c:v>
                </c:pt>
                <c:pt idx="1">
                  <c:v>18.579999999999998</c:v>
                </c:pt>
                <c:pt idx="2">
                  <c:v>20.46</c:v>
                </c:pt>
                <c:pt idx="3">
                  <c:v>21.56</c:v>
                </c:pt>
                <c:pt idx="4">
                  <c:v>18.82</c:v>
                </c:pt>
              </c:numCache>
            </c:numRef>
          </c:val>
          <c:extLst>
            <c:ext xmlns:c16="http://schemas.microsoft.com/office/drawing/2014/chart" uri="{C3380CC4-5D6E-409C-BE32-E72D297353CC}">
              <c16:uniqueId val="{00000001-9468-4A61-8D9D-0671AF857A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-8.61</c:v>
                </c:pt>
                <c:pt idx="1">
                  <c:v>1.52</c:v>
                </c:pt>
                <c:pt idx="2">
                  <c:v>-1.61</c:v>
                </c:pt>
                <c:pt idx="3">
                  <c:v>-3.37</c:v>
                </c:pt>
                <c:pt idx="4">
                  <c:v>-2.91</c:v>
                </c:pt>
              </c:numCache>
            </c:numRef>
          </c:val>
          <c:smooth val="0"/>
          <c:extLst>
            <c:ext xmlns:c16="http://schemas.microsoft.com/office/drawing/2014/chart" uri="{C3380CC4-5D6E-409C-BE32-E72D297353CC}">
              <c16:uniqueId val="{00000002-9468-4A61-8D9D-0671AF857A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0.49</c:v>
                </c:pt>
                <c:pt idx="2">
                  <c:v>#N/A</c:v>
                </c:pt>
                <c:pt idx="3">
                  <c:v>0.27</c:v>
                </c:pt>
                <c:pt idx="4">
                  <c:v>#N/A</c:v>
                </c:pt>
                <c:pt idx="5">
                  <c:v>0.05</c:v>
                </c:pt>
                <c:pt idx="6">
                  <c:v>0</c:v>
                </c:pt>
                <c:pt idx="7">
                  <c:v>0</c:v>
                </c:pt>
                <c:pt idx="8">
                  <c:v>0</c:v>
                </c:pt>
                <c:pt idx="9">
                  <c:v>0</c:v>
                </c:pt>
              </c:numCache>
            </c:numRef>
          </c:val>
          <c:extLst>
            <c:ext xmlns:c16="http://schemas.microsoft.com/office/drawing/2014/chart" uri="{C3380CC4-5D6E-409C-BE32-E72D297353CC}">
              <c16:uniqueId val="{00000000-D196-43DA-901B-442EE4F55E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0.04</c:v>
                </c:pt>
                <c:pt idx="5">
                  <c:v>#N/A</c:v>
                </c:pt>
                <c:pt idx="6">
                  <c:v>0</c:v>
                </c:pt>
                <c:pt idx="7">
                  <c:v>0</c:v>
                </c:pt>
                <c:pt idx="8">
                  <c:v>0</c:v>
                </c:pt>
                <c:pt idx="9">
                  <c:v>0</c:v>
                </c:pt>
              </c:numCache>
            </c:numRef>
          </c:val>
          <c:extLst>
            <c:ext xmlns:c16="http://schemas.microsoft.com/office/drawing/2014/chart" uri="{C3380CC4-5D6E-409C-BE32-E72D297353CC}">
              <c16:uniqueId val="{00000001-D196-43DA-901B-442EE4F55E3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96-43DA-901B-442EE4F55E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3-D196-43DA-901B-442EE4F55E3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1.68</c:v>
                </c:pt>
                <c:pt idx="2">
                  <c:v>#N/A</c:v>
                </c:pt>
                <c:pt idx="3">
                  <c:v>2.6</c:v>
                </c:pt>
                <c:pt idx="4">
                  <c:v>#N/A</c:v>
                </c:pt>
                <c:pt idx="5">
                  <c:v>0.89</c:v>
                </c:pt>
                <c:pt idx="6">
                  <c:v>#N/A</c:v>
                </c:pt>
                <c:pt idx="7">
                  <c:v>0.77</c:v>
                </c:pt>
                <c:pt idx="8">
                  <c:v>#N/A</c:v>
                </c:pt>
                <c:pt idx="9">
                  <c:v>0.64</c:v>
                </c:pt>
              </c:numCache>
            </c:numRef>
          </c:val>
          <c:extLst>
            <c:ext xmlns:c16="http://schemas.microsoft.com/office/drawing/2014/chart" uri="{C3380CC4-5D6E-409C-BE32-E72D297353CC}">
              <c16:uniqueId val="{00000004-D196-43DA-901B-442EE4F55E3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1.69</c:v>
                </c:pt>
                <c:pt idx="2">
                  <c:v>#N/A</c:v>
                </c:pt>
                <c:pt idx="3">
                  <c:v>1.24</c:v>
                </c:pt>
                <c:pt idx="4">
                  <c:v>#N/A</c:v>
                </c:pt>
                <c:pt idx="5">
                  <c:v>1.02</c:v>
                </c:pt>
                <c:pt idx="6">
                  <c:v>#N/A</c:v>
                </c:pt>
                <c:pt idx="7">
                  <c:v>0.97</c:v>
                </c:pt>
                <c:pt idx="8">
                  <c:v>#N/A</c:v>
                </c:pt>
                <c:pt idx="9">
                  <c:v>0.93</c:v>
                </c:pt>
              </c:numCache>
            </c:numRef>
          </c:val>
          <c:extLst>
            <c:ext xmlns:c16="http://schemas.microsoft.com/office/drawing/2014/chart" uri="{C3380CC4-5D6E-409C-BE32-E72D297353CC}">
              <c16:uniqueId val="{00000005-D196-43DA-901B-442EE4F55E3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1.25</c:v>
                </c:pt>
                <c:pt idx="8">
                  <c:v>#N/A</c:v>
                </c:pt>
                <c:pt idx="9">
                  <c:v>2.13</c:v>
                </c:pt>
              </c:numCache>
            </c:numRef>
          </c:val>
          <c:extLst>
            <c:ext xmlns:c16="http://schemas.microsoft.com/office/drawing/2014/chart" uri="{C3380CC4-5D6E-409C-BE32-E72D297353CC}">
              <c16:uniqueId val="{00000006-D196-43DA-901B-442EE4F55E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1.65</c:v>
                </c:pt>
                <c:pt idx="2">
                  <c:v>#N/A</c:v>
                </c:pt>
                <c:pt idx="3">
                  <c:v>5.0999999999999996</c:v>
                </c:pt>
                <c:pt idx="4">
                  <c:v>#N/A</c:v>
                </c:pt>
                <c:pt idx="5">
                  <c:v>4.4400000000000004</c:v>
                </c:pt>
                <c:pt idx="6">
                  <c:v>#N/A</c:v>
                </c:pt>
                <c:pt idx="7">
                  <c:v>2.29</c:v>
                </c:pt>
                <c:pt idx="8">
                  <c:v>#N/A</c:v>
                </c:pt>
                <c:pt idx="9">
                  <c:v>2.7</c:v>
                </c:pt>
              </c:numCache>
            </c:numRef>
          </c:val>
          <c:extLst>
            <c:ext xmlns:c16="http://schemas.microsoft.com/office/drawing/2014/chart" uri="{C3380CC4-5D6E-409C-BE32-E72D297353CC}">
              <c16:uniqueId val="{00000007-D196-43DA-901B-442EE4F55E3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3.98</c:v>
                </c:pt>
                <c:pt idx="2">
                  <c:v>#N/A</c:v>
                </c:pt>
                <c:pt idx="3">
                  <c:v>4.01</c:v>
                </c:pt>
                <c:pt idx="4">
                  <c:v>#N/A</c:v>
                </c:pt>
                <c:pt idx="5">
                  <c:v>4.4400000000000004</c:v>
                </c:pt>
                <c:pt idx="6">
                  <c:v>#N/A</c:v>
                </c:pt>
                <c:pt idx="7">
                  <c:v>4.88</c:v>
                </c:pt>
                <c:pt idx="8">
                  <c:v>#N/A</c:v>
                </c:pt>
                <c:pt idx="9">
                  <c:v>4.99</c:v>
                </c:pt>
              </c:numCache>
            </c:numRef>
          </c:val>
          <c:extLst>
            <c:ext xmlns:c16="http://schemas.microsoft.com/office/drawing/2014/chart" uri="{C3380CC4-5D6E-409C-BE32-E72D297353CC}">
              <c16:uniqueId val="{00000008-D196-43DA-901B-442EE4F55E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4.93</c:v>
                </c:pt>
                <c:pt idx="2">
                  <c:v>#N/A</c:v>
                </c:pt>
                <c:pt idx="3">
                  <c:v>4.5</c:v>
                </c:pt>
                <c:pt idx="4">
                  <c:v>#N/A</c:v>
                </c:pt>
                <c:pt idx="5">
                  <c:v>4.63</c:v>
                </c:pt>
                <c:pt idx="6">
                  <c:v>#N/A</c:v>
                </c:pt>
                <c:pt idx="7">
                  <c:v>4.7</c:v>
                </c:pt>
                <c:pt idx="8">
                  <c:v>#N/A</c:v>
                </c:pt>
                <c:pt idx="9">
                  <c:v>5.55</c:v>
                </c:pt>
              </c:numCache>
            </c:numRef>
          </c:val>
          <c:extLst>
            <c:ext xmlns:c16="http://schemas.microsoft.com/office/drawing/2014/chart" uri="{C3380CC4-5D6E-409C-BE32-E72D297353CC}">
              <c16:uniqueId val="{00000009-D196-43DA-901B-442EE4F55E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8597</c:v>
                </c:pt>
                <c:pt idx="5">
                  <c:v>8466</c:v>
                </c:pt>
                <c:pt idx="8">
                  <c:v>7835</c:v>
                </c:pt>
                <c:pt idx="11">
                  <c:v>7760</c:v>
                </c:pt>
                <c:pt idx="14">
                  <c:v>7818</c:v>
                </c:pt>
              </c:numCache>
            </c:numRef>
          </c:val>
          <c:extLst>
            <c:ext xmlns:c16="http://schemas.microsoft.com/office/drawing/2014/chart" uri="{C3380CC4-5D6E-409C-BE32-E72D297353CC}">
              <c16:uniqueId val="{00000000-8BC5-4BAC-8D56-3B6586EB87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C5-4BAC-8D56-3B6586EB87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167</c:v>
                </c:pt>
                <c:pt idx="3">
                  <c:v>173</c:v>
                </c:pt>
                <c:pt idx="6">
                  <c:v>127</c:v>
                </c:pt>
                <c:pt idx="9">
                  <c:v>141</c:v>
                </c:pt>
                <c:pt idx="12">
                  <c:v>125</c:v>
                </c:pt>
              </c:numCache>
            </c:numRef>
          </c:val>
          <c:extLst>
            <c:ext xmlns:c16="http://schemas.microsoft.com/office/drawing/2014/chart" uri="{C3380CC4-5D6E-409C-BE32-E72D297353CC}">
              <c16:uniqueId val="{00000002-8BC5-4BAC-8D56-3B6586EB87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174</c:v>
                </c:pt>
                <c:pt idx="3">
                  <c:v>177</c:v>
                </c:pt>
                <c:pt idx="6">
                  <c:v>177</c:v>
                </c:pt>
                <c:pt idx="9">
                  <c:v>134</c:v>
                </c:pt>
                <c:pt idx="12">
                  <c:v>157</c:v>
                </c:pt>
              </c:numCache>
            </c:numRef>
          </c:val>
          <c:extLst>
            <c:ext xmlns:c16="http://schemas.microsoft.com/office/drawing/2014/chart" uri="{C3380CC4-5D6E-409C-BE32-E72D297353CC}">
              <c16:uniqueId val="{00000003-8BC5-4BAC-8D56-3B6586EB87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3085</c:v>
                </c:pt>
                <c:pt idx="3">
                  <c:v>3258</c:v>
                </c:pt>
                <c:pt idx="6">
                  <c:v>3168</c:v>
                </c:pt>
                <c:pt idx="9">
                  <c:v>2941</c:v>
                </c:pt>
                <c:pt idx="12">
                  <c:v>2754</c:v>
                </c:pt>
              </c:numCache>
            </c:numRef>
          </c:val>
          <c:extLst>
            <c:ext xmlns:c16="http://schemas.microsoft.com/office/drawing/2014/chart" uri="{C3380CC4-5D6E-409C-BE32-E72D297353CC}">
              <c16:uniqueId val="{00000004-8BC5-4BAC-8D56-3B6586EB87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C5-4BAC-8D56-3B6586EB87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C5-4BAC-8D56-3B6586EB87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6937</c:v>
                </c:pt>
                <c:pt idx="3">
                  <c:v>6671</c:v>
                </c:pt>
                <c:pt idx="6">
                  <c:v>5711</c:v>
                </c:pt>
                <c:pt idx="9">
                  <c:v>5583</c:v>
                </c:pt>
                <c:pt idx="12">
                  <c:v>5656</c:v>
                </c:pt>
              </c:numCache>
            </c:numRef>
          </c:val>
          <c:extLst>
            <c:ext xmlns:c16="http://schemas.microsoft.com/office/drawing/2014/chart" uri="{C3380CC4-5D6E-409C-BE32-E72D297353CC}">
              <c16:uniqueId val="{00000007-8BC5-4BAC-8D56-3B6586EB87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1766</c:v>
                </c:pt>
                <c:pt idx="2">
                  <c:v>#N/A</c:v>
                </c:pt>
                <c:pt idx="3">
                  <c:v>#N/A</c:v>
                </c:pt>
                <c:pt idx="4">
                  <c:v>1813</c:v>
                </c:pt>
                <c:pt idx="5">
                  <c:v>#N/A</c:v>
                </c:pt>
                <c:pt idx="6">
                  <c:v>#N/A</c:v>
                </c:pt>
                <c:pt idx="7">
                  <c:v>1348</c:v>
                </c:pt>
                <c:pt idx="8">
                  <c:v>#N/A</c:v>
                </c:pt>
                <c:pt idx="9">
                  <c:v>#N/A</c:v>
                </c:pt>
                <c:pt idx="10">
                  <c:v>1039</c:v>
                </c:pt>
                <c:pt idx="11">
                  <c:v>#N/A</c:v>
                </c:pt>
                <c:pt idx="12">
                  <c:v>#N/A</c:v>
                </c:pt>
                <c:pt idx="13">
                  <c:v>874</c:v>
                </c:pt>
                <c:pt idx="14">
                  <c:v>#N/A</c:v>
                </c:pt>
              </c:numCache>
            </c:numRef>
          </c:val>
          <c:smooth val="0"/>
          <c:extLst>
            <c:ext xmlns:c16="http://schemas.microsoft.com/office/drawing/2014/chart" uri="{C3380CC4-5D6E-409C-BE32-E72D297353CC}">
              <c16:uniqueId val="{00000008-8BC5-4BAC-8D56-3B6586EB87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69738</c:v>
                </c:pt>
                <c:pt idx="5">
                  <c:v>67690</c:v>
                </c:pt>
                <c:pt idx="8">
                  <c:v>67306</c:v>
                </c:pt>
                <c:pt idx="11">
                  <c:v>65674</c:v>
                </c:pt>
                <c:pt idx="14">
                  <c:v>66779</c:v>
                </c:pt>
              </c:numCache>
            </c:numRef>
          </c:val>
          <c:extLst>
            <c:ext xmlns:c16="http://schemas.microsoft.com/office/drawing/2014/chart" uri="{C3380CC4-5D6E-409C-BE32-E72D297353CC}">
              <c16:uniqueId val="{00000000-3609-448E-8A80-0E9CBDBA0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11720</c:v>
                </c:pt>
                <c:pt idx="5">
                  <c:v>11357</c:v>
                </c:pt>
                <c:pt idx="8">
                  <c:v>10726</c:v>
                </c:pt>
                <c:pt idx="11">
                  <c:v>10362</c:v>
                </c:pt>
                <c:pt idx="14">
                  <c:v>10576</c:v>
                </c:pt>
              </c:numCache>
            </c:numRef>
          </c:val>
          <c:extLst>
            <c:ext xmlns:c16="http://schemas.microsoft.com/office/drawing/2014/chart" uri="{C3380CC4-5D6E-409C-BE32-E72D297353CC}">
              <c16:uniqueId val="{00000001-3609-448E-8A80-0E9CBDBA0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15897</c:v>
                </c:pt>
                <c:pt idx="5">
                  <c:v>15851</c:v>
                </c:pt>
                <c:pt idx="8">
                  <c:v>16070</c:v>
                </c:pt>
                <c:pt idx="11">
                  <c:v>15394</c:v>
                </c:pt>
                <c:pt idx="14">
                  <c:v>15141</c:v>
                </c:pt>
              </c:numCache>
            </c:numRef>
          </c:val>
          <c:extLst>
            <c:ext xmlns:c16="http://schemas.microsoft.com/office/drawing/2014/chart" uri="{C3380CC4-5D6E-409C-BE32-E72D297353CC}">
              <c16:uniqueId val="{00000002-3609-448E-8A80-0E9CBDBA0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09-448E-8A80-0E9CBDBA0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09-448E-8A80-0E9CBDBA0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182</c:v>
                </c:pt>
                <c:pt idx="3">
                  <c:v>177</c:v>
                </c:pt>
                <c:pt idx="6">
                  <c:v>164</c:v>
                </c:pt>
                <c:pt idx="9">
                  <c:v>179</c:v>
                </c:pt>
                <c:pt idx="12">
                  <c:v>202</c:v>
                </c:pt>
              </c:numCache>
            </c:numRef>
          </c:val>
          <c:extLst>
            <c:ext xmlns:c16="http://schemas.microsoft.com/office/drawing/2014/chart" uri="{C3380CC4-5D6E-409C-BE32-E72D297353CC}">
              <c16:uniqueId val="{00000005-3609-448E-8A80-0E9CBDBA0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9959</c:v>
                </c:pt>
                <c:pt idx="3">
                  <c:v>9712</c:v>
                </c:pt>
                <c:pt idx="6">
                  <c:v>9639</c:v>
                </c:pt>
                <c:pt idx="9">
                  <c:v>9696</c:v>
                </c:pt>
                <c:pt idx="12">
                  <c:v>9655</c:v>
                </c:pt>
              </c:numCache>
            </c:numRef>
          </c:val>
          <c:extLst>
            <c:ext xmlns:c16="http://schemas.microsoft.com/office/drawing/2014/chart" uri="{C3380CC4-5D6E-409C-BE32-E72D297353CC}">
              <c16:uniqueId val="{00000006-3609-448E-8A80-0E9CBDBA0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726</c:v>
                </c:pt>
                <c:pt idx="3">
                  <c:v>570</c:v>
                </c:pt>
                <c:pt idx="6">
                  <c:v>431</c:v>
                </c:pt>
                <c:pt idx="9">
                  <c:v>376</c:v>
                </c:pt>
                <c:pt idx="12">
                  <c:v>271</c:v>
                </c:pt>
              </c:numCache>
            </c:numRef>
          </c:val>
          <c:extLst>
            <c:ext xmlns:c16="http://schemas.microsoft.com/office/drawing/2014/chart" uri="{C3380CC4-5D6E-409C-BE32-E72D297353CC}">
              <c16:uniqueId val="{00000007-3609-448E-8A80-0E9CBDBA0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35713</c:v>
                </c:pt>
                <c:pt idx="3">
                  <c:v>33607</c:v>
                </c:pt>
                <c:pt idx="6">
                  <c:v>31798</c:v>
                </c:pt>
                <c:pt idx="9">
                  <c:v>29963</c:v>
                </c:pt>
                <c:pt idx="12">
                  <c:v>28080</c:v>
                </c:pt>
              </c:numCache>
            </c:numRef>
          </c:val>
          <c:extLst>
            <c:ext xmlns:c16="http://schemas.microsoft.com/office/drawing/2014/chart" uri="{C3380CC4-5D6E-409C-BE32-E72D297353CC}">
              <c16:uniqueId val="{00000008-3609-448E-8A80-0E9CBDBA0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832</c:v>
                </c:pt>
                <c:pt idx="3">
                  <c:v>958</c:v>
                </c:pt>
                <c:pt idx="6">
                  <c:v>964</c:v>
                </c:pt>
                <c:pt idx="9">
                  <c:v>894</c:v>
                </c:pt>
                <c:pt idx="12">
                  <c:v>840</c:v>
                </c:pt>
              </c:numCache>
            </c:numRef>
          </c:val>
          <c:extLst>
            <c:ext xmlns:c16="http://schemas.microsoft.com/office/drawing/2014/chart" uri="{C3380CC4-5D6E-409C-BE32-E72D297353CC}">
              <c16:uniqueId val="{00000009-3609-448E-8A80-0E9CBDBA0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52420</c:v>
                </c:pt>
                <c:pt idx="3">
                  <c:v>51244</c:v>
                </c:pt>
                <c:pt idx="6">
                  <c:v>51140</c:v>
                </c:pt>
                <c:pt idx="9">
                  <c:v>50445</c:v>
                </c:pt>
                <c:pt idx="12">
                  <c:v>53372</c:v>
                </c:pt>
              </c:numCache>
            </c:numRef>
          </c:val>
          <c:extLst>
            <c:ext xmlns:c16="http://schemas.microsoft.com/office/drawing/2014/chart" uri="{C3380CC4-5D6E-409C-BE32-E72D297353CC}">
              <c16:uniqueId val="{0000000A-3609-448E-8A80-0E9CBDBA0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2477</c:v>
                </c:pt>
                <c:pt idx="2">
                  <c:v>#N/A</c:v>
                </c:pt>
                <c:pt idx="3">
                  <c:v>#N/A</c:v>
                </c:pt>
                <c:pt idx="4">
                  <c:v>1371</c:v>
                </c:pt>
                <c:pt idx="5">
                  <c:v>#N/A</c:v>
                </c:pt>
                <c:pt idx="6">
                  <c:v>#N/A</c:v>
                </c:pt>
                <c:pt idx="7">
                  <c:v>35</c:v>
                </c:pt>
                <c:pt idx="8">
                  <c:v>#N/A</c:v>
                </c:pt>
                <c:pt idx="9">
                  <c:v>#N/A</c:v>
                </c:pt>
                <c:pt idx="10">
                  <c:v>123</c:v>
                </c:pt>
                <c:pt idx="11">
                  <c:v>#N/A</c:v>
                </c:pt>
                <c:pt idx="12">
                  <c:v>#N/A</c:v>
                </c:pt>
                <c:pt idx="13">
                  <c:v>0</c:v>
                </c:pt>
                <c:pt idx="14">
                  <c:v>#N/A</c:v>
                </c:pt>
              </c:numCache>
            </c:numRef>
          </c:val>
          <c:smooth val="0"/>
          <c:extLst>
            <c:ext xmlns:c16="http://schemas.microsoft.com/office/drawing/2014/chart" uri="{C3380CC4-5D6E-409C-BE32-E72D297353CC}">
              <c16:uniqueId val="{0000000B-3609-448E-8A80-0E9CBDBA0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7856</c:v>
                </c:pt>
                <c:pt idx="1">
                  <c:v>8256</c:v>
                </c:pt>
                <c:pt idx="2">
                  <c:v>7370</c:v>
                </c:pt>
              </c:numCache>
            </c:numRef>
          </c:val>
          <c:extLst>
            <c:ext xmlns:c16="http://schemas.microsoft.com/office/drawing/2014/chart" uri="{C3380CC4-5D6E-409C-BE32-E72D297353CC}">
              <c16:uniqueId val="{00000000-F7B5-4083-B15D-39F4DA15E6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7B5-4083-B15D-39F4DA15E6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8192</c:v>
                </c:pt>
                <c:pt idx="1">
                  <c:v>5912</c:v>
                </c:pt>
                <c:pt idx="2">
                  <c:v>6828</c:v>
                </c:pt>
              </c:numCache>
            </c:numRef>
          </c:val>
          <c:extLst>
            <c:ext xmlns:c16="http://schemas.microsoft.com/office/drawing/2014/chart" uri="{C3380CC4-5D6E-409C-BE32-E72D297353CC}">
              <c16:uniqueId val="{00000002-F7B5-4083-B15D-39F4DA15E6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{59D0A687-BEC5-4289-9786-F41E38B80E5E}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D9-4CAC-9DC4-6A49ED973D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{ADC592A4-7E5B-45A4-882B-AB8FDB9BC1F9}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D9-4CAC-9DC4-6A49ED973D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{FEBA4511-918D-490C-880F-7634D5E3BC2E}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D9-4CAC-9DC4-6A49ED973D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{453735E1-44D3-4C46-A4ED-8217FC3E620E}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D9-4CAC-9DC4-6A49ED973D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{44DAEF8F-41AA-4E95-B4E6-059549DE6244}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D9-4CAC-9DC4-6A49ED973D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{0C388196-7D81-40ED-9B66-A25FC137503D}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D9-4CAC-9DC4-6A49ED973D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{5ED55537-215E-43F1-BBB0-8EC86CE4491D}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D9-4CAC-9DC4-6A49ED973D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{6429143C-12B5-4E86-9425-6B59B788B227}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D9-4CAC-9DC4-6A49ED973D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{ECB71530-5313-45F5-99AF-87724E6C1106}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D9-4CAC-9DC4-6A49ED973D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62.2</c:v>
                </c:pt>
                <c:pt idx="16">
                  <c:v>63.8</c:v>
                </c:pt>
                <c:pt idx="24">
                  <c:v>64.900000000000006</c:v>
                </c:pt>
                <c:pt idx="32">
                  <c:v>65.8</c:v>
                </c:pt>
              </c:numCache>
            </c:numRef>
          </c:xVal>
          <c:yVal>
            <c:numRef>
              <c:f>公会計指標分析・財政指標組合せ分析表!$BP$51:$DC$51</c:f>
              <c:numCache>
                <c:formatCode>#,##0.0;"▲ "#,##0.0</c:formatCode>
                <c:ptCount val="40"/>
                <c:pt idx="0">
                  <c:v>7.7</c:v>
                </c:pt>
                <c:pt idx="8">
                  <c:v>4.3</c:v>
                </c:pt>
                <c:pt idx="16">
                  <c:v>0.1</c:v>
                </c:pt>
                <c:pt idx="24">
                  <c:v>0.3</c:v>
                </c:pt>
              </c:numCache>
            </c:numRef>
          </c:yVal>
          <c:smooth val="0"/>
          <c:extLst>
            <c:ext xmlns:c16="http://schemas.microsoft.com/office/drawing/2014/chart" uri="{C3380CC4-5D6E-409C-BE32-E72D297353CC}">
              <c16:uniqueId val="{00000009-01D9-4CAC-9DC4-6A49ED973D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{65F1CD87-6D80-4730-9563-C47677B70C88}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D9-4CAC-9DC4-6A49ED973D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{3177A01B-FB01-4037-8A47-9DE6C1503802}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D9-4CAC-9DC4-6A49ED973D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{EFF4E0BA-D00B-4075-AF3D-67F767B9B294}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D9-4CAC-9DC4-6A49ED973D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{0C2158EF-B971-448B-889F-D321886B630F}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D9-4CAC-9DC4-6A49ED973D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{0FCC6444-6A9C-4EF2-A7A2-C67EBE570F46}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D9-4CAC-9DC4-6A49ED973D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{08321607-DC92-4386-9D07-BAFB13B0C909}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D9-4CAC-9DC4-6A49ED973D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{420ADA6F-B83B-4201-8568-95B1DED1C74C}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D9-4CAC-9DC4-6A49ED973D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{5A65CD99-5744-48AD-AB55-AD248B4F3C30}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D9-4CAC-9DC4-6A49ED973D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{C3E11386-A3DC-442A-8EF2-8DD8B291E97B}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D9-4CAC-9DC4-6A49ED973D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1D9-4CAC-9DC4-6A49ED973DCD}"/>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{6E9FEDD0-D083-4536-9BD9-B3D93E6B651F}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73A-4CD6-BDB9-9D71D4A85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{6614AFE8-F803-4A73-96E3-D14A8BC1AE32}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A-4CD6-BDB9-9D71D4A85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{3C3E0D03-F6D2-422D-9375-9D16E575BB6F}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A-4CD6-BDB9-9D71D4A85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{E6E887CF-EE05-4D8F-9C53-5F7A3BAB6BA4}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A-4CD6-BDB9-9D71D4A85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{D8CAE625-E661-477E-89C4-761E840D1216}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A-4CD6-BDB9-9D71D4A851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{0C5CF46E-CA19-44CB-AA09-07DBCD708C80}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73A-4CD6-BDB9-9D71D4A851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{EDA4F812-160A-4BFA-9787-6A8AF5A5B9BD}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73A-4CD6-BDB9-9D71D4A851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{7458B685-BD2E-470E-820C-41FB6085659D}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73A-4CD6-BDB9-9D71D4A8510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{E2AE16EA-38A7-464E-B0F7-D027093A918B}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73A-4CD6-BDB9-9D71D4A85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5.0999999999999996</c:v>
                </c:pt>
                <c:pt idx="24">
                  <c:v>4.4000000000000004</c:v>
                </c:pt>
                <c:pt idx="32">
                  <c:v>3.3</c:v>
                </c:pt>
              </c:numCache>
            </c:numRef>
          </c:xVal>
          <c:yVal>
            <c:numRef>
              <c:f>公会計指標分析・財政指標組合せ分析表!$BP$73:$DC$73</c:f>
              <c:numCache>
                <c:formatCode>#,##0.0;"▲ "#,##0.0</c:formatCode>
                <c:ptCount val="40"/>
                <c:pt idx="0">
                  <c:v>7.7</c:v>
                </c:pt>
                <c:pt idx="8">
                  <c:v>4.3</c:v>
                </c:pt>
                <c:pt idx="16">
                  <c:v>0.1</c:v>
                </c:pt>
                <c:pt idx="24">
                  <c:v>0.3</c:v>
                </c:pt>
              </c:numCache>
            </c:numRef>
          </c:yVal>
          <c:smooth val="0"/>
          <c:extLst>
            <c:ext xmlns:c16="http://schemas.microsoft.com/office/drawing/2014/chart" uri="{C3380CC4-5D6E-409C-BE32-E72D297353CC}">
              <c16:uniqueId val="{00000009-F73A-4CD6-BDB9-9D71D4A851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{8BF654F7-1706-4D48-A0D7-7F4FE5CBC17E}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73A-4CD6-BDB9-9D71D4A851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{7761ED4D-BF10-4858-BD8B-79B26653DB0D}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A-4CD6-BDB9-9D71D4A85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{0DB52888-C810-4541-8192-176B42556DE4}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A-4CD6-BDB9-9D71D4A85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{C536CFE7-3B96-4755-B3FA-BC8A72DE8639}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A-4CD6-BDB9-9D71D4A85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{D041F079-3941-4207-A2D9-12BC60A17207}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A-4CD6-BDB9-9D71D4A851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{9AB16924-9E75-4647-A8DB-5001EBF7EB91}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73A-4CD6-BDB9-9D71D4A851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{3470F402-48B5-4813-B98F-F59D1E8AB94A}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73A-4CD6-BDB9-9D71D4A851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{9D5B2307-2A98-4278-AAE7-36DFCF6241F4}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73A-4CD6-BDB9-9D71D4A851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{76DC1059-D5BC-4063-8BF4-C9B00DC3533E}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73A-4CD6-BDB9-9D71D4A85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F73A-4CD6-BDB9-9D71D4A8510F}"/>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収入は法人税割の大幅な減があったものの、地方消費税交付金や所得割の増などに加えて法人事業税交付金が新設されたことにより増加した一方で、需要も私立認定こども園在籍人数の増による社会福祉費の増や地域社会再生事業費の新設などにより増加した結果、前年度比同率となった。　</a:t>
          </a:r>
        </a:p>
        <a:p>
          <a:r>
            <a:rPr kumimoji="1" lang="ja-JP" altLang="en-US" sz="1300">
              <a:latin typeface="ＭＳ Ｐゴシック" panose="020B0600070205080204" pitchFamily="50" charset="-128"/>
              <a:ea typeface="ＭＳ Ｐゴシック" panose="020B0600070205080204" pitchFamily="50" charset="-128"/>
            </a:rPr>
            <a:t>　県平均は上回っているものの類似団体内平均値を下回っていることから、既存産業の活性化や創業・新産業の創出などに取り組むことで歳入確保に取り組み、行財政改革による財政基盤の強化に努める。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134455</xdr:rowOff>
    </xdr:from>
    <xdr:ext cx="762000" cy="259045"/>
    <xdr:sp macro="" textlink="">
      <xdr:nvSpPr>
        <xdr:cNvPr id="91" name="財政力該当値テキスト"/>
        <xdr:cNvSpPr txBox="1"/>
      </xdr:nvSpPr>
      <xdr:spPr>
        <a:xfrm>
          <a:off x="5041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公共下水道事業負担金等の減による補助費の減はあるものの、会計年度任用職員制度の導入に伴う人件費の増や物件費の増などにより歳出が全体で増となり、経常収支比率は前年度比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今後は、人口減少による市税収入の減や扶助費の増が避けられない見通しであるが中、本市の中期財政見通しにおける目標値である「令和７年度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1694</xdr:rowOff>
    </xdr:to>
    <xdr:cxnSp macro="">
      <xdr:nvCxnSpPr>
        <xdr:cNvPr id="134" name="直線コネクタ 133"/>
        <xdr:cNvCxnSpPr/>
      </xdr:nvCxnSpPr>
      <xdr:spPr>
        <a:xfrm>
          <a:off x="4114800" y="1052152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63077</xdr:rowOff>
    </xdr:to>
    <xdr:cxnSp macro="">
      <xdr:nvCxnSpPr>
        <xdr:cNvPr id="137" name="直線コネクタ 136"/>
        <xdr:cNvCxnSpPr/>
      </xdr:nvCxnSpPr>
      <xdr:spPr>
        <a:xfrm>
          <a:off x="3225800" y="1042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138006</xdr:rowOff>
    </xdr:to>
    <xdr:cxnSp macro="">
      <xdr:nvCxnSpPr>
        <xdr:cNvPr id="140" name="直線コネクタ 139"/>
        <xdr:cNvCxnSpPr/>
      </xdr:nvCxnSpPr>
      <xdr:spPr>
        <a:xfrm>
          <a:off x="2336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111337</xdr:rowOff>
    </xdr:to>
    <xdr:cxnSp macro="">
      <xdr:nvCxnSpPr>
        <xdr:cNvPr id="143" name="直線コネクタ 142"/>
        <xdr:cNvCxnSpPr/>
      </xdr:nvCxnSpPr>
      <xdr:spPr>
        <a:xfrm flipV="1">
          <a:off x="1447800" y="104089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3" name="楕円 152"/>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4" name="財政構造の弾力性該当値テキスト"/>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5" name="楕円 154"/>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6" name="テキスト ボックス 15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7" name="楕円 156"/>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8" name="テキスト ボックス 157"/>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0" name="テキスト ボックス 159"/>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1" name="楕円 160"/>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2" name="テキスト ボックス 161"/>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人件費は主に会計年度任用職員制度の導入に伴う給与の見直しによる影響により増となり、物件費も新型コロナウイルス感染症対策としてのプレミアム商品券事業等により増となった。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む中、今後も維持補修費の増加が見込まれることから、将来的な負担を軽減するため、公共施設等総合管理計画に基づき、施設の更新や長寿命化、総量や規模の適正化等に計画的に取り組み、効果的・効率的な投資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65075</xdr:rowOff>
    </xdr:from>
    <xdr:to>
      <xdr:col>23</xdr:col>
      <xdr:colOff>133350</xdr:colOff>
      <xdr:row>85</xdr:row>
      <xdr:rowOff>81076</xdr:rowOff>
    </xdr:to>
    <xdr:cxnSp macro="">
      <xdr:nvCxnSpPr>
        <xdr:cNvPr id="197" name="直線コネクタ 196"/>
        <xdr:cNvCxnSpPr/>
      </xdr:nvCxnSpPr>
      <xdr:spPr>
        <a:xfrm>
          <a:off x="4114800" y="14466875"/>
          <a:ext cx="8382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65075</xdr:rowOff>
    </xdr:from>
    <xdr:to>
      <xdr:col>19</xdr:col>
      <xdr:colOff>133350</xdr:colOff>
      <xdr:row>84</xdr:row>
      <xdr:rowOff>88040</xdr:rowOff>
    </xdr:to>
    <xdr:cxnSp macro="">
      <xdr:nvCxnSpPr>
        <xdr:cNvPr id="200" name="直線コネクタ 199"/>
        <xdr:cNvCxnSpPr/>
      </xdr:nvCxnSpPr>
      <xdr:spPr>
        <a:xfrm flipV="1">
          <a:off x="3225800" y="14466875"/>
          <a:ext cx="889000" cy="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74527</xdr:rowOff>
    </xdr:from>
    <xdr:to>
      <xdr:col>15</xdr:col>
      <xdr:colOff>82550</xdr:colOff>
      <xdr:row>84</xdr:row>
      <xdr:rowOff>88040</xdr:rowOff>
    </xdr:to>
    <xdr:cxnSp macro="">
      <xdr:nvCxnSpPr>
        <xdr:cNvPr id="203" name="直線コネクタ 202"/>
        <xdr:cNvCxnSpPr/>
      </xdr:nvCxnSpPr>
      <xdr:spPr>
        <a:xfrm>
          <a:off x="2336800" y="1447632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66363</xdr:rowOff>
    </xdr:from>
    <xdr:to>
      <xdr:col>11</xdr:col>
      <xdr:colOff>31750</xdr:colOff>
      <xdr:row>84</xdr:row>
      <xdr:rowOff>74527</xdr:rowOff>
    </xdr:to>
    <xdr:cxnSp macro="">
      <xdr:nvCxnSpPr>
        <xdr:cNvPr id="206" name="直線コネクタ 205"/>
        <xdr:cNvCxnSpPr/>
      </xdr:nvCxnSpPr>
      <xdr:spPr>
        <a:xfrm>
          <a:off x="1447800" y="144681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30276</xdr:rowOff>
    </xdr:from>
    <xdr:to>
      <xdr:col>23</xdr:col>
      <xdr:colOff>184150</xdr:colOff>
      <xdr:row>85</xdr:row>
      <xdr:rowOff>131876</xdr:rowOff>
    </xdr:to>
    <xdr:sp macro="" textlink="">
      <xdr:nvSpPr>
        <xdr:cNvPr id="216" name="楕円 215"/>
        <xdr:cNvSpPr/>
      </xdr:nvSpPr>
      <xdr:spPr>
        <a:xfrm>
          <a:off x="4902200" y="146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46803</xdr:rowOff>
    </xdr:from>
    <xdr:ext cx="762000" cy="259045"/>
    <xdr:sp macro="" textlink="">
      <xdr:nvSpPr>
        <xdr:cNvPr id="217" name="人件費・物件費等の状況該当値テキスト"/>
        <xdr:cNvSpPr txBox="1"/>
      </xdr:nvSpPr>
      <xdr:spPr>
        <a:xfrm>
          <a:off x="5041900" y="144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14275</xdr:rowOff>
    </xdr:from>
    <xdr:to>
      <xdr:col>19</xdr:col>
      <xdr:colOff>184150</xdr:colOff>
      <xdr:row>84</xdr:row>
      <xdr:rowOff>115875</xdr:rowOff>
    </xdr:to>
    <xdr:sp macro="" textlink="">
      <xdr:nvSpPr>
        <xdr:cNvPr id="218" name="楕円 217"/>
        <xdr:cNvSpPr/>
      </xdr:nvSpPr>
      <xdr:spPr>
        <a:xfrm>
          <a:off x="4064000" y="144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126052</xdr:rowOff>
    </xdr:from>
    <xdr:ext cx="736600" cy="259045"/>
    <xdr:sp macro="" textlink="">
      <xdr:nvSpPr>
        <xdr:cNvPr id="219" name="テキスト ボックス 218"/>
        <xdr:cNvSpPr txBox="1"/>
      </xdr:nvSpPr>
      <xdr:spPr>
        <a:xfrm>
          <a:off x="3733800" y="1418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37240</xdr:rowOff>
    </xdr:from>
    <xdr:to>
      <xdr:col>15</xdr:col>
      <xdr:colOff>133350</xdr:colOff>
      <xdr:row>84</xdr:row>
      <xdr:rowOff>138840</xdr:rowOff>
    </xdr:to>
    <xdr:sp macro="" textlink="">
      <xdr:nvSpPr>
        <xdr:cNvPr id="220" name="楕円 219"/>
        <xdr:cNvSpPr/>
      </xdr:nvSpPr>
      <xdr:spPr>
        <a:xfrm>
          <a:off x="3175000" y="14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123617</xdr:rowOff>
    </xdr:from>
    <xdr:ext cx="762000" cy="259045"/>
    <xdr:sp macro="" textlink="">
      <xdr:nvSpPr>
        <xdr:cNvPr id="221" name="テキスト ボックス 220"/>
        <xdr:cNvSpPr txBox="1"/>
      </xdr:nvSpPr>
      <xdr:spPr>
        <a:xfrm>
          <a:off x="2844800" y="14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23727</xdr:rowOff>
    </xdr:from>
    <xdr:to>
      <xdr:col>11</xdr:col>
      <xdr:colOff>82550</xdr:colOff>
      <xdr:row>84</xdr:row>
      <xdr:rowOff>125327</xdr:rowOff>
    </xdr:to>
    <xdr:sp macro="" textlink="">
      <xdr:nvSpPr>
        <xdr:cNvPr id="222" name="楕円 221"/>
        <xdr:cNvSpPr/>
      </xdr:nvSpPr>
      <xdr:spPr>
        <a:xfrm>
          <a:off x="2286000" y="144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110104</xdr:rowOff>
    </xdr:from>
    <xdr:ext cx="762000" cy="259045"/>
    <xdr:sp macro="" textlink="">
      <xdr:nvSpPr>
        <xdr:cNvPr id="223" name="テキスト ボックス 222"/>
        <xdr:cNvSpPr txBox="1"/>
      </xdr:nvSpPr>
      <xdr:spPr>
        <a:xfrm>
          <a:off x="1955800" y="1451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15563</xdr:rowOff>
    </xdr:from>
    <xdr:to>
      <xdr:col>7</xdr:col>
      <xdr:colOff>31750</xdr:colOff>
      <xdr:row>84</xdr:row>
      <xdr:rowOff>117163</xdr:rowOff>
    </xdr:to>
    <xdr:sp macro="" textlink="">
      <xdr:nvSpPr>
        <xdr:cNvPr id="224" name="楕円 223"/>
        <xdr:cNvSpPr/>
      </xdr:nvSpPr>
      <xdr:spPr>
        <a:xfrm>
          <a:off x="1397000" y="144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101940</xdr:rowOff>
    </xdr:from>
    <xdr:ext cx="762000" cy="259045"/>
    <xdr:sp macro="" textlink="">
      <xdr:nvSpPr>
        <xdr:cNvPr id="225" name="テキスト ボックス 224"/>
        <xdr:cNvSpPr txBox="1"/>
      </xdr:nvSpPr>
      <xdr:spPr>
        <a:xfrm>
          <a:off x="1066800" y="145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給与改定については、人事院勧告に基づき、国家公務員の改定に準じて実施している。令和２年度は月例給の改定はなかった。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83</xdr:row>
      <xdr:rowOff>157480</xdr:rowOff>
    </xdr:to>
    <xdr:cxnSp macro="">
      <xdr:nvCxnSpPr>
        <xdr:cNvPr id="257" name="直線コネクタ 256"/>
        <xdr:cNvCxnSpPr/>
      </xdr:nvCxnSpPr>
      <xdr:spPr>
        <a:xfrm>
          <a:off x="16179800" y="1438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83</xdr:row>
      <xdr:rowOff>157480</xdr:rowOff>
    </xdr:to>
    <xdr:cxnSp macro="">
      <xdr:nvCxnSpPr>
        <xdr:cNvPr id="260" name="直線コネクタ 259"/>
        <xdr:cNvCxnSpPr/>
      </xdr:nvCxnSpPr>
      <xdr:spPr>
        <a:xfrm>
          <a:off x="15290800" y="14315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109220</xdr:rowOff>
    </xdr:to>
    <xdr:cxnSp macro="">
      <xdr:nvCxnSpPr>
        <xdr:cNvPr id="263" name="直線コネクタ 262"/>
        <xdr:cNvCxnSpPr/>
      </xdr:nvCxnSpPr>
      <xdr:spPr>
        <a:xfrm flipV="1">
          <a:off x="14401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109220</xdr:rowOff>
    </xdr:to>
    <xdr:cxnSp macro="">
      <xdr:nvCxnSpPr>
        <xdr:cNvPr id="266" name="直線コネクタ 265"/>
        <xdr:cNvCxnSpPr/>
      </xdr:nvCxnSpPr>
      <xdr:spPr>
        <a:xfrm>
          <a:off x="13512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106680</xdr:rowOff>
    </xdr:from>
    <xdr:to>
      <xdr:col>81</xdr:col>
      <xdr:colOff>95250</xdr:colOff>
      <xdr:row>84</xdr:row>
      <xdr:rowOff>36830</xdr:rowOff>
    </xdr:to>
    <xdr:sp macro="" textlink="">
      <xdr:nvSpPr>
        <xdr:cNvPr id="276" name="楕円 275"/>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123207</xdr:rowOff>
    </xdr:from>
    <xdr:ext cx="762000" cy="259045"/>
    <xdr:sp macro="" textlink="">
      <xdr:nvSpPr>
        <xdr:cNvPr id="277"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78" name="楕円 277"/>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79" name="テキスト ボックス 278"/>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80" name="楕円 279"/>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81" name="テキスト ボックス 280"/>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2" name="楕円 281"/>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3" name="テキスト ボックス 28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84" name="楕円 283"/>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85" name="テキスト ボックス 284"/>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 </a:t>
          </a:r>
          <a:r>
            <a:rPr kumimoji="1" lang="ja-JP" altLang="en-US" sz="1300">
              <a:latin typeface="ＭＳ Ｐゴシック" panose="020B0600070205080204" pitchFamily="50" charset="-128"/>
              <a:ea typeface="ＭＳ Ｐゴシック" panose="020B0600070205080204" pitchFamily="50" charset="-128"/>
            </a:rPr>
            <a:t>人体制」を実現した（Ｈ</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今後も「磐田市職員配置方針」に基づき、職員体制のさらなる充実を図っていく。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102362</xdr:rowOff>
    </xdr:from>
    <xdr:to>
      <xdr:col>81</xdr:col>
      <xdr:colOff>44450</xdr:colOff>
      <xdr:row>62</xdr:row>
      <xdr:rowOff>140970</xdr:rowOff>
    </xdr:to>
    <xdr:cxnSp macro="">
      <xdr:nvCxnSpPr>
        <xdr:cNvPr id="318" name="直線コネクタ 317"/>
        <xdr:cNvCxnSpPr/>
      </xdr:nvCxnSpPr>
      <xdr:spPr>
        <a:xfrm flipV="1">
          <a:off x="16179800" y="107322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19" name="定員管理の状況平均値テキスト"/>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140970</xdr:rowOff>
    </xdr:to>
    <xdr:cxnSp macro="">
      <xdr:nvCxnSpPr>
        <xdr:cNvPr id="321" name="直線コネクタ 320"/>
        <xdr:cNvCxnSpPr/>
      </xdr:nvCxnSpPr>
      <xdr:spPr>
        <a:xfrm>
          <a:off x="15290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3" name="テキスト ボックス 322"/>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34798</xdr:rowOff>
    </xdr:from>
    <xdr:to>
      <xdr:col>72</xdr:col>
      <xdr:colOff>203200</xdr:colOff>
      <xdr:row>62</xdr:row>
      <xdr:rowOff>68580</xdr:rowOff>
    </xdr:to>
    <xdr:cxnSp macro="">
      <xdr:nvCxnSpPr>
        <xdr:cNvPr id="324" name="直線コネクタ 323"/>
        <xdr:cNvCxnSpPr/>
      </xdr:nvCxnSpPr>
      <xdr:spPr>
        <a:xfrm>
          <a:off x="14401800" y="1066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26" name="テキスト ボックス 325"/>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34798</xdr:rowOff>
    </xdr:from>
    <xdr:to>
      <xdr:col>68</xdr:col>
      <xdr:colOff>152400</xdr:colOff>
      <xdr:row>62</xdr:row>
      <xdr:rowOff>63754</xdr:rowOff>
    </xdr:to>
    <xdr:cxnSp macro="">
      <xdr:nvCxnSpPr>
        <xdr:cNvPr id="327" name="直線コネクタ 326"/>
        <xdr:cNvCxnSpPr/>
      </xdr:nvCxnSpPr>
      <xdr:spPr>
        <a:xfrm flipV="1">
          <a:off x="13512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72661</xdr:rowOff>
    </xdr:from>
    <xdr:ext cx="762000" cy="259045"/>
    <xdr:sp macro="" textlink="">
      <xdr:nvSpPr>
        <xdr:cNvPr id="329" name="テキスト ボックス 328"/>
        <xdr:cNvSpPr txBox="1"/>
      </xdr:nvSpPr>
      <xdr:spPr>
        <a:xfrm>
          <a:off x="14020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1" name="テキスト ボックス 330"/>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51562</xdr:rowOff>
    </xdr:from>
    <xdr:to>
      <xdr:col>81</xdr:col>
      <xdr:colOff>95250</xdr:colOff>
      <xdr:row>62</xdr:row>
      <xdr:rowOff>153162</xdr:rowOff>
    </xdr:to>
    <xdr:sp macro="" textlink="">
      <xdr:nvSpPr>
        <xdr:cNvPr id="337" name="楕円 336"/>
        <xdr:cNvSpPr/>
      </xdr:nvSpPr>
      <xdr:spPr>
        <a:xfrm>
          <a:off x="16967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68089</xdr:rowOff>
    </xdr:from>
    <xdr:ext cx="762000" cy="259045"/>
    <xdr:sp macro="" textlink="">
      <xdr:nvSpPr>
        <xdr:cNvPr id="338" name="定員管理の状況該当値テキスト"/>
        <xdr:cNvSpPr txBox="1"/>
      </xdr:nvSpPr>
      <xdr:spPr>
        <a:xfrm>
          <a:off x="17106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39" name="楕円 338"/>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30497</xdr:rowOff>
    </xdr:from>
    <xdr:ext cx="736600" cy="259045"/>
    <xdr:sp macro="" textlink="">
      <xdr:nvSpPr>
        <xdr:cNvPr id="340" name="テキスト ボックス 339"/>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1" name="楕円 340"/>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42" name="テキスト ボックス 341"/>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155448</xdr:rowOff>
    </xdr:from>
    <xdr:to>
      <xdr:col>68</xdr:col>
      <xdr:colOff>203200</xdr:colOff>
      <xdr:row>62</xdr:row>
      <xdr:rowOff>85598</xdr:rowOff>
    </xdr:to>
    <xdr:sp macro="" textlink="">
      <xdr:nvSpPr>
        <xdr:cNvPr id="343" name="楕円 342"/>
        <xdr:cNvSpPr/>
      </xdr:nvSpPr>
      <xdr:spPr>
        <a:xfrm>
          <a:off x="14351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95775</xdr:rowOff>
    </xdr:from>
    <xdr:ext cx="762000" cy="259045"/>
    <xdr:sp macro="" textlink="">
      <xdr:nvSpPr>
        <xdr:cNvPr id="344" name="テキスト ボックス 343"/>
        <xdr:cNvSpPr txBox="1"/>
      </xdr:nvSpPr>
      <xdr:spPr>
        <a:xfrm>
          <a:off x="14020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45" name="楕円 344"/>
        <xdr:cNvSpPr/>
      </xdr:nvSpPr>
      <xdr:spPr>
        <a:xfrm>
          <a:off x="13462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46" name="テキスト ボックス 345"/>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元利償還金は増となったものの、下水道事業会計等への繰出金減の影響により準元利償還金の減の割合が大きくなり、数値が改善した。</a:t>
          </a:r>
        </a:p>
        <a:p>
          <a:r>
            <a:rPr kumimoji="1" lang="ja-JP" altLang="en-US" sz="1300">
              <a:latin typeface="ＭＳ Ｐゴシック" panose="020B0600070205080204" pitchFamily="50" charset="-128"/>
              <a:ea typeface="ＭＳ Ｐゴシック" panose="020B0600070205080204" pitchFamily="50" charset="-128"/>
            </a:rPr>
            <a:t>　今後は、大規模事業の実施や老朽化した施設更新等に伴う財源の確保のための市債借り入れの増が見込まれることから、本市の中期財政見通しの目標値である「令和７年度末における全会計の市債残高</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億円以下」の達成に向け、事業の精査や基金の活用などにより健全な財政運営を行っていくことで、比率の抑制に努めていく。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78740</xdr:rowOff>
    </xdr:to>
    <xdr:cxnSp macro="">
      <xdr:nvCxnSpPr>
        <xdr:cNvPr id="379" name="直線コネクタ 378"/>
        <xdr:cNvCxnSpPr/>
      </xdr:nvCxnSpPr>
      <xdr:spPr>
        <a:xfrm flipV="1">
          <a:off x="16179800" y="68482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135044</xdr:rowOff>
    </xdr:to>
    <xdr:cxnSp macro="">
      <xdr:nvCxnSpPr>
        <xdr:cNvPr id="382" name="直線コネクタ 381"/>
        <xdr:cNvCxnSpPr/>
      </xdr:nvCxnSpPr>
      <xdr:spPr>
        <a:xfrm flipV="1">
          <a:off x="15290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27940</xdr:rowOff>
    </xdr:to>
    <xdr:cxnSp macro="">
      <xdr:nvCxnSpPr>
        <xdr:cNvPr id="385" name="直線コネクタ 384"/>
        <xdr:cNvCxnSpPr/>
      </xdr:nvCxnSpPr>
      <xdr:spPr>
        <a:xfrm flipV="1">
          <a:off x="14401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60113</xdr:rowOff>
    </xdr:to>
    <xdr:cxnSp macro="">
      <xdr:nvCxnSpPr>
        <xdr:cNvPr id="388" name="直線コネクタ 387"/>
        <xdr:cNvCxnSpPr/>
      </xdr:nvCxnSpPr>
      <xdr:spPr>
        <a:xfrm flipV="1">
          <a:off x="13512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8" name="楕円 397"/>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9"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0" name="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1" name="テキスト ボックス 400"/>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5" name="テキスト ボックス 40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7" name="テキスト ボックス 406"/>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数値の改善は、起債抑制の取り組みの成果により、全会計において起債残高のピークを終えたことが最大の要因であり、令和元年度に一時的に増となったものの、令和２年度は充当可能財源等が将来負担額を上回ったことにより数値なしとなった。今後は、大型事業の進捗や老朽化した施設更新等による起債借入の増や、基金繰入金の増による充当可能基金の減に伴い、一時的な比率の上昇も想定されることから、投資的経費の見直しを継続的に行い、健全な財政運営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51765</xdr:rowOff>
    </xdr:from>
    <xdr:to>
      <xdr:col>77</xdr:col>
      <xdr:colOff>44450</xdr:colOff>
      <xdr:row>14</xdr:row>
      <xdr:rowOff>53696</xdr:rowOff>
    </xdr:to>
    <xdr:cxnSp macro="">
      <xdr:nvCxnSpPr>
        <xdr:cNvPr id="439" name="直線コネクタ 438"/>
        <xdr:cNvCxnSpPr/>
      </xdr:nvCxnSpPr>
      <xdr:spPr>
        <a:xfrm>
          <a:off x="15290800" y="245206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40" name="将来負担の状況平均値テキスト"/>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51765</xdr:rowOff>
    </xdr:from>
    <xdr:to>
      <xdr:col>72</xdr:col>
      <xdr:colOff>203200</xdr:colOff>
      <xdr:row>14</xdr:row>
      <xdr:rowOff>92304</xdr:rowOff>
    </xdr:to>
    <xdr:cxnSp macro="">
      <xdr:nvCxnSpPr>
        <xdr:cNvPr id="442" name="直線コネクタ 441"/>
        <xdr:cNvCxnSpPr/>
      </xdr:nvCxnSpPr>
      <xdr:spPr>
        <a:xfrm flipV="1">
          <a:off x="14401800" y="2452065"/>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92524</xdr:rowOff>
    </xdr:from>
    <xdr:ext cx="736600" cy="259045"/>
    <xdr:sp macro="" textlink="">
      <xdr:nvSpPr>
        <xdr:cNvPr id="444" name="テキスト ボックス 443"/>
        <xdr:cNvSpPr txBox="1"/>
      </xdr:nvSpPr>
      <xdr:spPr>
        <a:xfrm>
          <a:off x="15798800" y="266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92304</xdr:rowOff>
    </xdr:from>
    <xdr:to>
      <xdr:col>68</xdr:col>
      <xdr:colOff>152400</xdr:colOff>
      <xdr:row>14</xdr:row>
      <xdr:rowOff>125120</xdr:rowOff>
    </xdr:to>
    <xdr:cxnSp macro="">
      <xdr:nvCxnSpPr>
        <xdr:cNvPr id="445" name="直線コネクタ 444"/>
        <xdr:cNvCxnSpPr/>
      </xdr:nvCxnSpPr>
      <xdr:spPr>
        <a:xfrm flipV="1">
          <a:off x="13512800" y="2492604"/>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47" name="テキスト ボックス 446"/>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8" name="フローチャート: 判断 447"/>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108932</xdr:rowOff>
    </xdr:from>
    <xdr:ext cx="762000" cy="259045"/>
    <xdr:sp macro="" textlink="">
      <xdr:nvSpPr>
        <xdr:cNvPr id="449" name="テキスト ボックス 448"/>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0" name="フローチャート: 判断 449"/>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1" name="テキスト ボックス 450"/>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2896</xdr:rowOff>
    </xdr:from>
    <xdr:to>
      <xdr:col>77</xdr:col>
      <xdr:colOff>95250</xdr:colOff>
      <xdr:row>14</xdr:row>
      <xdr:rowOff>104496</xdr:rowOff>
    </xdr:to>
    <xdr:sp macro="" textlink="">
      <xdr:nvSpPr>
        <xdr:cNvPr id="457" name="楕円 456"/>
        <xdr:cNvSpPr/>
      </xdr:nvSpPr>
      <xdr:spPr>
        <a:xfrm>
          <a:off x="16129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114673</xdr:rowOff>
    </xdr:from>
    <xdr:ext cx="736600" cy="259045"/>
    <xdr:sp macro="" textlink="">
      <xdr:nvSpPr>
        <xdr:cNvPr id="458" name="テキスト ボックス 457"/>
        <xdr:cNvSpPr txBox="1"/>
      </xdr:nvSpPr>
      <xdr:spPr>
        <a:xfrm>
          <a:off x="15798800" y="217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xdr:rowOff>
    </xdr:from>
    <xdr:to>
      <xdr:col>73</xdr:col>
      <xdr:colOff>44450</xdr:colOff>
      <xdr:row>14</xdr:row>
      <xdr:rowOff>102565</xdr:rowOff>
    </xdr:to>
    <xdr:sp macro="" textlink="">
      <xdr:nvSpPr>
        <xdr:cNvPr id="459" name="楕円 458"/>
        <xdr:cNvSpPr/>
      </xdr:nvSpPr>
      <xdr:spPr>
        <a:xfrm>
          <a:off x="15240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112742</xdr:rowOff>
    </xdr:from>
    <xdr:ext cx="762000" cy="259045"/>
    <xdr:sp macro="" textlink="">
      <xdr:nvSpPr>
        <xdr:cNvPr id="460" name="テキスト ボックス 459"/>
        <xdr:cNvSpPr txBox="1"/>
      </xdr:nvSpPr>
      <xdr:spPr>
        <a:xfrm>
          <a:off x="14909800" y="21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41504</xdr:rowOff>
    </xdr:from>
    <xdr:to>
      <xdr:col>68</xdr:col>
      <xdr:colOff>203200</xdr:colOff>
      <xdr:row>14</xdr:row>
      <xdr:rowOff>143104</xdr:rowOff>
    </xdr:to>
    <xdr:sp macro="" textlink="">
      <xdr:nvSpPr>
        <xdr:cNvPr id="461" name="楕円 460"/>
        <xdr:cNvSpPr/>
      </xdr:nvSpPr>
      <xdr:spPr>
        <a:xfrm>
          <a:off x="14351000" y="24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153281</xdr:rowOff>
    </xdr:from>
    <xdr:ext cx="762000" cy="259045"/>
    <xdr:sp macro="" textlink="">
      <xdr:nvSpPr>
        <xdr:cNvPr id="462" name="テキスト ボックス 461"/>
        <xdr:cNvSpPr txBox="1"/>
      </xdr:nvSpPr>
      <xdr:spPr>
        <a:xfrm>
          <a:off x="14020800" y="22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74320</xdr:rowOff>
    </xdr:from>
    <xdr:to>
      <xdr:col>64</xdr:col>
      <xdr:colOff>152400</xdr:colOff>
      <xdr:row>15</xdr:row>
      <xdr:rowOff>4470</xdr:rowOff>
    </xdr:to>
    <xdr:sp macro="" textlink="">
      <xdr:nvSpPr>
        <xdr:cNvPr id="463" name="楕円 462"/>
        <xdr:cNvSpPr/>
      </xdr:nvSpPr>
      <xdr:spPr>
        <a:xfrm>
          <a:off x="13462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14647</xdr:rowOff>
    </xdr:from>
    <xdr:ext cx="762000" cy="259045"/>
    <xdr:sp macro="" textlink="">
      <xdr:nvSpPr>
        <xdr:cNvPr id="464" name="テキスト ボックス 463"/>
        <xdr:cNvSpPr txBox="1"/>
      </xdr:nvSpPr>
      <xdr:spPr>
        <a:xfrm>
          <a:off x="13131800" y="22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会計年度任用職員制度の導入を主な要因として前年度から数値が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％増加したものの、類似団体内平均値、全国・県平均値を下回っている。磐田市職員配置方針に基づき「一般部門正規職員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人体制」を実現しており、人件費の抑制に努めているところである。今後も適正な人員管理を継続しつつ、職員体制の充実を図っていく。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0</xdr:rowOff>
    </xdr:from>
    <xdr:to>
      <xdr:col>24</xdr:col>
      <xdr:colOff>25400</xdr:colOff>
      <xdr:row>36</xdr:row>
      <xdr:rowOff>50800</xdr:rowOff>
    </xdr:to>
    <xdr:cxnSp macro="">
      <xdr:nvCxnSpPr>
        <xdr:cNvPr id="66" name="直線コネクタ 65"/>
        <xdr:cNvCxnSpPr/>
      </xdr:nvCxnSpPr>
      <xdr:spPr>
        <a:xfrm>
          <a:off x="3987800" y="5829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0</xdr:rowOff>
    </xdr:to>
    <xdr:cxnSp macro="">
      <xdr:nvCxnSpPr>
        <xdr:cNvPr id="69" name="直線コネクタ 68"/>
        <xdr:cNvCxnSpPr/>
      </xdr:nvCxnSpPr>
      <xdr:spPr>
        <a:xfrm>
          <a:off x="3098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158750</xdr:rowOff>
    </xdr:from>
    <xdr:to>
      <xdr:col>15</xdr:col>
      <xdr:colOff>98425</xdr:colOff>
      <xdr:row>34</xdr:row>
      <xdr:rowOff>0</xdr:rowOff>
    </xdr:to>
    <xdr:cxnSp macro="">
      <xdr:nvCxnSpPr>
        <xdr:cNvPr id="72" name="直線コネクタ 71"/>
        <xdr:cNvCxnSpPr/>
      </xdr:nvCxnSpPr>
      <xdr:spPr>
        <a:xfrm flipV="1">
          <a:off x="2209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50800</xdr:rowOff>
    </xdr:to>
    <xdr:cxnSp macro="">
      <xdr:nvCxnSpPr>
        <xdr:cNvPr id="75" name="直線コネクタ 74"/>
        <xdr:cNvCxnSpPr/>
      </xdr:nvCxnSpPr>
      <xdr:spPr>
        <a:xfrm flipV="1">
          <a:off x="1320800" y="582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120650</xdr:rowOff>
    </xdr:from>
    <xdr:to>
      <xdr:col>20</xdr:col>
      <xdr:colOff>38100</xdr:colOff>
      <xdr:row>34</xdr:row>
      <xdr:rowOff>50800</xdr:rowOff>
    </xdr:to>
    <xdr:sp macro="" textlink="">
      <xdr:nvSpPr>
        <xdr:cNvPr id="87" name="楕円 86"/>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60977</xdr:rowOff>
    </xdr:from>
    <xdr:ext cx="736600" cy="259045"/>
    <xdr:sp macro="" textlink="">
      <xdr:nvSpPr>
        <xdr:cNvPr id="88" name="テキスト ボックス 87"/>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107950</xdr:rowOff>
    </xdr:from>
    <xdr:to>
      <xdr:col>15</xdr:col>
      <xdr:colOff>149225</xdr:colOff>
      <xdr:row>34</xdr:row>
      <xdr:rowOff>38100</xdr:rowOff>
    </xdr:to>
    <xdr:sp macro="" textlink="">
      <xdr:nvSpPr>
        <xdr:cNvPr id="89" name="楕円 88"/>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48277</xdr:rowOff>
    </xdr:from>
    <xdr:ext cx="762000" cy="259045"/>
    <xdr:sp macro="" textlink="">
      <xdr:nvSpPr>
        <xdr:cNvPr id="90" name="テキスト ボックス 89"/>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120650</xdr:rowOff>
    </xdr:from>
    <xdr:to>
      <xdr:col>11</xdr:col>
      <xdr:colOff>60325</xdr:colOff>
      <xdr:row>34</xdr:row>
      <xdr:rowOff>50800</xdr:rowOff>
    </xdr:to>
    <xdr:sp macro="" textlink="">
      <xdr:nvSpPr>
        <xdr:cNvPr id="91" name="楕円 90"/>
        <xdr:cNvSpPr/>
      </xdr:nvSpPr>
      <xdr:spPr>
        <a:xfrm>
          <a:off x="2159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92" name="テキスト ボックス 91"/>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事務事業の継続的な見直しを行っており、経常的経費の適正化に努めていることで類似団体内平均より低い水準を維持している。令和２年度は、クリーンセンターの施設管理に伴う委託料の増や急患センターの診療収入の減を主な要因として、前年度から数値が増となった。今後も継続的に経常経費の精査を進めコスト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165100</xdr:rowOff>
    </xdr:to>
    <xdr:cxnSp macro="">
      <xdr:nvCxnSpPr>
        <xdr:cNvPr id="129" name="直線コネクタ 128"/>
        <xdr:cNvCxnSpPr/>
      </xdr:nvCxnSpPr>
      <xdr:spPr>
        <a:xfrm>
          <a:off x="15671800" y="2842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99786</xdr:rowOff>
    </xdr:to>
    <xdr:cxnSp macro="">
      <xdr:nvCxnSpPr>
        <xdr:cNvPr id="132" name="直線コネクタ 131"/>
        <xdr:cNvCxnSpPr/>
      </xdr:nvCxnSpPr>
      <xdr:spPr>
        <a:xfrm>
          <a:off x="14782800" y="2842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99786</xdr:rowOff>
    </xdr:to>
    <xdr:cxnSp macro="">
      <xdr:nvCxnSpPr>
        <xdr:cNvPr id="135" name="直線コネクタ 134"/>
        <xdr:cNvCxnSpPr/>
      </xdr:nvCxnSpPr>
      <xdr:spPr>
        <a:xfrm>
          <a:off x="13893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医療費助成事業や児童扶養手当支給事業が減となった一方、障害者児への給付の増加傾向に加え、幼児教育・保育の無償化やこども園増による民間認可保育園への給付の増などにより、類似団体内・全国・県平均より低い比率を維持しつつ、扶助費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今後も同様の増加傾向は避けられない情勢であり、単独事業の見直し等により、財政負担の軽減に努めていく。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60</xdr:row>
      <xdr:rowOff>149860</xdr:rowOff>
    </xdr:to>
    <xdr:cxnSp macro="">
      <xdr:nvCxnSpPr>
        <xdr:cNvPr id="183" name="直線コネクタ 182"/>
        <xdr:cNvCxnSpPr/>
      </xdr:nvCxnSpPr>
      <xdr:spPr>
        <a:xfrm flipV="1">
          <a:off x="4826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8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85" name="直線コネクタ 18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149860</xdr:rowOff>
    </xdr:to>
    <xdr:cxnSp macro="">
      <xdr:nvCxnSpPr>
        <xdr:cNvPr id="188" name="直線コネクタ 187"/>
        <xdr:cNvCxnSpPr/>
      </xdr:nvCxnSpPr>
      <xdr:spPr>
        <a:xfrm>
          <a:off x="3987800" y="9408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138430</xdr:rowOff>
    </xdr:from>
    <xdr:to>
      <xdr:col>19</xdr:col>
      <xdr:colOff>187325</xdr:colOff>
      <xdr:row>54</xdr:row>
      <xdr:rowOff>149860</xdr:rowOff>
    </xdr:to>
    <xdr:cxnSp macro="">
      <xdr:nvCxnSpPr>
        <xdr:cNvPr id="191" name="直線コネクタ 190"/>
        <xdr:cNvCxnSpPr/>
      </xdr:nvCxnSpPr>
      <xdr:spPr>
        <a:xfrm>
          <a:off x="3098800" y="9225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53340</xdr:rowOff>
    </xdr:from>
    <xdr:to>
      <xdr:col>20</xdr:col>
      <xdr:colOff>38100</xdr:colOff>
      <xdr:row>58</xdr:row>
      <xdr:rowOff>154940</xdr:rowOff>
    </xdr:to>
    <xdr:sp macro="" textlink="">
      <xdr:nvSpPr>
        <xdr:cNvPr id="192" name="フローチャート: 判断 191"/>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193" name="テキスト ボックス 192"/>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138430</xdr:rowOff>
    </xdr:to>
    <xdr:cxnSp macro="">
      <xdr:nvCxnSpPr>
        <xdr:cNvPr id="194" name="直線コネクタ 193"/>
        <xdr:cNvCxnSpPr/>
      </xdr:nvCxnSpPr>
      <xdr:spPr>
        <a:xfrm>
          <a:off x="2209800" y="915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127000</xdr:rowOff>
    </xdr:to>
    <xdr:cxnSp macro="">
      <xdr:nvCxnSpPr>
        <xdr:cNvPr id="197" name="直線コネクタ 196"/>
        <xdr:cNvCxnSpPr/>
      </xdr:nvCxnSpPr>
      <xdr:spPr>
        <a:xfrm flipV="1">
          <a:off x="1320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8" name="フローチャート: 判断 197"/>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9" name="テキスト ボックス 198"/>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00" name="フローチャート: 判断 199"/>
        <xdr:cNvSpPr/>
      </xdr:nvSpPr>
      <xdr:spPr>
        <a:xfrm>
          <a:off x="1270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01" name="テキスト ボックス 200"/>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7637</xdr:rowOff>
    </xdr:from>
    <xdr:ext cx="762000" cy="259045"/>
    <xdr:sp macro="" textlink="">
      <xdr:nvSpPr>
        <xdr:cNvPr id="208" name="扶助費該当値テキスト"/>
        <xdr:cNvSpPr txBox="1"/>
      </xdr:nvSpPr>
      <xdr:spPr>
        <a:xfrm>
          <a:off x="4914900" y="92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87630</xdr:rowOff>
    </xdr:from>
    <xdr:to>
      <xdr:col>15</xdr:col>
      <xdr:colOff>149225</xdr:colOff>
      <xdr:row>54</xdr:row>
      <xdr:rowOff>17780</xdr:rowOff>
    </xdr:to>
    <xdr:sp macro="" textlink="">
      <xdr:nvSpPr>
        <xdr:cNvPr id="211" name="楕円 210"/>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27957</xdr:rowOff>
    </xdr:from>
    <xdr:ext cx="762000" cy="259045"/>
    <xdr:sp macro="" textlink="">
      <xdr:nvSpPr>
        <xdr:cNvPr id="212" name="テキスト ボックス 211"/>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地方公営企業法適用に伴う下水道事業会計への繰出金の皆減により類似団体平均を下回っているものの、令和２年度は介護保険事業特別会計への繰出金や後期高齢者医療広域連合負担金の増などにより数値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繰出金に関しては、特別会計本来の独立採算の原則に立ち返った適正な保険料又は料金の精査、経費削減などを進めることで普通会計の負担軽減に努めていく。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58</xdr:row>
      <xdr:rowOff>96520</xdr:rowOff>
    </xdr:to>
    <xdr:cxnSp macro="">
      <xdr:nvCxnSpPr>
        <xdr:cNvPr id="242" name="直線コネクタ 241"/>
        <xdr:cNvCxnSpPr/>
      </xdr:nvCxnSpPr>
      <xdr:spPr>
        <a:xfrm flipV="1">
          <a:off x="16510000" y="9034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68597</xdr:rowOff>
    </xdr:from>
    <xdr:ext cx="762000" cy="259045"/>
    <xdr:sp macro="" textlink="">
      <xdr:nvSpPr>
        <xdr:cNvPr id="243" name="その他最小値テキスト"/>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96520</xdr:rowOff>
    </xdr:from>
    <xdr:to>
      <xdr:col>82</xdr:col>
      <xdr:colOff>196850</xdr:colOff>
      <xdr:row>58</xdr:row>
      <xdr:rowOff>96520</xdr:rowOff>
    </xdr:to>
    <xdr:cxnSp macro="">
      <xdr:nvCxnSpPr>
        <xdr:cNvPr id="244" name="直線コネクタ 243"/>
        <xdr:cNvCxnSpPr/>
      </xdr:nvCxnSpPr>
      <xdr:spPr>
        <a:xfrm>
          <a:off x="16421100" y="1004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123190</xdr:rowOff>
    </xdr:to>
    <xdr:cxnSp macro="">
      <xdr:nvCxnSpPr>
        <xdr:cNvPr id="247" name="直線コネクタ 246"/>
        <xdr:cNvCxnSpPr/>
      </xdr:nvCxnSpPr>
      <xdr:spPr>
        <a:xfrm>
          <a:off x="15671800" y="9476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48"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49" name="フローチャート: 判断 248"/>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61</xdr:row>
      <xdr:rowOff>161290</xdr:rowOff>
    </xdr:to>
    <xdr:cxnSp macro="">
      <xdr:nvCxnSpPr>
        <xdr:cNvPr id="250" name="直線コネクタ 249"/>
        <xdr:cNvCxnSpPr/>
      </xdr:nvCxnSpPr>
      <xdr:spPr>
        <a:xfrm flipV="1">
          <a:off x="14782800" y="947674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1" name="フローチャート: 判断 250"/>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2" name="テキスト ボックス 251"/>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115570</xdr:rowOff>
    </xdr:from>
    <xdr:to>
      <xdr:col>73</xdr:col>
      <xdr:colOff>180975</xdr:colOff>
      <xdr:row>61</xdr:row>
      <xdr:rowOff>161290</xdr:rowOff>
    </xdr:to>
    <xdr:cxnSp macro="">
      <xdr:nvCxnSpPr>
        <xdr:cNvPr id="253" name="直線コネクタ 252"/>
        <xdr:cNvCxnSpPr/>
      </xdr:nvCxnSpPr>
      <xdr:spPr>
        <a:xfrm>
          <a:off x="13893800" y="1057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4" name="フローチャート: 判断 253"/>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5" name="テキスト ボックス 254"/>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115570</xdr:rowOff>
    </xdr:to>
    <xdr:cxnSp macro="">
      <xdr:nvCxnSpPr>
        <xdr:cNvPr id="256" name="直線コネクタ 255"/>
        <xdr:cNvCxnSpPr/>
      </xdr:nvCxnSpPr>
      <xdr:spPr>
        <a:xfrm>
          <a:off x="13004800" y="1054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140970</xdr:rowOff>
    </xdr:from>
    <xdr:to>
      <xdr:col>69</xdr:col>
      <xdr:colOff>142875</xdr:colOff>
      <xdr:row>58</xdr:row>
      <xdr:rowOff>71120</xdr:rowOff>
    </xdr:to>
    <xdr:sp macro="" textlink="">
      <xdr:nvSpPr>
        <xdr:cNvPr id="257" name="フローチャート: 判断 256"/>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58" name="テキスト ボックス 257"/>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9" name="フローチャート: 判断 258"/>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60" name="テキスト ボックス 259"/>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8" name="楕円 26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9" name="テキスト ボックス 26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110490</xdr:rowOff>
    </xdr:from>
    <xdr:to>
      <xdr:col>74</xdr:col>
      <xdr:colOff>31750</xdr:colOff>
      <xdr:row>62</xdr:row>
      <xdr:rowOff>40640</xdr:rowOff>
    </xdr:to>
    <xdr:sp macro="" textlink="">
      <xdr:nvSpPr>
        <xdr:cNvPr id="270" name="楕円 269"/>
        <xdr:cNvSpPr/>
      </xdr:nvSpPr>
      <xdr:spPr>
        <a:xfrm>
          <a:off x="14732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25417</xdr:rowOff>
    </xdr:from>
    <xdr:ext cx="762000" cy="259045"/>
    <xdr:sp macro="" textlink="">
      <xdr:nvSpPr>
        <xdr:cNvPr id="271" name="テキスト ボックス 270"/>
        <xdr:cNvSpPr txBox="1"/>
      </xdr:nvSpPr>
      <xdr:spPr>
        <a:xfrm>
          <a:off x="14401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2" name="楕円 271"/>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3" name="テキスト ボックス 272"/>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4" name="楕円 273"/>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5" name="テキスト ボックス 274"/>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下水道事業の地方公営企業法適用に伴う下水道事業会計への負担金・補助金の増により大きく増加した。令和２年度は主に下水道事業の企業債の償還が進んだことによる償還金の減に伴う公共下水道事業負担金の減を主な要因として前年度から数値が減少している。</a:t>
          </a:r>
        </a:p>
        <a:p>
          <a:r>
            <a:rPr kumimoji="1" lang="ja-JP" altLang="en-US" sz="1300">
              <a:latin typeface="ＭＳ Ｐゴシック" panose="020B0600070205080204" pitchFamily="50" charset="-128"/>
              <a:ea typeface="ＭＳ Ｐゴシック" panose="020B0600070205080204" pitchFamily="50" charset="-128"/>
            </a:rPr>
            <a:t>　今後も補助金及び負担金について適正化を図るため、継続的に見直しに取り組んでいく。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5" name="直線コネクタ 304"/>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6"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7" name="直線コネクタ 306"/>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64407</xdr:rowOff>
    </xdr:from>
    <xdr:to>
      <xdr:col>82</xdr:col>
      <xdr:colOff>107950</xdr:colOff>
      <xdr:row>39</xdr:row>
      <xdr:rowOff>151493</xdr:rowOff>
    </xdr:to>
    <xdr:cxnSp macro="">
      <xdr:nvCxnSpPr>
        <xdr:cNvPr id="310" name="直線コネクタ 309"/>
        <xdr:cNvCxnSpPr/>
      </xdr:nvCxnSpPr>
      <xdr:spPr>
        <a:xfrm flipV="1">
          <a:off x="15671800" y="6750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39</xdr:row>
      <xdr:rowOff>151493</xdr:rowOff>
    </xdr:to>
    <xdr:cxnSp macro="">
      <xdr:nvCxnSpPr>
        <xdr:cNvPr id="313" name="直線コネクタ 312"/>
        <xdr:cNvCxnSpPr/>
      </xdr:nvCxnSpPr>
      <xdr:spPr>
        <a:xfrm>
          <a:off x="14782800" y="5988957"/>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159657</xdr:rowOff>
    </xdr:to>
    <xdr:cxnSp macro="">
      <xdr:nvCxnSpPr>
        <xdr:cNvPr id="316" name="直線コネクタ 315"/>
        <xdr:cNvCxnSpPr/>
      </xdr:nvCxnSpPr>
      <xdr:spPr>
        <a:xfrm>
          <a:off x="13893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72572</xdr:rowOff>
    </xdr:to>
    <xdr:cxnSp macro="">
      <xdr:nvCxnSpPr>
        <xdr:cNvPr id="319" name="直線コネクタ 318"/>
        <xdr:cNvCxnSpPr/>
      </xdr:nvCxnSpPr>
      <xdr:spPr>
        <a:xfrm>
          <a:off x="13004800" y="588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0" name="フローチャート: 判断 319"/>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1" name="テキスト ボックス 320"/>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2" name="フローチャート: 判断 321"/>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3" name="テキスト ボックス 322"/>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13607</xdr:rowOff>
    </xdr:from>
    <xdr:to>
      <xdr:col>82</xdr:col>
      <xdr:colOff>158750</xdr:colOff>
      <xdr:row>39</xdr:row>
      <xdr:rowOff>115207</xdr:rowOff>
    </xdr:to>
    <xdr:sp macro="" textlink="">
      <xdr:nvSpPr>
        <xdr:cNvPr id="329" name="楕円 328"/>
        <xdr:cNvSpPr/>
      </xdr:nvSpPr>
      <xdr:spPr>
        <a:xfrm>
          <a:off x="16459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157134</xdr:rowOff>
    </xdr:from>
    <xdr:ext cx="762000" cy="259045"/>
    <xdr:sp macro="" textlink="">
      <xdr:nvSpPr>
        <xdr:cNvPr id="330" name="補助費等該当値テキスト"/>
        <xdr:cNvSpPr txBox="1"/>
      </xdr:nvSpPr>
      <xdr:spPr>
        <a:xfrm>
          <a:off x="16598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1" name="楕円 330"/>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32" name="テキスト ボックス 331"/>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3" name="楕円 33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4" name="テキスト ボックス 33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5" name="楕円 334"/>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6" name="テキスト ボックス 335"/>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7" name="楕円 336"/>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8" name="テキスト ボックス 337"/>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全体的な起債抑制の取組の成果により、起債残高は減少傾向で推移してきており、類似団体内平均と同程度となっている。今後は大規模事業の進捗に伴い一時的に増加する見込みである。事業の精査や基金の活用などにより健全な財政運営を行っていくことで、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3" name="直線コネクタ 362"/>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4"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5" name="直線コネクタ 364"/>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6"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7" name="直線コネクタ 366"/>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8" name="直線コネクタ 367"/>
        <xdr:cNvCxnSpPr/>
      </xdr:nvCxnSpPr>
      <xdr:spPr>
        <a:xfrm>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69"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0" name="フローチャート: 判断 369"/>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42418</xdr:rowOff>
    </xdr:to>
    <xdr:cxnSp macro="">
      <xdr:nvCxnSpPr>
        <xdr:cNvPr id="371" name="直線コネクタ 370"/>
        <xdr:cNvCxnSpPr/>
      </xdr:nvCxnSpPr>
      <xdr:spPr>
        <a:xfrm>
          <a:off x="3098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147574</xdr:rowOff>
    </xdr:to>
    <xdr:cxnSp macro="">
      <xdr:nvCxnSpPr>
        <xdr:cNvPr id="374" name="直線コネクタ 373"/>
        <xdr:cNvCxnSpPr/>
      </xdr:nvCxnSpPr>
      <xdr:spPr>
        <a:xfrm flipV="1">
          <a:off x="2209800" y="13244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5" name="フローチャート: 判断 374"/>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6" name="テキスト ボックス 375"/>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12700</xdr:rowOff>
    </xdr:to>
    <xdr:cxnSp macro="">
      <xdr:nvCxnSpPr>
        <xdr:cNvPr id="377" name="直線コネクタ 376"/>
        <xdr:cNvCxnSpPr/>
      </xdr:nvCxnSpPr>
      <xdr:spPr>
        <a:xfrm flipV="1">
          <a:off x="1320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8" name="フローチャート: 判断 377"/>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79" name="テキスト ボックス 37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0" name="フローチャート: 判断 379"/>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1" name="テキスト ボックス 380"/>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7" name="楕円 38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8"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9" name="楕円 388"/>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0" name="テキスト ボックス 389"/>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1" name="楕円 390"/>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2" name="テキスト ボックス 391"/>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3" name="楕円 392"/>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4" name="テキスト ボックス 393"/>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5" name="楕円 39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6" name="テキスト ボックス 39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公債費の水準は類似団体平均と同程度であるが、主に補助費等が平均を上回ったことから結果として類似団体内・県平均を上回る比率となっている。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4" name="直線コネクタ 423"/>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5"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26" name="直線コネクタ 425"/>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27"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8" name="直線コネクタ 427"/>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77</xdr:row>
      <xdr:rowOff>115570</xdr:rowOff>
    </xdr:to>
    <xdr:cxnSp macro="">
      <xdr:nvCxnSpPr>
        <xdr:cNvPr id="429" name="直線コネクタ 428"/>
        <xdr:cNvCxnSpPr/>
      </xdr:nvCxnSpPr>
      <xdr:spPr>
        <a:xfrm>
          <a:off x="15671800" y="1305813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27939</xdr:rowOff>
    </xdr:to>
    <xdr:cxnSp macro="">
      <xdr:nvCxnSpPr>
        <xdr:cNvPr id="432" name="直線コネクタ 431"/>
        <xdr:cNvCxnSpPr/>
      </xdr:nvCxnSpPr>
      <xdr:spPr>
        <a:xfrm>
          <a:off x="14782800" y="12966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3" name="フローチャート: 判断 432"/>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4" name="テキスト ボックス 433"/>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107950</xdr:rowOff>
    </xdr:to>
    <xdr:cxnSp macro="">
      <xdr:nvCxnSpPr>
        <xdr:cNvPr id="435" name="直線コネクタ 434"/>
        <xdr:cNvCxnSpPr/>
      </xdr:nvCxnSpPr>
      <xdr:spPr>
        <a:xfrm>
          <a:off x="13893800" y="12776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6" name="フローチャート: 判断 435"/>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7" name="テキスト ボックス 436"/>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8890</xdr:rowOff>
    </xdr:to>
    <xdr:cxnSp macro="">
      <xdr:nvCxnSpPr>
        <xdr:cNvPr id="438" name="直線コネクタ 437"/>
        <xdr:cNvCxnSpPr/>
      </xdr:nvCxnSpPr>
      <xdr:spPr>
        <a:xfrm flipV="1">
          <a:off x="13004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39" name="フローチャート: 判断 438"/>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0" name="テキスト ボックス 439"/>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1" name="フローチャート: 判断 440"/>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2" name="テキスト ボックス 441"/>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0" name="楕円 449"/>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51" name="テキスト ボックス 450"/>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2" name="楕円 451"/>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3" name="テキスト ボックス 452"/>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4" name="楕円 453"/>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5" name="テキスト ボックス 454"/>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6" name="楕円 455"/>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57" name="テキスト ボックス 456"/>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127724</xdr:rowOff>
    </xdr:from>
    <xdr:to>
      <xdr:col>29</xdr:col>
      <xdr:colOff>127000</xdr:colOff>
      <xdr:row>17</xdr:row>
      <xdr:rowOff>72669</xdr:rowOff>
    </xdr:to>
    <xdr:cxnSp macro="">
      <xdr:nvCxnSpPr>
        <xdr:cNvPr id="50" name="直線コネクタ 49"/>
        <xdr:cNvCxnSpPr/>
      </xdr:nvCxnSpPr>
      <xdr:spPr bwMode="auto">
        <a:xfrm flipV="1">
          <a:off x="5003800" y="2918549"/>
          <a:ext cx="6477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72669</xdr:rowOff>
    </xdr:from>
    <xdr:to>
      <xdr:col>26</xdr:col>
      <xdr:colOff>50800</xdr:colOff>
      <xdr:row>17</xdr:row>
      <xdr:rowOff>94272</xdr:rowOff>
    </xdr:to>
    <xdr:cxnSp macro="">
      <xdr:nvCxnSpPr>
        <xdr:cNvPr id="53" name="直線コネクタ 52"/>
        <xdr:cNvCxnSpPr/>
      </xdr:nvCxnSpPr>
      <xdr:spPr bwMode="auto">
        <a:xfrm flipV="1">
          <a:off x="4305300" y="303494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60249</xdr:rowOff>
    </xdr:from>
    <xdr:to>
      <xdr:col>22</xdr:col>
      <xdr:colOff>114300</xdr:colOff>
      <xdr:row>17</xdr:row>
      <xdr:rowOff>94272</xdr:rowOff>
    </xdr:to>
    <xdr:cxnSp macro="">
      <xdr:nvCxnSpPr>
        <xdr:cNvPr id="56" name="直線コネクタ 55"/>
        <xdr:cNvCxnSpPr/>
      </xdr:nvCxnSpPr>
      <xdr:spPr bwMode="auto">
        <a:xfrm>
          <a:off x="3606800" y="3022524"/>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60249</xdr:rowOff>
    </xdr:from>
    <xdr:to>
      <xdr:col>18</xdr:col>
      <xdr:colOff>177800</xdr:colOff>
      <xdr:row>18</xdr:row>
      <xdr:rowOff>2413</xdr:rowOff>
    </xdr:to>
    <xdr:cxnSp macro="">
      <xdr:nvCxnSpPr>
        <xdr:cNvPr id="59" name="直線コネクタ 58"/>
        <xdr:cNvCxnSpPr/>
      </xdr:nvCxnSpPr>
      <xdr:spPr bwMode="auto">
        <a:xfrm flipV="1">
          <a:off x="2908300" y="3022524"/>
          <a:ext cx="698500" cy="11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76924</xdr:rowOff>
    </xdr:from>
    <xdr:to>
      <xdr:col>29</xdr:col>
      <xdr:colOff>177800</xdr:colOff>
      <xdr:row>17</xdr:row>
      <xdr:rowOff>7074</xdr:rowOff>
    </xdr:to>
    <xdr:sp macro="" textlink="">
      <xdr:nvSpPr>
        <xdr:cNvPr id="69" name="楕円 68"/>
        <xdr:cNvSpPr/>
      </xdr:nvSpPr>
      <xdr:spPr bwMode="auto">
        <a:xfrm>
          <a:off x="5600700" y="28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49001</xdr:rowOff>
    </xdr:from>
    <xdr:ext cx="762000" cy="259045"/>
    <xdr:sp macro="" textlink="">
      <xdr:nvSpPr>
        <xdr:cNvPr id="70" name="人口1人当たり決算額の推移該当値テキスト130"/>
        <xdr:cNvSpPr txBox="1"/>
      </xdr:nvSpPr>
      <xdr:spPr>
        <a:xfrm>
          <a:off x="5740400" y="283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21869</xdr:rowOff>
    </xdr:from>
    <xdr:to>
      <xdr:col>26</xdr:col>
      <xdr:colOff>101600</xdr:colOff>
      <xdr:row>17</xdr:row>
      <xdr:rowOff>123469</xdr:rowOff>
    </xdr:to>
    <xdr:sp macro="" textlink="">
      <xdr:nvSpPr>
        <xdr:cNvPr id="71" name="楕円 70"/>
        <xdr:cNvSpPr/>
      </xdr:nvSpPr>
      <xdr:spPr bwMode="auto">
        <a:xfrm>
          <a:off x="4953000" y="298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108246</xdr:rowOff>
    </xdr:from>
    <xdr:ext cx="736600" cy="259045"/>
    <xdr:sp macro="" textlink="">
      <xdr:nvSpPr>
        <xdr:cNvPr id="72" name="テキスト ボックス 71"/>
        <xdr:cNvSpPr txBox="1"/>
      </xdr:nvSpPr>
      <xdr:spPr>
        <a:xfrm>
          <a:off x="4622800" y="307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43472</xdr:rowOff>
    </xdr:from>
    <xdr:to>
      <xdr:col>22</xdr:col>
      <xdr:colOff>165100</xdr:colOff>
      <xdr:row>17</xdr:row>
      <xdr:rowOff>145072</xdr:rowOff>
    </xdr:to>
    <xdr:sp macro="" textlink="">
      <xdr:nvSpPr>
        <xdr:cNvPr id="73" name="楕円 72"/>
        <xdr:cNvSpPr/>
      </xdr:nvSpPr>
      <xdr:spPr bwMode="auto">
        <a:xfrm>
          <a:off x="4254500" y="300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129849</xdr:rowOff>
    </xdr:from>
    <xdr:ext cx="762000" cy="259045"/>
    <xdr:sp macro="" textlink="">
      <xdr:nvSpPr>
        <xdr:cNvPr id="74" name="テキスト ボックス 73"/>
        <xdr:cNvSpPr txBox="1"/>
      </xdr:nvSpPr>
      <xdr:spPr>
        <a:xfrm>
          <a:off x="3924300" y="30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9449</xdr:rowOff>
    </xdr:from>
    <xdr:to>
      <xdr:col>19</xdr:col>
      <xdr:colOff>38100</xdr:colOff>
      <xdr:row>17</xdr:row>
      <xdr:rowOff>111049</xdr:rowOff>
    </xdr:to>
    <xdr:sp macro="" textlink="">
      <xdr:nvSpPr>
        <xdr:cNvPr id="75" name="楕円 74"/>
        <xdr:cNvSpPr/>
      </xdr:nvSpPr>
      <xdr:spPr bwMode="auto">
        <a:xfrm>
          <a:off x="3556000" y="29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95826</xdr:rowOff>
    </xdr:from>
    <xdr:ext cx="762000" cy="259045"/>
    <xdr:sp macro="" textlink="">
      <xdr:nvSpPr>
        <xdr:cNvPr id="76" name="テキスト ボックス 75"/>
        <xdr:cNvSpPr txBox="1"/>
      </xdr:nvSpPr>
      <xdr:spPr>
        <a:xfrm>
          <a:off x="3225800" y="30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123063</xdr:rowOff>
    </xdr:from>
    <xdr:to>
      <xdr:col>15</xdr:col>
      <xdr:colOff>101600</xdr:colOff>
      <xdr:row>18</xdr:row>
      <xdr:rowOff>53213</xdr:rowOff>
    </xdr:to>
    <xdr:sp macro="" textlink="">
      <xdr:nvSpPr>
        <xdr:cNvPr id="77" name="楕円 76"/>
        <xdr:cNvSpPr/>
      </xdr:nvSpPr>
      <xdr:spPr bwMode="auto">
        <a:xfrm>
          <a:off x="2857500" y="30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37990</xdr:rowOff>
    </xdr:from>
    <xdr:ext cx="762000" cy="259045"/>
    <xdr:sp macro="" textlink="">
      <xdr:nvSpPr>
        <xdr:cNvPr id="78" name="テキスト ボックス 77"/>
        <xdr:cNvSpPr txBox="1"/>
      </xdr:nvSpPr>
      <xdr:spPr>
        <a:xfrm>
          <a:off x="2527300" y="31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332283</xdr:rowOff>
    </xdr:from>
    <xdr:to>
      <xdr:col>29</xdr:col>
      <xdr:colOff>127000</xdr:colOff>
      <xdr:row>36</xdr:row>
      <xdr:rowOff>25578</xdr:rowOff>
    </xdr:to>
    <xdr:cxnSp macro="">
      <xdr:nvCxnSpPr>
        <xdr:cNvPr id="111" name="直線コネクタ 110"/>
        <xdr:cNvCxnSpPr/>
      </xdr:nvCxnSpPr>
      <xdr:spPr bwMode="auto">
        <a:xfrm>
          <a:off x="5003800" y="6942633"/>
          <a:ext cx="6477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263513</xdr:rowOff>
    </xdr:from>
    <xdr:to>
      <xdr:col>26</xdr:col>
      <xdr:colOff>50800</xdr:colOff>
      <xdr:row>35</xdr:row>
      <xdr:rowOff>332283</xdr:rowOff>
    </xdr:to>
    <xdr:cxnSp macro="">
      <xdr:nvCxnSpPr>
        <xdr:cNvPr id="114" name="直線コネクタ 113"/>
        <xdr:cNvCxnSpPr/>
      </xdr:nvCxnSpPr>
      <xdr:spPr bwMode="auto">
        <a:xfrm>
          <a:off x="4305300" y="6873863"/>
          <a:ext cx="698500" cy="6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159423</xdr:rowOff>
    </xdr:from>
    <xdr:to>
      <xdr:col>22</xdr:col>
      <xdr:colOff>114300</xdr:colOff>
      <xdr:row>35</xdr:row>
      <xdr:rowOff>263513</xdr:rowOff>
    </xdr:to>
    <xdr:cxnSp macro="">
      <xdr:nvCxnSpPr>
        <xdr:cNvPr id="117" name="直線コネクタ 116"/>
        <xdr:cNvCxnSpPr/>
      </xdr:nvCxnSpPr>
      <xdr:spPr bwMode="auto">
        <a:xfrm>
          <a:off x="3606800" y="6769773"/>
          <a:ext cx="698500" cy="10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159423</xdr:rowOff>
    </xdr:from>
    <xdr:to>
      <xdr:col>18</xdr:col>
      <xdr:colOff>177800</xdr:colOff>
      <xdr:row>35</xdr:row>
      <xdr:rowOff>170244</xdr:rowOff>
    </xdr:to>
    <xdr:cxnSp macro="">
      <xdr:nvCxnSpPr>
        <xdr:cNvPr id="120" name="直線コネクタ 119"/>
        <xdr:cNvCxnSpPr/>
      </xdr:nvCxnSpPr>
      <xdr:spPr bwMode="auto">
        <a:xfrm flipV="1">
          <a:off x="2908300" y="6769773"/>
          <a:ext cx="6985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317678</xdr:rowOff>
    </xdr:from>
    <xdr:to>
      <xdr:col>29</xdr:col>
      <xdr:colOff>177800</xdr:colOff>
      <xdr:row>36</xdr:row>
      <xdr:rowOff>76378</xdr:rowOff>
    </xdr:to>
    <xdr:sp macro="" textlink="">
      <xdr:nvSpPr>
        <xdr:cNvPr id="130" name="楕円 129"/>
        <xdr:cNvSpPr/>
      </xdr:nvSpPr>
      <xdr:spPr bwMode="auto">
        <a:xfrm>
          <a:off x="5600700" y="692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289755</xdr:rowOff>
    </xdr:from>
    <xdr:ext cx="762000" cy="259045"/>
    <xdr:sp macro="" textlink="">
      <xdr:nvSpPr>
        <xdr:cNvPr id="131" name="人口1人当たり決算額の推移該当値テキスト445"/>
        <xdr:cNvSpPr txBox="1"/>
      </xdr:nvSpPr>
      <xdr:spPr>
        <a:xfrm>
          <a:off x="5740400" y="69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281483</xdr:rowOff>
    </xdr:from>
    <xdr:to>
      <xdr:col>26</xdr:col>
      <xdr:colOff>101600</xdr:colOff>
      <xdr:row>36</xdr:row>
      <xdr:rowOff>40183</xdr:rowOff>
    </xdr:to>
    <xdr:sp macro="" textlink="">
      <xdr:nvSpPr>
        <xdr:cNvPr id="132" name="楕円 131"/>
        <xdr:cNvSpPr/>
      </xdr:nvSpPr>
      <xdr:spPr bwMode="auto">
        <a:xfrm>
          <a:off x="4953000" y="68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24960</xdr:rowOff>
    </xdr:from>
    <xdr:ext cx="736600" cy="259045"/>
    <xdr:sp macro="" textlink="">
      <xdr:nvSpPr>
        <xdr:cNvPr id="133" name="テキスト ボックス 132"/>
        <xdr:cNvSpPr txBox="1"/>
      </xdr:nvSpPr>
      <xdr:spPr>
        <a:xfrm>
          <a:off x="4622800" y="6978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212713</xdr:rowOff>
    </xdr:from>
    <xdr:to>
      <xdr:col>22</xdr:col>
      <xdr:colOff>165100</xdr:colOff>
      <xdr:row>35</xdr:row>
      <xdr:rowOff>314313</xdr:rowOff>
    </xdr:to>
    <xdr:sp macro="" textlink="">
      <xdr:nvSpPr>
        <xdr:cNvPr id="134" name="楕円 133"/>
        <xdr:cNvSpPr/>
      </xdr:nvSpPr>
      <xdr:spPr bwMode="auto">
        <a:xfrm>
          <a:off x="4254500" y="682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299090</xdr:rowOff>
    </xdr:from>
    <xdr:ext cx="762000" cy="259045"/>
    <xdr:sp macro="" textlink="">
      <xdr:nvSpPr>
        <xdr:cNvPr id="135" name="テキスト ボックス 134"/>
        <xdr:cNvSpPr txBox="1"/>
      </xdr:nvSpPr>
      <xdr:spPr>
        <a:xfrm>
          <a:off x="3924300" y="69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108623</xdr:rowOff>
    </xdr:from>
    <xdr:to>
      <xdr:col>19</xdr:col>
      <xdr:colOff>38100</xdr:colOff>
      <xdr:row>35</xdr:row>
      <xdr:rowOff>210223</xdr:rowOff>
    </xdr:to>
    <xdr:sp macro="" textlink="">
      <xdr:nvSpPr>
        <xdr:cNvPr id="136" name="楕円 135"/>
        <xdr:cNvSpPr/>
      </xdr:nvSpPr>
      <xdr:spPr bwMode="auto">
        <a:xfrm>
          <a:off x="3556000" y="671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220400</xdr:rowOff>
    </xdr:from>
    <xdr:ext cx="762000" cy="259045"/>
    <xdr:sp macro="" textlink="">
      <xdr:nvSpPr>
        <xdr:cNvPr id="137" name="テキスト ボックス 136"/>
        <xdr:cNvSpPr txBox="1"/>
      </xdr:nvSpPr>
      <xdr:spPr>
        <a:xfrm>
          <a:off x="3225800" y="64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119444</xdr:rowOff>
    </xdr:from>
    <xdr:to>
      <xdr:col>15</xdr:col>
      <xdr:colOff>101600</xdr:colOff>
      <xdr:row>35</xdr:row>
      <xdr:rowOff>221044</xdr:rowOff>
    </xdr:to>
    <xdr:sp macro="" textlink="">
      <xdr:nvSpPr>
        <xdr:cNvPr id="138" name="楕円 137"/>
        <xdr:cNvSpPr/>
      </xdr:nvSpPr>
      <xdr:spPr bwMode="auto">
        <a:xfrm>
          <a:off x="2857500" y="672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205821</xdr:rowOff>
    </xdr:from>
    <xdr:ext cx="762000" cy="259045"/>
    <xdr:sp macro="" textlink="">
      <xdr:nvSpPr>
        <xdr:cNvPr id="139" name="テキスト ボックス 138"/>
        <xdr:cNvSpPr txBox="1"/>
      </xdr:nvSpPr>
      <xdr:spPr>
        <a:xfrm>
          <a:off x="2527300" y="68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152387</xdr:rowOff>
    </xdr:from>
    <xdr:to>
      <xdr:col>24</xdr:col>
      <xdr:colOff>63500</xdr:colOff>
      <xdr:row>35</xdr:row>
      <xdr:rowOff>118669</xdr:rowOff>
    </xdr:to>
    <xdr:cxnSp macro="">
      <xdr:nvCxnSpPr>
        <xdr:cNvPr id="61" name="直線コネクタ 60"/>
        <xdr:cNvCxnSpPr/>
      </xdr:nvCxnSpPr>
      <xdr:spPr>
        <a:xfrm flipV="1">
          <a:off x="3797300" y="5810237"/>
          <a:ext cx="8382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89941</xdr:rowOff>
    </xdr:from>
    <xdr:to>
      <xdr:col>19</xdr:col>
      <xdr:colOff>177800</xdr:colOff>
      <xdr:row>35</xdr:row>
      <xdr:rowOff>118669</xdr:rowOff>
    </xdr:to>
    <xdr:cxnSp macro="">
      <xdr:nvCxnSpPr>
        <xdr:cNvPr id="64" name="直線コネクタ 63"/>
        <xdr:cNvCxnSpPr/>
      </xdr:nvCxnSpPr>
      <xdr:spPr>
        <a:xfrm>
          <a:off x="2908300" y="6090691"/>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45250</xdr:rowOff>
    </xdr:from>
    <xdr:to>
      <xdr:col>15</xdr:col>
      <xdr:colOff>50800</xdr:colOff>
      <xdr:row>35</xdr:row>
      <xdr:rowOff>89941</xdr:rowOff>
    </xdr:to>
    <xdr:cxnSp macro="">
      <xdr:nvCxnSpPr>
        <xdr:cNvPr id="67" name="直線コネクタ 66"/>
        <xdr:cNvCxnSpPr/>
      </xdr:nvCxnSpPr>
      <xdr:spPr>
        <a:xfrm>
          <a:off x="2019300" y="6046000"/>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42393</xdr:rowOff>
    </xdr:from>
    <xdr:to>
      <xdr:col>10</xdr:col>
      <xdr:colOff>114300</xdr:colOff>
      <xdr:row>35</xdr:row>
      <xdr:rowOff>45250</xdr:rowOff>
    </xdr:to>
    <xdr:cxnSp macro="">
      <xdr:nvCxnSpPr>
        <xdr:cNvPr id="70" name="直線コネクタ 69"/>
        <xdr:cNvCxnSpPr/>
      </xdr:nvCxnSpPr>
      <xdr:spPr>
        <a:xfrm>
          <a:off x="1130300" y="6043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101587</xdr:rowOff>
    </xdr:from>
    <xdr:to>
      <xdr:col>24</xdr:col>
      <xdr:colOff>114300</xdr:colOff>
      <xdr:row>34</xdr:row>
      <xdr:rowOff>31737</xdr:rowOff>
    </xdr:to>
    <xdr:sp macro="" textlink="">
      <xdr:nvSpPr>
        <xdr:cNvPr id="80" name="楕円 79"/>
        <xdr:cNvSpPr/>
      </xdr:nvSpPr>
      <xdr:spPr>
        <a:xfrm>
          <a:off x="4584700" y="57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80014</xdr:rowOff>
    </xdr:from>
    <xdr:ext cx="534377" cy="259045"/>
    <xdr:sp macro="" textlink="">
      <xdr:nvSpPr>
        <xdr:cNvPr id="81" name="人件費該当値テキスト"/>
        <xdr:cNvSpPr txBox="1"/>
      </xdr:nvSpPr>
      <xdr:spPr>
        <a:xfrm>
          <a:off x="4686300" y="57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67869</xdr:rowOff>
    </xdr:from>
    <xdr:to>
      <xdr:col>20</xdr:col>
      <xdr:colOff>38100</xdr:colOff>
      <xdr:row>35</xdr:row>
      <xdr:rowOff>169469</xdr:rowOff>
    </xdr:to>
    <xdr:sp macro="" textlink="">
      <xdr:nvSpPr>
        <xdr:cNvPr id="82" name="楕円 81"/>
        <xdr:cNvSpPr/>
      </xdr:nvSpPr>
      <xdr:spPr>
        <a:xfrm>
          <a:off x="3746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160596</xdr:rowOff>
    </xdr:from>
    <xdr:ext cx="534377" cy="259045"/>
    <xdr:sp macro="" textlink="">
      <xdr:nvSpPr>
        <xdr:cNvPr id="83" name="テキスト ボックス 82"/>
        <xdr:cNvSpPr txBox="1"/>
      </xdr:nvSpPr>
      <xdr:spPr>
        <a:xfrm>
          <a:off x="3530111" y="61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39141</xdr:rowOff>
    </xdr:from>
    <xdr:to>
      <xdr:col>15</xdr:col>
      <xdr:colOff>101600</xdr:colOff>
      <xdr:row>35</xdr:row>
      <xdr:rowOff>140741</xdr:rowOff>
    </xdr:to>
    <xdr:sp macro="" textlink="">
      <xdr:nvSpPr>
        <xdr:cNvPr id="84" name="楕円 83"/>
        <xdr:cNvSpPr/>
      </xdr:nvSpPr>
      <xdr:spPr>
        <a:xfrm>
          <a:off x="2857500" y="60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131868</xdr:rowOff>
    </xdr:from>
    <xdr:ext cx="534377" cy="259045"/>
    <xdr:sp macro="" textlink="">
      <xdr:nvSpPr>
        <xdr:cNvPr id="85" name="テキスト ボックス 84"/>
        <xdr:cNvSpPr txBox="1"/>
      </xdr:nvSpPr>
      <xdr:spPr>
        <a:xfrm>
          <a:off x="2641111" y="61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165900</xdr:rowOff>
    </xdr:from>
    <xdr:to>
      <xdr:col>10</xdr:col>
      <xdr:colOff>165100</xdr:colOff>
      <xdr:row>35</xdr:row>
      <xdr:rowOff>96050</xdr:rowOff>
    </xdr:to>
    <xdr:sp macro="" textlink="">
      <xdr:nvSpPr>
        <xdr:cNvPr id="86" name="楕円 85"/>
        <xdr:cNvSpPr/>
      </xdr:nvSpPr>
      <xdr:spPr>
        <a:xfrm>
          <a:off x="1968500" y="5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87177</xdr:rowOff>
    </xdr:from>
    <xdr:ext cx="534377" cy="259045"/>
    <xdr:sp macro="" textlink="">
      <xdr:nvSpPr>
        <xdr:cNvPr id="87" name="テキスト ボックス 86"/>
        <xdr:cNvSpPr txBox="1"/>
      </xdr:nvSpPr>
      <xdr:spPr>
        <a:xfrm>
          <a:off x="1752111" y="60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163043</xdr:rowOff>
    </xdr:from>
    <xdr:to>
      <xdr:col>6</xdr:col>
      <xdr:colOff>38100</xdr:colOff>
      <xdr:row>35</xdr:row>
      <xdr:rowOff>93193</xdr:rowOff>
    </xdr:to>
    <xdr:sp macro="" textlink="">
      <xdr:nvSpPr>
        <xdr:cNvPr id="88" name="楕円 87"/>
        <xdr:cNvSpPr/>
      </xdr:nvSpPr>
      <xdr:spPr>
        <a:xfrm>
          <a:off x="1079500" y="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84320</xdr:rowOff>
    </xdr:from>
    <xdr:ext cx="534377" cy="259045"/>
    <xdr:sp macro="" textlink="">
      <xdr:nvSpPr>
        <xdr:cNvPr id="89" name="テキスト ボックス 88"/>
        <xdr:cNvSpPr txBox="1"/>
      </xdr:nvSpPr>
      <xdr:spPr>
        <a:xfrm>
          <a:off x="863111" y="60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152806</xdr:rowOff>
    </xdr:from>
    <xdr:to>
      <xdr:col>24</xdr:col>
      <xdr:colOff>63500</xdr:colOff>
      <xdr:row>56</xdr:row>
      <xdr:rowOff>23914</xdr:rowOff>
    </xdr:to>
    <xdr:cxnSp macro="">
      <xdr:nvCxnSpPr>
        <xdr:cNvPr id="119" name="直線コネクタ 118"/>
        <xdr:cNvCxnSpPr/>
      </xdr:nvCxnSpPr>
      <xdr:spPr>
        <a:xfrm flipV="1">
          <a:off x="3797300" y="9582556"/>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13094</xdr:rowOff>
    </xdr:from>
    <xdr:to>
      <xdr:col>19</xdr:col>
      <xdr:colOff>177800</xdr:colOff>
      <xdr:row>56</xdr:row>
      <xdr:rowOff>23914</xdr:rowOff>
    </xdr:to>
    <xdr:cxnSp macro="">
      <xdr:nvCxnSpPr>
        <xdr:cNvPr id="122" name="直線コネクタ 121"/>
        <xdr:cNvCxnSpPr/>
      </xdr:nvCxnSpPr>
      <xdr:spPr>
        <a:xfrm>
          <a:off x="2908300" y="961429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13094</xdr:rowOff>
    </xdr:from>
    <xdr:to>
      <xdr:col>15</xdr:col>
      <xdr:colOff>50800</xdr:colOff>
      <xdr:row>56</xdr:row>
      <xdr:rowOff>45631</xdr:rowOff>
    </xdr:to>
    <xdr:cxnSp macro="">
      <xdr:nvCxnSpPr>
        <xdr:cNvPr id="125" name="直線コネクタ 124"/>
        <xdr:cNvCxnSpPr/>
      </xdr:nvCxnSpPr>
      <xdr:spPr>
        <a:xfrm flipV="1">
          <a:off x="2019300" y="9614294"/>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45631</xdr:rowOff>
    </xdr:from>
    <xdr:to>
      <xdr:col>10</xdr:col>
      <xdr:colOff>114300</xdr:colOff>
      <xdr:row>56</xdr:row>
      <xdr:rowOff>51003</xdr:rowOff>
    </xdr:to>
    <xdr:cxnSp macro="">
      <xdr:nvCxnSpPr>
        <xdr:cNvPr id="128" name="直線コネクタ 127"/>
        <xdr:cNvCxnSpPr/>
      </xdr:nvCxnSpPr>
      <xdr:spPr>
        <a:xfrm flipV="1">
          <a:off x="1130300" y="964683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102006</xdr:rowOff>
    </xdr:from>
    <xdr:to>
      <xdr:col>24</xdr:col>
      <xdr:colOff>114300</xdr:colOff>
      <xdr:row>56</xdr:row>
      <xdr:rowOff>32156</xdr:rowOff>
    </xdr:to>
    <xdr:sp macro="" textlink="">
      <xdr:nvSpPr>
        <xdr:cNvPr id="138" name="楕円 137"/>
        <xdr:cNvSpPr/>
      </xdr:nvSpPr>
      <xdr:spPr>
        <a:xfrm>
          <a:off x="4584700" y="95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80433</xdr:rowOff>
    </xdr:from>
    <xdr:ext cx="534377" cy="259045"/>
    <xdr:sp macro="" textlink="">
      <xdr:nvSpPr>
        <xdr:cNvPr id="139" name="物件費該当値テキスト"/>
        <xdr:cNvSpPr txBox="1"/>
      </xdr:nvSpPr>
      <xdr:spPr>
        <a:xfrm>
          <a:off x="4686300" y="95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144564</xdr:rowOff>
    </xdr:from>
    <xdr:to>
      <xdr:col>20</xdr:col>
      <xdr:colOff>38100</xdr:colOff>
      <xdr:row>56</xdr:row>
      <xdr:rowOff>74714</xdr:rowOff>
    </xdr:to>
    <xdr:sp macro="" textlink="">
      <xdr:nvSpPr>
        <xdr:cNvPr id="140" name="楕円 139"/>
        <xdr:cNvSpPr/>
      </xdr:nvSpPr>
      <xdr:spPr>
        <a:xfrm>
          <a:off x="3746500" y="95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65841</xdr:rowOff>
    </xdr:from>
    <xdr:ext cx="534377" cy="259045"/>
    <xdr:sp macro="" textlink="">
      <xdr:nvSpPr>
        <xdr:cNvPr id="141" name="テキスト ボックス 140"/>
        <xdr:cNvSpPr txBox="1"/>
      </xdr:nvSpPr>
      <xdr:spPr>
        <a:xfrm>
          <a:off x="3530111" y="96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133744</xdr:rowOff>
    </xdr:from>
    <xdr:to>
      <xdr:col>15</xdr:col>
      <xdr:colOff>101600</xdr:colOff>
      <xdr:row>56</xdr:row>
      <xdr:rowOff>63894</xdr:rowOff>
    </xdr:to>
    <xdr:sp macro="" textlink="">
      <xdr:nvSpPr>
        <xdr:cNvPr id="142" name="楕円 141"/>
        <xdr:cNvSpPr/>
      </xdr:nvSpPr>
      <xdr:spPr>
        <a:xfrm>
          <a:off x="2857500" y="95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80421</xdr:rowOff>
    </xdr:from>
    <xdr:ext cx="534377" cy="259045"/>
    <xdr:sp macro="" textlink="">
      <xdr:nvSpPr>
        <xdr:cNvPr id="143" name="テキスト ボックス 142"/>
        <xdr:cNvSpPr txBox="1"/>
      </xdr:nvSpPr>
      <xdr:spPr>
        <a:xfrm>
          <a:off x="2641111" y="93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166281</xdr:rowOff>
    </xdr:from>
    <xdr:to>
      <xdr:col>10</xdr:col>
      <xdr:colOff>165100</xdr:colOff>
      <xdr:row>56</xdr:row>
      <xdr:rowOff>96431</xdr:rowOff>
    </xdr:to>
    <xdr:sp macro="" textlink="">
      <xdr:nvSpPr>
        <xdr:cNvPr id="144" name="楕円 143"/>
        <xdr:cNvSpPr/>
      </xdr:nvSpPr>
      <xdr:spPr>
        <a:xfrm>
          <a:off x="1968500" y="9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112958</xdr:rowOff>
    </xdr:from>
    <xdr:ext cx="534377" cy="259045"/>
    <xdr:sp macro="" textlink="">
      <xdr:nvSpPr>
        <xdr:cNvPr id="145" name="テキスト ボックス 144"/>
        <xdr:cNvSpPr txBox="1"/>
      </xdr:nvSpPr>
      <xdr:spPr>
        <a:xfrm>
          <a:off x="1752111" y="93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203</xdr:rowOff>
    </xdr:from>
    <xdr:to>
      <xdr:col>6</xdr:col>
      <xdr:colOff>38100</xdr:colOff>
      <xdr:row>56</xdr:row>
      <xdr:rowOff>101803</xdr:rowOff>
    </xdr:to>
    <xdr:sp macro="" textlink="">
      <xdr:nvSpPr>
        <xdr:cNvPr id="146" name="楕円 145"/>
        <xdr:cNvSpPr/>
      </xdr:nvSpPr>
      <xdr:spPr>
        <a:xfrm>
          <a:off x="1079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118330</xdr:rowOff>
    </xdr:from>
    <xdr:ext cx="534377" cy="259045"/>
    <xdr:sp macro="" textlink="">
      <xdr:nvSpPr>
        <xdr:cNvPr id="147" name="テキスト ボックス 146"/>
        <xdr:cNvSpPr txBox="1"/>
      </xdr:nvSpPr>
      <xdr:spPr>
        <a:xfrm>
          <a:off x="863111" y="9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163131</xdr:rowOff>
    </xdr:from>
    <xdr:to>
      <xdr:col>24</xdr:col>
      <xdr:colOff>63500</xdr:colOff>
      <xdr:row>74</xdr:row>
      <xdr:rowOff>82169</xdr:rowOff>
    </xdr:to>
    <xdr:cxnSp macro="">
      <xdr:nvCxnSpPr>
        <xdr:cNvPr id="176" name="直線コネクタ 175"/>
        <xdr:cNvCxnSpPr/>
      </xdr:nvCxnSpPr>
      <xdr:spPr>
        <a:xfrm flipV="1">
          <a:off x="3797300" y="1267898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165036</xdr:rowOff>
    </xdr:from>
    <xdr:to>
      <xdr:col>19</xdr:col>
      <xdr:colOff>177800</xdr:colOff>
      <xdr:row>74</xdr:row>
      <xdr:rowOff>82169</xdr:rowOff>
    </xdr:to>
    <xdr:cxnSp macro="">
      <xdr:nvCxnSpPr>
        <xdr:cNvPr id="179" name="直線コネクタ 178"/>
        <xdr:cNvCxnSpPr/>
      </xdr:nvCxnSpPr>
      <xdr:spPr>
        <a:xfrm>
          <a:off x="2908300" y="12509436"/>
          <a:ext cx="889000" cy="2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165036</xdr:rowOff>
    </xdr:from>
    <xdr:to>
      <xdr:col>15</xdr:col>
      <xdr:colOff>50800</xdr:colOff>
      <xdr:row>73</xdr:row>
      <xdr:rowOff>101600</xdr:rowOff>
    </xdr:to>
    <xdr:cxnSp macro="">
      <xdr:nvCxnSpPr>
        <xdr:cNvPr id="182" name="直線コネクタ 181"/>
        <xdr:cNvCxnSpPr/>
      </xdr:nvCxnSpPr>
      <xdr:spPr>
        <a:xfrm flipV="1">
          <a:off x="2019300" y="12509436"/>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101600</xdr:rowOff>
    </xdr:from>
    <xdr:to>
      <xdr:col>10</xdr:col>
      <xdr:colOff>114300</xdr:colOff>
      <xdr:row>73</xdr:row>
      <xdr:rowOff>133604</xdr:rowOff>
    </xdr:to>
    <xdr:cxnSp macro="">
      <xdr:nvCxnSpPr>
        <xdr:cNvPr id="185" name="直線コネクタ 184"/>
        <xdr:cNvCxnSpPr/>
      </xdr:nvCxnSpPr>
      <xdr:spPr>
        <a:xfrm flipV="1">
          <a:off x="1130300" y="126174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7" name="テキスト ボックス 186"/>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89" name="テキスト ボックス 188"/>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112331</xdr:rowOff>
    </xdr:from>
    <xdr:to>
      <xdr:col>24</xdr:col>
      <xdr:colOff>114300</xdr:colOff>
      <xdr:row>74</xdr:row>
      <xdr:rowOff>42481</xdr:rowOff>
    </xdr:to>
    <xdr:sp macro="" textlink="">
      <xdr:nvSpPr>
        <xdr:cNvPr id="195" name="楕円 194"/>
        <xdr:cNvSpPr/>
      </xdr:nvSpPr>
      <xdr:spPr>
        <a:xfrm>
          <a:off x="45847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135208</xdr:rowOff>
    </xdr:from>
    <xdr:ext cx="469744" cy="259045"/>
    <xdr:sp macro="" textlink="">
      <xdr:nvSpPr>
        <xdr:cNvPr id="196" name="維持補修費該当値テキスト"/>
        <xdr:cNvSpPr txBox="1"/>
      </xdr:nvSpPr>
      <xdr:spPr>
        <a:xfrm>
          <a:off x="4686300" y="124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31369</xdr:rowOff>
    </xdr:from>
    <xdr:to>
      <xdr:col>20</xdr:col>
      <xdr:colOff>38100</xdr:colOff>
      <xdr:row>74</xdr:row>
      <xdr:rowOff>132969</xdr:rowOff>
    </xdr:to>
    <xdr:sp macro="" textlink="">
      <xdr:nvSpPr>
        <xdr:cNvPr id="197" name="楕円 196"/>
        <xdr:cNvSpPr/>
      </xdr:nvSpPr>
      <xdr:spPr>
        <a:xfrm>
          <a:off x="3746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149496</xdr:rowOff>
    </xdr:from>
    <xdr:ext cx="469744" cy="259045"/>
    <xdr:sp macro="" textlink="">
      <xdr:nvSpPr>
        <xdr:cNvPr id="198" name="テキスト ボックス 197"/>
        <xdr:cNvSpPr txBox="1"/>
      </xdr:nvSpPr>
      <xdr:spPr>
        <a:xfrm>
          <a:off x="3562428" y="124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114236</xdr:rowOff>
    </xdr:from>
    <xdr:to>
      <xdr:col>15</xdr:col>
      <xdr:colOff>101600</xdr:colOff>
      <xdr:row>73</xdr:row>
      <xdr:rowOff>44386</xdr:rowOff>
    </xdr:to>
    <xdr:sp macro="" textlink="">
      <xdr:nvSpPr>
        <xdr:cNvPr id="199" name="楕円 198"/>
        <xdr:cNvSpPr/>
      </xdr:nvSpPr>
      <xdr:spPr>
        <a:xfrm>
          <a:off x="2857500" y="124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60913</xdr:rowOff>
    </xdr:from>
    <xdr:ext cx="469744" cy="259045"/>
    <xdr:sp macro="" textlink="">
      <xdr:nvSpPr>
        <xdr:cNvPr id="200" name="テキスト ボックス 199"/>
        <xdr:cNvSpPr txBox="1"/>
      </xdr:nvSpPr>
      <xdr:spPr>
        <a:xfrm>
          <a:off x="2673428" y="1223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50800</xdr:rowOff>
    </xdr:from>
    <xdr:to>
      <xdr:col>10</xdr:col>
      <xdr:colOff>165100</xdr:colOff>
      <xdr:row>73</xdr:row>
      <xdr:rowOff>152400</xdr:rowOff>
    </xdr:to>
    <xdr:sp macro="" textlink="">
      <xdr:nvSpPr>
        <xdr:cNvPr id="201" name="楕円 200"/>
        <xdr:cNvSpPr/>
      </xdr:nvSpPr>
      <xdr:spPr>
        <a:xfrm>
          <a:off x="1968500" y="125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168927</xdr:rowOff>
    </xdr:from>
    <xdr:ext cx="469744" cy="259045"/>
    <xdr:sp macro="" textlink="">
      <xdr:nvSpPr>
        <xdr:cNvPr id="202" name="テキスト ボックス 201"/>
        <xdr:cNvSpPr txBox="1"/>
      </xdr:nvSpPr>
      <xdr:spPr>
        <a:xfrm>
          <a:off x="1784428"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82804</xdr:rowOff>
    </xdr:from>
    <xdr:to>
      <xdr:col>6</xdr:col>
      <xdr:colOff>38100</xdr:colOff>
      <xdr:row>74</xdr:row>
      <xdr:rowOff>12954</xdr:rowOff>
    </xdr:to>
    <xdr:sp macro="" textlink="">
      <xdr:nvSpPr>
        <xdr:cNvPr id="203" name="楕円 202"/>
        <xdr:cNvSpPr/>
      </xdr:nvSpPr>
      <xdr:spPr>
        <a:xfrm>
          <a:off x="1079500" y="125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29481</xdr:rowOff>
    </xdr:from>
    <xdr:ext cx="469744" cy="259045"/>
    <xdr:sp macro="" textlink="">
      <xdr:nvSpPr>
        <xdr:cNvPr id="204" name="テキスト ボックス 203"/>
        <xdr:cNvSpPr txBox="1"/>
      </xdr:nvSpPr>
      <xdr:spPr>
        <a:xfrm>
          <a:off x="895428" y="123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155049</xdr:rowOff>
    </xdr:from>
    <xdr:to>
      <xdr:col>24</xdr:col>
      <xdr:colOff>63500</xdr:colOff>
      <xdr:row>97</xdr:row>
      <xdr:rowOff>126082</xdr:rowOff>
    </xdr:to>
    <xdr:cxnSp macro="">
      <xdr:nvCxnSpPr>
        <xdr:cNvPr id="236" name="直線コネクタ 235"/>
        <xdr:cNvCxnSpPr/>
      </xdr:nvCxnSpPr>
      <xdr:spPr>
        <a:xfrm flipV="1">
          <a:off x="3797300" y="16614249"/>
          <a:ext cx="838200" cy="1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126082</xdr:rowOff>
    </xdr:from>
    <xdr:to>
      <xdr:col>19</xdr:col>
      <xdr:colOff>177800</xdr:colOff>
      <xdr:row>98</xdr:row>
      <xdr:rowOff>61029</xdr:rowOff>
    </xdr:to>
    <xdr:cxnSp macro="">
      <xdr:nvCxnSpPr>
        <xdr:cNvPr id="239" name="直線コネクタ 238"/>
        <xdr:cNvCxnSpPr/>
      </xdr:nvCxnSpPr>
      <xdr:spPr>
        <a:xfrm flipV="1">
          <a:off x="2908300" y="16756732"/>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61029</xdr:rowOff>
    </xdr:from>
    <xdr:to>
      <xdr:col>15</xdr:col>
      <xdr:colOff>50800</xdr:colOff>
      <xdr:row>98</xdr:row>
      <xdr:rowOff>75104</xdr:rowOff>
    </xdr:to>
    <xdr:cxnSp macro="">
      <xdr:nvCxnSpPr>
        <xdr:cNvPr id="242" name="直線コネクタ 241"/>
        <xdr:cNvCxnSpPr/>
      </xdr:nvCxnSpPr>
      <xdr:spPr>
        <a:xfrm flipV="1">
          <a:off x="2019300" y="1686312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71284</xdr:rowOff>
    </xdr:from>
    <xdr:to>
      <xdr:col>10</xdr:col>
      <xdr:colOff>114300</xdr:colOff>
      <xdr:row>98</xdr:row>
      <xdr:rowOff>75104</xdr:rowOff>
    </xdr:to>
    <xdr:cxnSp macro="">
      <xdr:nvCxnSpPr>
        <xdr:cNvPr id="245" name="直線コネクタ 244"/>
        <xdr:cNvCxnSpPr/>
      </xdr:nvCxnSpPr>
      <xdr:spPr>
        <a:xfrm>
          <a:off x="1130300" y="16873384"/>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104249</xdr:rowOff>
    </xdr:from>
    <xdr:to>
      <xdr:col>24</xdr:col>
      <xdr:colOff>114300</xdr:colOff>
      <xdr:row>97</xdr:row>
      <xdr:rowOff>34399</xdr:rowOff>
    </xdr:to>
    <xdr:sp macro="" textlink="">
      <xdr:nvSpPr>
        <xdr:cNvPr id="255" name="楕円 254"/>
        <xdr:cNvSpPr/>
      </xdr:nvSpPr>
      <xdr:spPr>
        <a:xfrm>
          <a:off x="4584700" y="165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82676</xdr:rowOff>
    </xdr:from>
    <xdr:ext cx="534377" cy="259045"/>
    <xdr:sp macro="" textlink="">
      <xdr:nvSpPr>
        <xdr:cNvPr id="256" name="扶助費該当値テキスト"/>
        <xdr:cNvSpPr txBox="1"/>
      </xdr:nvSpPr>
      <xdr:spPr>
        <a:xfrm>
          <a:off x="4686300" y="165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75282</xdr:rowOff>
    </xdr:from>
    <xdr:to>
      <xdr:col>20</xdr:col>
      <xdr:colOff>38100</xdr:colOff>
      <xdr:row>98</xdr:row>
      <xdr:rowOff>5432</xdr:rowOff>
    </xdr:to>
    <xdr:sp macro="" textlink="">
      <xdr:nvSpPr>
        <xdr:cNvPr id="257" name="楕円 256"/>
        <xdr:cNvSpPr/>
      </xdr:nvSpPr>
      <xdr:spPr>
        <a:xfrm>
          <a:off x="3746500" y="167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168009</xdr:rowOff>
    </xdr:from>
    <xdr:ext cx="534377" cy="259045"/>
    <xdr:sp macro="" textlink="">
      <xdr:nvSpPr>
        <xdr:cNvPr id="258" name="テキスト ボックス 257"/>
        <xdr:cNvSpPr txBox="1"/>
      </xdr:nvSpPr>
      <xdr:spPr>
        <a:xfrm>
          <a:off x="3530111" y="167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10229</xdr:rowOff>
    </xdr:from>
    <xdr:to>
      <xdr:col>15</xdr:col>
      <xdr:colOff>101600</xdr:colOff>
      <xdr:row>98</xdr:row>
      <xdr:rowOff>111829</xdr:rowOff>
    </xdr:to>
    <xdr:sp macro="" textlink="">
      <xdr:nvSpPr>
        <xdr:cNvPr id="259" name="楕円 258"/>
        <xdr:cNvSpPr/>
      </xdr:nvSpPr>
      <xdr:spPr>
        <a:xfrm>
          <a:off x="2857500" y="168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102956</xdr:rowOff>
    </xdr:from>
    <xdr:ext cx="534377" cy="259045"/>
    <xdr:sp macro="" textlink="">
      <xdr:nvSpPr>
        <xdr:cNvPr id="260" name="テキスト ボックス 259"/>
        <xdr:cNvSpPr txBox="1"/>
      </xdr:nvSpPr>
      <xdr:spPr>
        <a:xfrm>
          <a:off x="2641111" y="169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24304</xdr:rowOff>
    </xdr:from>
    <xdr:to>
      <xdr:col>10</xdr:col>
      <xdr:colOff>165100</xdr:colOff>
      <xdr:row>98</xdr:row>
      <xdr:rowOff>125904</xdr:rowOff>
    </xdr:to>
    <xdr:sp macro="" textlink="">
      <xdr:nvSpPr>
        <xdr:cNvPr id="261" name="楕円 260"/>
        <xdr:cNvSpPr/>
      </xdr:nvSpPr>
      <xdr:spPr>
        <a:xfrm>
          <a:off x="1968500" y="168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117031</xdr:rowOff>
    </xdr:from>
    <xdr:ext cx="534377" cy="259045"/>
    <xdr:sp macro="" textlink="">
      <xdr:nvSpPr>
        <xdr:cNvPr id="262" name="テキスト ボックス 261"/>
        <xdr:cNvSpPr txBox="1"/>
      </xdr:nvSpPr>
      <xdr:spPr>
        <a:xfrm>
          <a:off x="1752111" y="169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20484</xdr:rowOff>
    </xdr:from>
    <xdr:to>
      <xdr:col>6</xdr:col>
      <xdr:colOff>38100</xdr:colOff>
      <xdr:row>98</xdr:row>
      <xdr:rowOff>122084</xdr:rowOff>
    </xdr:to>
    <xdr:sp macro="" textlink="">
      <xdr:nvSpPr>
        <xdr:cNvPr id="263" name="楕円 262"/>
        <xdr:cNvSpPr/>
      </xdr:nvSpPr>
      <xdr:spPr>
        <a:xfrm>
          <a:off x="1079500" y="168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113211</xdr:rowOff>
    </xdr:from>
    <xdr:ext cx="534377" cy="259045"/>
    <xdr:sp macro="" textlink="">
      <xdr:nvSpPr>
        <xdr:cNvPr id="264" name="テキスト ボックス 263"/>
        <xdr:cNvSpPr txBox="1"/>
      </xdr:nvSpPr>
      <xdr:spPr>
        <a:xfrm>
          <a:off x="863111" y="169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4422</xdr:rowOff>
    </xdr:from>
    <xdr:to>
      <xdr:col>55</xdr:col>
      <xdr:colOff>0</xdr:colOff>
      <xdr:row>37</xdr:row>
      <xdr:rowOff>100549</xdr:rowOff>
    </xdr:to>
    <xdr:cxnSp macro="">
      <xdr:nvCxnSpPr>
        <xdr:cNvPr id="293" name="直線コネクタ 292"/>
        <xdr:cNvCxnSpPr/>
      </xdr:nvCxnSpPr>
      <xdr:spPr>
        <a:xfrm flipV="1">
          <a:off x="9639300" y="5662272"/>
          <a:ext cx="838200" cy="7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100549</xdr:rowOff>
    </xdr:from>
    <xdr:to>
      <xdr:col>50</xdr:col>
      <xdr:colOff>114300</xdr:colOff>
      <xdr:row>38</xdr:row>
      <xdr:rowOff>44663</xdr:rowOff>
    </xdr:to>
    <xdr:cxnSp macro="">
      <xdr:nvCxnSpPr>
        <xdr:cNvPr id="296" name="直線コネクタ 295"/>
        <xdr:cNvCxnSpPr/>
      </xdr:nvCxnSpPr>
      <xdr:spPr>
        <a:xfrm flipV="1">
          <a:off x="8750300" y="6444199"/>
          <a:ext cx="889000" cy="1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153502</xdr:rowOff>
    </xdr:from>
    <xdr:ext cx="534377" cy="259045"/>
    <xdr:sp macro="" textlink="">
      <xdr:nvSpPr>
        <xdr:cNvPr id="298" name="テキスト ボックス 297"/>
        <xdr:cNvSpPr txBox="1"/>
      </xdr:nvSpPr>
      <xdr:spPr>
        <a:xfrm>
          <a:off x="9372111" y="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27488</xdr:rowOff>
    </xdr:from>
    <xdr:to>
      <xdr:col>45</xdr:col>
      <xdr:colOff>177800</xdr:colOff>
      <xdr:row>38</xdr:row>
      <xdr:rowOff>44663</xdr:rowOff>
    </xdr:to>
    <xdr:cxnSp macro="">
      <xdr:nvCxnSpPr>
        <xdr:cNvPr id="299" name="直線コネクタ 298"/>
        <xdr:cNvCxnSpPr/>
      </xdr:nvCxnSpPr>
      <xdr:spPr>
        <a:xfrm>
          <a:off x="7861300" y="6542588"/>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27488</xdr:rowOff>
    </xdr:from>
    <xdr:to>
      <xdr:col>41</xdr:col>
      <xdr:colOff>50800</xdr:colOff>
      <xdr:row>38</xdr:row>
      <xdr:rowOff>62296</xdr:rowOff>
    </xdr:to>
    <xdr:cxnSp macro="">
      <xdr:nvCxnSpPr>
        <xdr:cNvPr id="302" name="直線コネクタ 301"/>
        <xdr:cNvCxnSpPr/>
      </xdr:nvCxnSpPr>
      <xdr:spPr>
        <a:xfrm flipV="1">
          <a:off x="6972300" y="6542588"/>
          <a:ext cx="889000" cy="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125072</xdr:rowOff>
    </xdr:from>
    <xdr:to>
      <xdr:col>55</xdr:col>
      <xdr:colOff>50800</xdr:colOff>
      <xdr:row>33</xdr:row>
      <xdr:rowOff>55222</xdr:rowOff>
    </xdr:to>
    <xdr:sp macro="" textlink="">
      <xdr:nvSpPr>
        <xdr:cNvPr id="312" name="楕円 311"/>
        <xdr:cNvSpPr/>
      </xdr:nvSpPr>
      <xdr:spPr>
        <a:xfrm>
          <a:off x="10426700" y="5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72204</xdr:rowOff>
    </xdr:from>
    <xdr:ext cx="599010" cy="259045"/>
    <xdr:sp macro="" textlink="">
      <xdr:nvSpPr>
        <xdr:cNvPr id="313" name="補助費等該当値テキスト"/>
        <xdr:cNvSpPr txBox="1"/>
      </xdr:nvSpPr>
      <xdr:spPr>
        <a:xfrm>
          <a:off x="10528300" y="55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49749</xdr:rowOff>
    </xdr:from>
    <xdr:to>
      <xdr:col>50</xdr:col>
      <xdr:colOff>165100</xdr:colOff>
      <xdr:row>37</xdr:row>
      <xdr:rowOff>151349</xdr:rowOff>
    </xdr:to>
    <xdr:sp macro="" textlink="">
      <xdr:nvSpPr>
        <xdr:cNvPr id="314" name="楕円 313"/>
        <xdr:cNvSpPr/>
      </xdr:nvSpPr>
      <xdr:spPr>
        <a:xfrm>
          <a:off x="9588500" y="63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167876</xdr:rowOff>
    </xdr:from>
    <xdr:ext cx="534377" cy="259045"/>
    <xdr:sp macro="" textlink="">
      <xdr:nvSpPr>
        <xdr:cNvPr id="315" name="テキスト ボックス 314"/>
        <xdr:cNvSpPr txBox="1"/>
      </xdr:nvSpPr>
      <xdr:spPr>
        <a:xfrm>
          <a:off x="9372111" y="61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165313</xdr:rowOff>
    </xdr:from>
    <xdr:to>
      <xdr:col>46</xdr:col>
      <xdr:colOff>38100</xdr:colOff>
      <xdr:row>38</xdr:row>
      <xdr:rowOff>95463</xdr:rowOff>
    </xdr:to>
    <xdr:sp macro="" textlink="">
      <xdr:nvSpPr>
        <xdr:cNvPr id="316" name="楕円 315"/>
        <xdr:cNvSpPr/>
      </xdr:nvSpPr>
      <xdr:spPr>
        <a:xfrm>
          <a:off x="8699500" y="65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86590</xdr:rowOff>
    </xdr:from>
    <xdr:ext cx="534377" cy="259045"/>
    <xdr:sp macro="" textlink="">
      <xdr:nvSpPr>
        <xdr:cNvPr id="317" name="テキスト ボックス 316"/>
        <xdr:cNvSpPr txBox="1"/>
      </xdr:nvSpPr>
      <xdr:spPr>
        <a:xfrm>
          <a:off x="8483111" y="66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148138</xdr:rowOff>
    </xdr:from>
    <xdr:to>
      <xdr:col>41</xdr:col>
      <xdr:colOff>101600</xdr:colOff>
      <xdr:row>38</xdr:row>
      <xdr:rowOff>78288</xdr:rowOff>
    </xdr:to>
    <xdr:sp macro="" textlink="">
      <xdr:nvSpPr>
        <xdr:cNvPr id="318" name="楕円 317"/>
        <xdr:cNvSpPr/>
      </xdr:nvSpPr>
      <xdr:spPr>
        <a:xfrm>
          <a:off x="7810500" y="64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69415</xdr:rowOff>
    </xdr:from>
    <xdr:ext cx="534377" cy="259045"/>
    <xdr:sp macro="" textlink="">
      <xdr:nvSpPr>
        <xdr:cNvPr id="319" name="テキスト ボックス 318"/>
        <xdr:cNvSpPr txBox="1"/>
      </xdr:nvSpPr>
      <xdr:spPr>
        <a:xfrm>
          <a:off x="7594111" y="65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11496</xdr:rowOff>
    </xdr:from>
    <xdr:to>
      <xdr:col>36</xdr:col>
      <xdr:colOff>165100</xdr:colOff>
      <xdr:row>38</xdr:row>
      <xdr:rowOff>113096</xdr:rowOff>
    </xdr:to>
    <xdr:sp macro="" textlink="">
      <xdr:nvSpPr>
        <xdr:cNvPr id="320" name="楕円 319"/>
        <xdr:cNvSpPr/>
      </xdr:nvSpPr>
      <xdr:spPr>
        <a:xfrm>
          <a:off x="6921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104223</xdr:rowOff>
    </xdr:from>
    <xdr:ext cx="534377" cy="259045"/>
    <xdr:sp macro="" textlink="">
      <xdr:nvSpPr>
        <xdr:cNvPr id="321" name="テキスト ボックス 320"/>
        <xdr:cNvSpPr txBox="1"/>
      </xdr:nvSpPr>
      <xdr:spPr>
        <a:xfrm>
          <a:off x="6705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125546</xdr:rowOff>
    </xdr:from>
    <xdr:to>
      <xdr:col>55</xdr:col>
      <xdr:colOff>0</xdr:colOff>
      <xdr:row>52</xdr:row>
      <xdr:rowOff>106325</xdr:rowOff>
    </xdr:to>
    <xdr:cxnSp macro="">
      <xdr:nvCxnSpPr>
        <xdr:cNvPr id="351" name="直線コネクタ 350"/>
        <xdr:cNvCxnSpPr/>
      </xdr:nvCxnSpPr>
      <xdr:spPr>
        <a:xfrm flipV="1">
          <a:off x="9639300" y="8869496"/>
          <a:ext cx="838200" cy="1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2" name="普通建設事業費平均値テキスト"/>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106325</xdr:rowOff>
    </xdr:from>
    <xdr:to>
      <xdr:col>50</xdr:col>
      <xdr:colOff>114300</xdr:colOff>
      <xdr:row>53</xdr:row>
      <xdr:rowOff>164865</xdr:rowOff>
    </xdr:to>
    <xdr:cxnSp macro="">
      <xdr:nvCxnSpPr>
        <xdr:cNvPr id="354" name="直線コネクタ 353"/>
        <xdr:cNvCxnSpPr/>
      </xdr:nvCxnSpPr>
      <xdr:spPr>
        <a:xfrm flipV="1">
          <a:off x="8750300" y="9021725"/>
          <a:ext cx="889000" cy="2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6" name="テキスト ボックス 355"/>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164865</xdr:rowOff>
    </xdr:from>
    <xdr:to>
      <xdr:col>45</xdr:col>
      <xdr:colOff>177800</xdr:colOff>
      <xdr:row>55</xdr:row>
      <xdr:rowOff>115830</xdr:rowOff>
    </xdr:to>
    <xdr:cxnSp macro="">
      <xdr:nvCxnSpPr>
        <xdr:cNvPr id="357" name="直線コネクタ 356"/>
        <xdr:cNvCxnSpPr/>
      </xdr:nvCxnSpPr>
      <xdr:spPr>
        <a:xfrm flipV="1">
          <a:off x="7861300" y="9251715"/>
          <a:ext cx="889000" cy="2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59" name="テキスト ボックス 358"/>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115830</xdr:rowOff>
    </xdr:from>
    <xdr:to>
      <xdr:col>41</xdr:col>
      <xdr:colOff>50800</xdr:colOff>
      <xdr:row>57</xdr:row>
      <xdr:rowOff>71082</xdr:rowOff>
    </xdr:to>
    <xdr:cxnSp macro="">
      <xdr:nvCxnSpPr>
        <xdr:cNvPr id="360" name="直線コネクタ 359"/>
        <xdr:cNvCxnSpPr/>
      </xdr:nvCxnSpPr>
      <xdr:spPr>
        <a:xfrm flipV="1">
          <a:off x="6972300" y="9545580"/>
          <a:ext cx="889000" cy="2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2" name="テキスト ボックス 361"/>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74746</xdr:rowOff>
    </xdr:from>
    <xdr:to>
      <xdr:col>55</xdr:col>
      <xdr:colOff>50800</xdr:colOff>
      <xdr:row>52</xdr:row>
      <xdr:rowOff>4896</xdr:rowOff>
    </xdr:to>
    <xdr:sp macro="" textlink="">
      <xdr:nvSpPr>
        <xdr:cNvPr id="370" name="楕円 369"/>
        <xdr:cNvSpPr/>
      </xdr:nvSpPr>
      <xdr:spPr>
        <a:xfrm>
          <a:off x="10426700" y="8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97623</xdr:rowOff>
    </xdr:from>
    <xdr:ext cx="534377" cy="259045"/>
    <xdr:sp macro="" textlink="">
      <xdr:nvSpPr>
        <xdr:cNvPr id="371" name="普通建設事業費該当値テキスト"/>
        <xdr:cNvSpPr txBox="1"/>
      </xdr:nvSpPr>
      <xdr:spPr>
        <a:xfrm>
          <a:off x="10528300" y="86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55525</xdr:rowOff>
    </xdr:from>
    <xdr:to>
      <xdr:col>50</xdr:col>
      <xdr:colOff>165100</xdr:colOff>
      <xdr:row>52</xdr:row>
      <xdr:rowOff>157125</xdr:rowOff>
    </xdr:to>
    <xdr:sp macro="" textlink="">
      <xdr:nvSpPr>
        <xdr:cNvPr id="372" name="楕円 371"/>
        <xdr:cNvSpPr/>
      </xdr:nvSpPr>
      <xdr:spPr>
        <a:xfrm>
          <a:off x="9588500" y="8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2202</xdr:rowOff>
    </xdr:from>
    <xdr:ext cx="534377" cy="259045"/>
    <xdr:sp macro="" textlink="">
      <xdr:nvSpPr>
        <xdr:cNvPr id="373" name="テキスト ボックス 372"/>
        <xdr:cNvSpPr txBox="1"/>
      </xdr:nvSpPr>
      <xdr:spPr>
        <a:xfrm>
          <a:off x="9372111" y="87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114065</xdr:rowOff>
    </xdr:from>
    <xdr:to>
      <xdr:col>46</xdr:col>
      <xdr:colOff>38100</xdr:colOff>
      <xdr:row>54</xdr:row>
      <xdr:rowOff>44215</xdr:rowOff>
    </xdr:to>
    <xdr:sp macro="" textlink="">
      <xdr:nvSpPr>
        <xdr:cNvPr id="374" name="楕円 373"/>
        <xdr:cNvSpPr/>
      </xdr:nvSpPr>
      <xdr:spPr>
        <a:xfrm>
          <a:off x="8699500" y="92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60742</xdr:rowOff>
    </xdr:from>
    <xdr:ext cx="534377" cy="259045"/>
    <xdr:sp macro="" textlink="">
      <xdr:nvSpPr>
        <xdr:cNvPr id="375" name="テキスト ボックス 374"/>
        <xdr:cNvSpPr txBox="1"/>
      </xdr:nvSpPr>
      <xdr:spPr>
        <a:xfrm>
          <a:off x="8483111" y="89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65030</xdr:rowOff>
    </xdr:from>
    <xdr:to>
      <xdr:col>41</xdr:col>
      <xdr:colOff>101600</xdr:colOff>
      <xdr:row>55</xdr:row>
      <xdr:rowOff>166630</xdr:rowOff>
    </xdr:to>
    <xdr:sp macro="" textlink="">
      <xdr:nvSpPr>
        <xdr:cNvPr id="376" name="楕円 375"/>
        <xdr:cNvSpPr/>
      </xdr:nvSpPr>
      <xdr:spPr>
        <a:xfrm>
          <a:off x="7810500" y="9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11707</xdr:rowOff>
    </xdr:from>
    <xdr:ext cx="534377" cy="259045"/>
    <xdr:sp macro="" textlink="">
      <xdr:nvSpPr>
        <xdr:cNvPr id="377" name="テキスト ボックス 376"/>
        <xdr:cNvSpPr txBox="1"/>
      </xdr:nvSpPr>
      <xdr:spPr>
        <a:xfrm>
          <a:off x="7594111" y="92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20282</xdr:rowOff>
    </xdr:from>
    <xdr:to>
      <xdr:col>36</xdr:col>
      <xdr:colOff>165100</xdr:colOff>
      <xdr:row>57</xdr:row>
      <xdr:rowOff>121882</xdr:rowOff>
    </xdr:to>
    <xdr:sp macro="" textlink="">
      <xdr:nvSpPr>
        <xdr:cNvPr id="378" name="楕円 377"/>
        <xdr:cNvSpPr/>
      </xdr:nvSpPr>
      <xdr:spPr>
        <a:xfrm>
          <a:off x="6921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113009</xdr:rowOff>
    </xdr:from>
    <xdr:ext cx="534377" cy="259045"/>
    <xdr:sp macro="" textlink="">
      <xdr:nvSpPr>
        <xdr:cNvPr id="379" name="テキスト ボックス 378"/>
        <xdr:cNvSpPr txBox="1"/>
      </xdr:nvSpPr>
      <xdr:spPr>
        <a:xfrm>
          <a:off x="6705111" y="98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58662</xdr:rowOff>
    </xdr:from>
    <xdr:to>
      <xdr:col>55</xdr:col>
      <xdr:colOff>0</xdr:colOff>
      <xdr:row>72</xdr:row>
      <xdr:rowOff>1488</xdr:rowOff>
    </xdr:to>
    <xdr:cxnSp macro="">
      <xdr:nvCxnSpPr>
        <xdr:cNvPr id="406" name="直線コネクタ 405"/>
        <xdr:cNvCxnSpPr/>
      </xdr:nvCxnSpPr>
      <xdr:spPr>
        <a:xfrm flipV="1">
          <a:off x="9639300" y="12060162"/>
          <a:ext cx="838200" cy="2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1488</xdr:rowOff>
    </xdr:from>
    <xdr:to>
      <xdr:col>50</xdr:col>
      <xdr:colOff>114300</xdr:colOff>
      <xdr:row>73</xdr:row>
      <xdr:rowOff>138763</xdr:rowOff>
    </xdr:to>
    <xdr:cxnSp macro="">
      <xdr:nvCxnSpPr>
        <xdr:cNvPr id="409" name="直線コネクタ 408"/>
        <xdr:cNvCxnSpPr/>
      </xdr:nvCxnSpPr>
      <xdr:spPr>
        <a:xfrm flipV="1">
          <a:off x="8750300" y="12345888"/>
          <a:ext cx="889000" cy="3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1" name="テキスト ボックス 410"/>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138763</xdr:rowOff>
    </xdr:from>
    <xdr:to>
      <xdr:col>45</xdr:col>
      <xdr:colOff>177800</xdr:colOff>
      <xdr:row>75</xdr:row>
      <xdr:rowOff>67073</xdr:rowOff>
    </xdr:to>
    <xdr:cxnSp macro="">
      <xdr:nvCxnSpPr>
        <xdr:cNvPr id="412" name="直線コネクタ 411"/>
        <xdr:cNvCxnSpPr/>
      </xdr:nvCxnSpPr>
      <xdr:spPr>
        <a:xfrm flipV="1">
          <a:off x="7861300" y="12654613"/>
          <a:ext cx="889000" cy="2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4" name="テキスト ボックス 413"/>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67073</xdr:rowOff>
    </xdr:from>
    <xdr:to>
      <xdr:col>41</xdr:col>
      <xdr:colOff>50800</xdr:colOff>
      <xdr:row>75</xdr:row>
      <xdr:rowOff>133573</xdr:rowOff>
    </xdr:to>
    <xdr:cxnSp macro="">
      <xdr:nvCxnSpPr>
        <xdr:cNvPr id="415" name="直線コネクタ 414"/>
        <xdr:cNvCxnSpPr/>
      </xdr:nvCxnSpPr>
      <xdr:spPr>
        <a:xfrm flipV="1">
          <a:off x="6972300" y="12925823"/>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17" name="テキスト ボックス 416"/>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19" name="テキスト ボックス 418"/>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7862</xdr:rowOff>
    </xdr:from>
    <xdr:to>
      <xdr:col>55</xdr:col>
      <xdr:colOff>50800</xdr:colOff>
      <xdr:row>70</xdr:row>
      <xdr:rowOff>109462</xdr:rowOff>
    </xdr:to>
    <xdr:sp macro="" textlink="">
      <xdr:nvSpPr>
        <xdr:cNvPr id="425" name="楕円 424"/>
        <xdr:cNvSpPr/>
      </xdr:nvSpPr>
      <xdr:spPr>
        <a:xfrm>
          <a:off x="10426700" y="120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132339</xdr:rowOff>
    </xdr:from>
    <xdr:ext cx="534377" cy="259045"/>
    <xdr:sp macro="" textlink="">
      <xdr:nvSpPr>
        <xdr:cNvPr id="426" name="普通建設事業費 （ うち新規整備　）該当値テキスト"/>
        <xdr:cNvSpPr txBox="1"/>
      </xdr:nvSpPr>
      <xdr:spPr>
        <a:xfrm>
          <a:off x="10528300" y="1196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122138</xdr:rowOff>
    </xdr:from>
    <xdr:to>
      <xdr:col>50</xdr:col>
      <xdr:colOff>165100</xdr:colOff>
      <xdr:row>72</xdr:row>
      <xdr:rowOff>52288</xdr:rowOff>
    </xdr:to>
    <xdr:sp macro="" textlink="">
      <xdr:nvSpPr>
        <xdr:cNvPr id="427" name="楕円 426"/>
        <xdr:cNvSpPr/>
      </xdr:nvSpPr>
      <xdr:spPr>
        <a:xfrm>
          <a:off x="9588500" y="12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68815</xdr:rowOff>
    </xdr:from>
    <xdr:ext cx="534377" cy="259045"/>
    <xdr:sp macro="" textlink="">
      <xdr:nvSpPr>
        <xdr:cNvPr id="428" name="テキスト ボックス 427"/>
        <xdr:cNvSpPr txBox="1"/>
      </xdr:nvSpPr>
      <xdr:spPr>
        <a:xfrm>
          <a:off x="9372111" y="120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87963</xdr:rowOff>
    </xdr:from>
    <xdr:to>
      <xdr:col>46</xdr:col>
      <xdr:colOff>38100</xdr:colOff>
      <xdr:row>74</xdr:row>
      <xdr:rowOff>18113</xdr:rowOff>
    </xdr:to>
    <xdr:sp macro="" textlink="">
      <xdr:nvSpPr>
        <xdr:cNvPr id="429" name="楕円 428"/>
        <xdr:cNvSpPr/>
      </xdr:nvSpPr>
      <xdr:spPr>
        <a:xfrm>
          <a:off x="8699500" y="12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34640</xdr:rowOff>
    </xdr:from>
    <xdr:ext cx="534377" cy="259045"/>
    <xdr:sp macro="" textlink="">
      <xdr:nvSpPr>
        <xdr:cNvPr id="430" name="テキスト ボックス 429"/>
        <xdr:cNvSpPr txBox="1"/>
      </xdr:nvSpPr>
      <xdr:spPr>
        <a:xfrm>
          <a:off x="8483111" y="123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16273</xdr:rowOff>
    </xdr:from>
    <xdr:to>
      <xdr:col>41</xdr:col>
      <xdr:colOff>101600</xdr:colOff>
      <xdr:row>75</xdr:row>
      <xdr:rowOff>117873</xdr:rowOff>
    </xdr:to>
    <xdr:sp macro="" textlink="">
      <xdr:nvSpPr>
        <xdr:cNvPr id="431" name="楕円 430"/>
        <xdr:cNvSpPr/>
      </xdr:nvSpPr>
      <xdr:spPr>
        <a:xfrm>
          <a:off x="7810500" y="128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134400</xdr:rowOff>
    </xdr:from>
    <xdr:ext cx="534377" cy="259045"/>
    <xdr:sp macro="" textlink="">
      <xdr:nvSpPr>
        <xdr:cNvPr id="432" name="テキスト ボックス 431"/>
        <xdr:cNvSpPr txBox="1"/>
      </xdr:nvSpPr>
      <xdr:spPr>
        <a:xfrm>
          <a:off x="7594111" y="126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82773</xdr:rowOff>
    </xdr:from>
    <xdr:to>
      <xdr:col>36</xdr:col>
      <xdr:colOff>165100</xdr:colOff>
      <xdr:row>76</xdr:row>
      <xdr:rowOff>12923</xdr:rowOff>
    </xdr:to>
    <xdr:sp macro="" textlink="">
      <xdr:nvSpPr>
        <xdr:cNvPr id="433" name="楕円 432"/>
        <xdr:cNvSpPr/>
      </xdr:nvSpPr>
      <xdr:spPr>
        <a:xfrm>
          <a:off x="6921500" y="129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29450</xdr:rowOff>
    </xdr:from>
    <xdr:ext cx="534377" cy="259045"/>
    <xdr:sp macro="" textlink="">
      <xdr:nvSpPr>
        <xdr:cNvPr id="434" name="テキスト ボックス 433"/>
        <xdr:cNvSpPr txBox="1"/>
      </xdr:nvSpPr>
      <xdr:spPr>
        <a:xfrm>
          <a:off x="6705111" y="127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13379</xdr:rowOff>
    </xdr:from>
    <xdr:to>
      <xdr:col>55</xdr:col>
      <xdr:colOff>0</xdr:colOff>
      <xdr:row>98</xdr:row>
      <xdr:rowOff>63995</xdr:rowOff>
    </xdr:to>
    <xdr:cxnSp macro="">
      <xdr:nvCxnSpPr>
        <xdr:cNvPr id="463" name="直線コネクタ 462"/>
        <xdr:cNvCxnSpPr/>
      </xdr:nvCxnSpPr>
      <xdr:spPr>
        <a:xfrm>
          <a:off x="9639300" y="16815479"/>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114021</xdr:rowOff>
    </xdr:from>
    <xdr:to>
      <xdr:col>50</xdr:col>
      <xdr:colOff>114300</xdr:colOff>
      <xdr:row>98</xdr:row>
      <xdr:rowOff>13379</xdr:rowOff>
    </xdr:to>
    <xdr:cxnSp macro="">
      <xdr:nvCxnSpPr>
        <xdr:cNvPr id="466" name="直線コネクタ 465"/>
        <xdr:cNvCxnSpPr/>
      </xdr:nvCxnSpPr>
      <xdr:spPr>
        <a:xfrm>
          <a:off x="8750300" y="16744671"/>
          <a:ext cx="8890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82074</xdr:rowOff>
    </xdr:from>
    <xdr:to>
      <xdr:col>45</xdr:col>
      <xdr:colOff>177800</xdr:colOff>
      <xdr:row>97</xdr:row>
      <xdr:rowOff>114021</xdr:rowOff>
    </xdr:to>
    <xdr:cxnSp macro="">
      <xdr:nvCxnSpPr>
        <xdr:cNvPr id="469" name="直線コネクタ 468"/>
        <xdr:cNvCxnSpPr/>
      </xdr:nvCxnSpPr>
      <xdr:spPr>
        <a:xfrm>
          <a:off x="7861300" y="16712724"/>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1" name="テキスト ボックス 470"/>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82074</xdr:rowOff>
    </xdr:from>
    <xdr:to>
      <xdr:col>41</xdr:col>
      <xdr:colOff>50800</xdr:colOff>
      <xdr:row>98</xdr:row>
      <xdr:rowOff>102933</xdr:rowOff>
    </xdr:to>
    <xdr:cxnSp macro="">
      <xdr:nvCxnSpPr>
        <xdr:cNvPr id="472" name="直線コネクタ 471"/>
        <xdr:cNvCxnSpPr/>
      </xdr:nvCxnSpPr>
      <xdr:spPr>
        <a:xfrm flipV="1">
          <a:off x="6972300" y="16712724"/>
          <a:ext cx="889000" cy="1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4" name="テキスト ボックス 473"/>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6" name="テキスト ボックス 475"/>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82" name="楕円 481"/>
        <xdr:cNvSpPr/>
      </xdr:nvSpPr>
      <xdr:spPr>
        <a:xfrm>
          <a:off x="104267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99572</xdr:rowOff>
    </xdr:from>
    <xdr:ext cx="469744" cy="259045"/>
    <xdr:sp macro="" textlink="">
      <xdr:nvSpPr>
        <xdr:cNvPr id="483" name="普通建設事業費 （ うち更新整備　）該当値テキスト"/>
        <xdr:cNvSpPr txBox="1"/>
      </xdr:nvSpPr>
      <xdr:spPr>
        <a:xfrm>
          <a:off x="10528300" y="167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134029</xdr:rowOff>
    </xdr:from>
    <xdr:to>
      <xdr:col>50</xdr:col>
      <xdr:colOff>165100</xdr:colOff>
      <xdr:row>98</xdr:row>
      <xdr:rowOff>64179</xdr:rowOff>
    </xdr:to>
    <xdr:sp macro="" textlink="">
      <xdr:nvSpPr>
        <xdr:cNvPr id="484" name="楕円 483"/>
        <xdr:cNvSpPr/>
      </xdr:nvSpPr>
      <xdr:spPr>
        <a:xfrm>
          <a:off x="9588500" y="167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55306</xdr:rowOff>
    </xdr:from>
    <xdr:ext cx="534377" cy="259045"/>
    <xdr:sp macro="" textlink="">
      <xdr:nvSpPr>
        <xdr:cNvPr id="485" name="テキスト ボックス 484"/>
        <xdr:cNvSpPr txBox="1"/>
      </xdr:nvSpPr>
      <xdr:spPr>
        <a:xfrm>
          <a:off x="9372111" y="168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63221</xdr:rowOff>
    </xdr:from>
    <xdr:to>
      <xdr:col>46</xdr:col>
      <xdr:colOff>38100</xdr:colOff>
      <xdr:row>97</xdr:row>
      <xdr:rowOff>164821</xdr:rowOff>
    </xdr:to>
    <xdr:sp macro="" textlink="">
      <xdr:nvSpPr>
        <xdr:cNvPr id="486" name="楕円 485"/>
        <xdr:cNvSpPr/>
      </xdr:nvSpPr>
      <xdr:spPr>
        <a:xfrm>
          <a:off x="8699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155948</xdr:rowOff>
    </xdr:from>
    <xdr:ext cx="534377" cy="259045"/>
    <xdr:sp macro="" textlink="">
      <xdr:nvSpPr>
        <xdr:cNvPr id="487" name="テキスト ボックス 486"/>
        <xdr:cNvSpPr txBox="1"/>
      </xdr:nvSpPr>
      <xdr:spPr>
        <a:xfrm>
          <a:off x="8483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31274</xdr:rowOff>
    </xdr:from>
    <xdr:to>
      <xdr:col>41</xdr:col>
      <xdr:colOff>101600</xdr:colOff>
      <xdr:row>97</xdr:row>
      <xdr:rowOff>132874</xdr:rowOff>
    </xdr:to>
    <xdr:sp macro="" textlink="">
      <xdr:nvSpPr>
        <xdr:cNvPr id="488" name="楕円 487"/>
        <xdr:cNvSpPr/>
      </xdr:nvSpPr>
      <xdr:spPr>
        <a:xfrm>
          <a:off x="7810500" y="1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124001</xdr:rowOff>
    </xdr:from>
    <xdr:ext cx="534377" cy="259045"/>
    <xdr:sp macro="" textlink="">
      <xdr:nvSpPr>
        <xdr:cNvPr id="489" name="テキスト ボックス 488"/>
        <xdr:cNvSpPr txBox="1"/>
      </xdr:nvSpPr>
      <xdr:spPr>
        <a:xfrm>
          <a:off x="7594111" y="167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52133</xdr:rowOff>
    </xdr:from>
    <xdr:to>
      <xdr:col>36</xdr:col>
      <xdr:colOff>165100</xdr:colOff>
      <xdr:row>98</xdr:row>
      <xdr:rowOff>153733</xdr:rowOff>
    </xdr:to>
    <xdr:sp macro="" textlink="">
      <xdr:nvSpPr>
        <xdr:cNvPr id="490" name="楕円 489"/>
        <xdr:cNvSpPr/>
      </xdr:nvSpPr>
      <xdr:spPr>
        <a:xfrm>
          <a:off x="6921500" y="168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144860</xdr:rowOff>
    </xdr:from>
    <xdr:ext cx="469744" cy="259045"/>
    <xdr:sp macro="" textlink="">
      <xdr:nvSpPr>
        <xdr:cNvPr id="491" name="テキスト ボックス 490"/>
        <xdr:cNvSpPr txBox="1"/>
      </xdr:nvSpPr>
      <xdr:spPr>
        <a:xfrm>
          <a:off x="6737428" y="169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138602</xdr:rowOff>
    </xdr:from>
    <xdr:to>
      <xdr:col>85</xdr:col>
      <xdr:colOff>127000</xdr:colOff>
      <xdr:row>38</xdr:row>
      <xdr:rowOff>139700</xdr:rowOff>
    </xdr:to>
    <xdr:cxnSp macro="">
      <xdr:nvCxnSpPr>
        <xdr:cNvPr id="518" name="直線コネクタ 517"/>
        <xdr:cNvCxnSpPr/>
      </xdr:nvCxnSpPr>
      <xdr:spPr>
        <a:xfrm>
          <a:off x="15481300" y="665370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19"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102027</xdr:rowOff>
    </xdr:from>
    <xdr:to>
      <xdr:col>81</xdr:col>
      <xdr:colOff>50800</xdr:colOff>
      <xdr:row>38</xdr:row>
      <xdr:rowOff>138602</xdr:rowOff>
    </xdr:to>
    <xdr:cxnSp macro="">
      <xdr:nvCxnSpPr>
        <xdr:cNvPr id="521" name="直線コネクタ 520"/>
        <xdr:cNvCxnSpPr/>
      </xdr:nvCxnSpPr>
      <xdr:spPr>
        <a:xfrm>
          <a:off x="14592300" y="6617127"/>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3" name="テキスト ボックス 522"/>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102027</xdr:rowOff>
    </xdr:from>
    <xdr:to>
      <xdr:col>76</xdr:col>
      <xdr:colOff>114300</xdr:colOff>
      <xdr:row>38</xdr:row>
      <xdr:rowOff>139700</xdr:rowOff>
    </xdr:to>
    <xdr:cxnSp macro="">
      <xdr:nvCxnSpPr>
        <xdr:cNvPr id="524" name="直線コネクタ 523"/>
        <xdr:cNvCxnSpPr/>
      </xdr:nvCxnSpPr>
      <xdr:spPr>
        <a:xfrm flipV="1">
          <a:off x="13703300" y="6617127"/>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29" name="テキスト ボックス 528"/>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1" name="テキスト ボックス 530"/>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87802</xdr:rowOff>
    </xdr:from>
    <xdr:to>
      <xdr:col>81</xdr:col>
      <xdr:colOff>101600</xdr:colOff>
      <xdr:row>39</xdr:row>
      <xdr:rowOff>17952</xdr:rowOff>
    </xdr:to>
    <xdr:sp macro="" textlink="">
      <xdr:nvSpPr>
        <xdr:cNvPr id="539" name="楕円 538"/>
        <xdr:cNvSpPr/>
      </xdr:nvSpPr>
      <xdr:spPr>
        <a:xfrm>
          <a:off x="15430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9079</xdr:rowOff>
    </xdr:from>
    <xdr:ext cx="313932" cy="259045"/>
    <xdr:sp macro="" textlink="">
      <xdr:nvSpPr>
        <xdr:cNvPr id="540" name="テキスト ボックス 539"/>
        <xdr:cNvSpPr txBox="1"/>
      </xdr:nvSpPr>
      <xdr:spPr>
        <a:xfrm>
          <a:off x="15324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51227</xdr:rowOff>
    </xdr:from>
    <xdr:to>
      <xdr:col>76</xdr:col>
      <xdr:colOff>165100</xdr:colOff>
      <xdr:row>38</xdr:row>
      <xdr:rowOff>152827</xdr:rowOff>
    </xdr:to>
    <xdr:sp macro="" textlink="">
      <xdr:nvSpPr>
        <xdr:cNvPr id="541" name="楕円 540"/>
        <xdr:cNvSpPr/>
      </xdr:nvSpPr>
      <xdr:spPr>
        <a:xfrm>
          <a:off x="14541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143954</xdr:rowOff>
    </xdr:from>
    <xdr:ext cx="378565" cy="259045"/>
    <xdr:sp macro="" textlink="">
      <xdr:nvSpPr>
        <xdr:cNvPr id="542" name="テキスト ボックス 541"/>
        <xdr:cNvSpPr txBox="1"/>
      </xdr:nvSpPr>
      <xdr:spPr>
        <a:xfrm>
          <a:off x="14403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93752</xdr:rowOff>
    </xdr:from>
    <xdr:to>
      <xdr:col>85</xdr:col>
      <xdr:colOff>127000</xdr:colOff>
      <xdr:row>75</xdr:row>
      <xdr:rowOff>103886</xdr:rowOff>
    </xdr:to>
    <xdr:cxnSp macro="">
      <xdr:nvCxnSpPr>
        <xdr:cNvPr id="624" name="直線コネクタ 623"/>
        <xdr:cNvCxnSpPr/>
      </xdr:nvCxnSpPr>
      <xdr:spPr>
        <a:xfrm flipV="1">
          <a:off x="15481300" y="12952502"/>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5"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90436</xdr:rowOff>
    </xdr:from>
    <xdr:to>
      <xdr:col>81</xdr:col>
      <xdr:colOff>50800</xdr:colOff>
      <xdr:row>75</xdr:row>
      <xdr:rowOff>103886</xdr:rowOff>
    </xdr:to>
    <xdr:cxnSp macro="">
      <xdr:nvCxnSpPr>
        <xdr:cNvPr id="627" name="直線コネクタ 626"/>
        <xdr:cNvCxnSpPr/>
      </xdr:nvCxnSpPr>
      <xdr:spPr>
        <a:xfrm>
          <a:off x="14592300" y="129491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29" name="テキスト ボックス 628"/>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155149</xdr:rowOff>
    </xdr:from>
    <xdr:to>
      <xdr:col>76</xdr:col>
      <xdr:colOff>114300</xdr:colOff>
      <xdr:row>75</xdr:row>
      <xdr:rowOff>90436</xdr:rowOff>
    </xdr:to>
    <xdr:cxnSp macro="">
      <xdr:nvCxnSpPr>
        <xdr:cNvPr id="630" name="直線コネクタ 629"/>
        <xdr:cNvCxnSpPr/>
      </xdr:nvCxnSpPr>
      <xdr:spPr>
        <a:xfrm>
          <a:off x="13703300" y="12842449"/>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2" name="テキスト ボックス 631"/>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126232</xdr:rowOff>
    </xdr:from>
    <xdr:to>
      <xdr:col>71</xdr:col>
      <xdr:colOff>177800</xdr:colOff>
      <xdr:row>74</xdr:row>
      <xdr:rowOff>155149</xdr:rowOff>
    </xdr:to>
    <xdr:cxnSp macro="">
      <xdr:nvCxnSpPr>
        <xdr:cNvPr id="633" name="直線コネクタ 632"/>
        <xdr:cNvCxnSpPr/>
      </xdr:nvCxnSpPr>
      <xdr:spPr>
        <a:xfrm>
          <a:off x="12814300" y="1281353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5" name="テキスト ボックス 634"/>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7" name="テキスト ボックス 636"/>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42952</xdr:rowOff>
    </xdr:from>
    <xdr:to>
      <xdr:col>85</xdr:col>
      <xdr:colOff>177800</xdr:colOff>
      <xdr:row>75</xdr:row>
      <xdr:rowOff>144552</xdr:rowOff>
    </xdr:to>
    <xdr:sp macro="" textlink="">
      <xdr:nvSpPr>
        <xdr:cNvPr id="643" name="楕円 642"/>
        <xdr:cNvSpPr/>
      </xdr:nvSpPr>
      <xdr:spPr>
        <a:xfrm>
          <a:off x="162687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21379</xdr:rowOff>
    </xdr:from>
    <xdr:ext cx="534377" cy="259045"/>
    <xdr:sp macro="" textlink="">
      <xdr:nvSpPr>
        <xdr:cNvPr id="644" name="公債費該当値テキスト"/>
        <xdr:cNvSpPr txBox="1"/>
      </xdr:nvSpPr>
      <xdr:spPr>
        <a:xfrm>
          <a:off x="16370300" y="128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53086</xdr:rowOff>
    </xdr:from>
    <xdr:to>
      <xdr:col>81</xdr:col>
      <xdr:colOff>101600</xdr:colOff>
      <xdr:row>75</xdr:row>
      <xdr:rowOff>154685</xdr:rowOff>
    </xdr:to>
    <xdr:sp macro="" textlink="">
      <xdr:nvSpPr>
        <xdr:cNvPr id="645" name="楕円 644"/>
        <xdr:cNvSpPr/>
      </xdr:nvSpPr>
      <xdr:spPr>
        <a:xfrm>
          <a:off x="15430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145814</xdr:rowOff>
    </xdr:from>
    <xdr:ext cx="534377" cy="259045"/>
    <xdr:sp macro="" textlink="">
      <xdr:nvSpPr>
        <xdr:cNvPr id="646" name="テキスト ボックス 645"/>
        <xdr:cNvSpPr txBox="1"/>
      </xdr:nvSpPr>
      <xdr:spPr>
        <a:xfrm>
          <a:off x="15214111" y="130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39636</xdr:rowOff>
    </xdr:from>
    <xdr:to>
      <xdr:col>76</xdr:col>
      <xdr:colOff>165100</xdr:colOff>
      <xdr:row>75</xdr:row>
      <xdr:rowOff>141236</xdr:rowOff>
    </xdr:to>
    <xdr:sp macro="" textlink="">
      <xdr:nvSpPr>
        <xdr:cNvPr id="647" name="楕円 646"/>
        <xdr:cNvSpPr/>
      </xdr:nvSpPr>
      <xdr:spPr>
        <a:xfrm>
          <a:off x="14541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132363</xdr:rowOff>
    </xdr:from>
    <xdr:ext cx="534377" cy="259045"/>
    <xdr:sp macro="" textlink="">
      <xdr:nvSpPr>
        <xdr:cNvPr id="648" name="テキスト ボックス 647"/>
        <xdr:cNvSpPr txBox="1"/>
      </xdr:nvSpPr>
      <xdr:spPr>
        <a:xfrm>
          <a:off x="14325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104349</xdr:rowOff>
    </xdr:from>
    <xdr:to>
      <xdr:col>72</xdr:col>
      <xdr:colOff>38100</xdr:colOff>
      <xdr:row>75</xdr:row>
      <xdr:rowOff>34499</xdr:rowOff>
    </xdr:to>
    <xdr:sp macro="" textlink="">
      <xdr:nvSpPr>
        <xdr:cNvPr id="649" name="楕円 648"/>
        <xdr:cNvSpPr/>
      </xdr:nvSpPr>
      <xdr:spPr>
        <a:xfrm>
          <a:off x="13652500" y="12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51026</xdr:rowOff>
    </xdr:from>
    <xdr:ext cx="534377" cy="259045"/>
    <xdr:sp macro="" textlink="">
      <xdr:nvSpPr>
        <xdr:cNvPr id="650" name="テキスト ボックス 649"/>
        <xdr:cNvSpPr txBox="1"/>
      </xdr:nvSpPr>
      <xdr:spPr>
        <a:xfrm>
          <a:off x="13436111" y="12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75432</xdr:rowOff>
    </xdr:from>
    <xdr:to>
      <xdr:col>67</xdr:col>
      <xdr:colOff>101600</xdr:colOff>
      <xdr:row>75</xdr:row>
      <xdr:rowOff>5582</xdr:rowOff>
    </xdr:to>
    <xdr:sp macro="" textlink="">
      <xdr:nvSpPr>
        <xdr:cNvPr id="651" name="楕円 650"/>
        <xdr:cNvSpPr/>
      </xdr:nvSpPr>
      <xdr:spPr>
        <a:xfrm>
          <a:off x="12763500" y="12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22109</xdr:rowOff>
    </xdr:from>
    <xdr:ext cx="534377" cy="259045"/>
    <xdr:sp macro="" textlink="">
      <xdr:nvSpPr>
        <xdr:cNvPr id="652" name="テキスト ボックス 651"/>
        <xdr:cNvSpPr txBox="1"/>
      </xdr:nvSpPr>
      <xdr:spPr>
        <a:xfrm>
          <a:off x="12547111" y="125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143791</xdr:rowOff>
    </xdr:from>
    <xdr:to>
      <xdr:col>85</xdr:col>
      <xdr:colOff>127000</xdr:colOff>
      <xdr:row>98</xdr:row>
      <xdr:rowOff>1739</xdr:rowOff>
    </xdr:to>
    <xdr:cxnSp macro="">
      <xdr:nvCxnSpPr>
        <xdr:cNvPr id="679" name="直線コネクタ 678"/>
        <xdr:cNvCxnSpPr/>
      </xdr:nvCxnSpPr>
      <xdr:spPr>
        <a:xfrm flipV="1">
          <a:off x="15481300" y="16431541"/>
          <a:ext cx="838200" cy="37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0"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136728</xdr:rowOff>
    </xdr:from>
    <xdr:to>
      <xdr:col>81</xdr:col>
      <xdr:colOff>50800</xdr:colOff>
      <xdr:row>98</xdr:row>
      <xdr:rowOff>1739</xdr:rowOff>
    </xdr:to>
    <xdr:cxnSp macro="">
      <xdr:nvCxnSpPr>
        <xdr:cNvPr id="682" name="直線コネクタ 681"/>
        <xdr:cNvCxnSpPr/>
      </xdr:nvCxnSpPr>
      <xdr:spPr>
        <a:xfrm>
          <a:off x="14592300" y="16767378"/>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4" name="テキスト ボックス 683"/>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81635</xdr:rowOff>
    </xdr:from>
    <xdr:to>
      <xdr:col>76</xdr:col>
      <xdr:colOff>114300</xdr:colOff>
      <xdr:row>97</xdr:row>
      <xdr:rowOff>136728</xdr:rowOff>
    </xdr:to>
    <xdr:cxnSp macro="">
      <xdr:nvCxnSpPr>
        <xdr:cNvPr id="685" name="直線コネクタ 684"/>
        <xdr:cNvCxnSpPr/>
      </xdr:nvCxnSpPr>
      <xdr:spPr>
        <a:xfrm>
          <a:off x="13703300" y="1671228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87" name="テキスト ボックス 686"/>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161074</xdr:rowOff>
    </xdr:from>
    <xdr:to>
      <xdr:col>71</xdr:col>
      <xdr:colOff>177800</xdr:colOff>
      <xdr:row>97</xdr:row>
      <xdr:rowOff>81635</xdr:rowOff>
    </xdr:to>
    <xdr:cxnSp macro="">
      <xdr:nvCxnSpPr>
        <xdr:cNvPr id="688" name="直線コネクタ 687"/>
        <xdr:cNvCxnSpPr/>
      </xdr:nvCxnSpPr>
      <xdr:spPr>
        <a:xfrm>
          <a:off x="12814300" y="16448824"/>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0" name="テキスト ボックス 689"/>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2" name="テキスト ボックス 691"/>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92991</xdr:rowOff>
    </xdr:from>
    <xdr:to>
      <xdr:col>85</xdr:col>
      <xdr:colOff>177800</xdr:colOff>
      <xdr:row>96</xdr:row>
      <xdr:rowOff>23141</xdr:rowOff>
    </xdr:to>
    <xdr:sp macro="" textlink="">
      <xdr:nvSpPr>
        <xdr:cNvPr id="698" name="楕円 697"/>
        <xdr:cNvSpPr/>
      </xdr:nvSpPr>
      <xdr:spPr>
        <a:xfrm>
          <a:off x="16268700" y="163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115868</xdr:rowOff>
    </xdr:from>
    <xdr:ext cx="534377" cy="259045"/>
    <xdr:sp macro="" textlink="">
      <xdr:nvSpPr>
        <xdr:cNvPr id="699" name="積立金該当値テキスト"/>
        <xdr:cNvSpPr txBox="1"/>
      </xdr:nvSpPr>
      <xdr:spPr>
        <a:xfrm>
          <a:off x="16370300" y="162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122389</xdr:rowOff>
    </xdr:from>
    <xdr:to>
      <xdr:col>81</xdr:col>
      <xdr:colOff>101600</xdr:colOff>
      <xdr:row>98</xdr:row>
      <xdr:rowOff>52539</xdr:rowOff>
    </xdr:to>
    <xdr:sp macro="" textlink="">
      <xdr:nvSpPr>
        <xdr:cNvPr id="700" name="楕円 699"/>
        <xdr:cNvSpPr/>
      </xdr:nvSpPr>
      <xdr:spPr>
        <a:xfrm>
          <a:off x="15430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43666</xdr:rowOff>
    </xdr:from>
    <xdr:ext cx="469744" cy="259045"/>
    <xdr:sp macro="" textlink="">
      <xdr:nvSpPr>
        <xdr:cNvPr id="701" name="テキスト ボックス 700"/>
        <xdr:cNvSpPr txBox="1"/>
      </xdr:nvSpPr>
      <xdr:spPr>
        <a:xfrm>
          <a:off x="15246428" y="168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85928</xdr:rowOff>
    </xdr:from>
    <xdr:to>
      <xdr:col>76</xdr:col>
      <xdr:colOff>165100</xdr:colOff>
      <xdr:row>98</xdr:row>
      <xdr:rowOff>16078</xdr:rowOff>
    </xdr:to>
    <xdr:sp macro="" textlink="">
      <xdr:nvSpPr>
        <xdr:cNvPr id="702" name="楕円 701"/>
        <xdr:cNvSpPr/>
      </xdr:nvSpPr>
      <xdr:spPr>
        <a:xfrm>
          <a:off x="14541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32605</xdr:rowOff>
    </xdr:from>
    <xdr:ext cx="469744" cy="259045"/>
    <xdr:sp macro="" textlink="">
      <xdr:nvSpPr>
        <xdr:cNvPr id="703" name="テキスト ボックス 702"/>
        <xdr:cNvSpPr txBox="1"/>
      </xdr:nvSpPr>
      <xdr:spPr>
        <a:xfrm>
          <a:off x="14357428" y="1649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30835</xdr:rowOff>
    </xdr:from>
    <xdr:to>
      <xdr:col>72</xdr:col>
      <xdr:colOff>38100</xdr:colOff>
      <xdr:row>97</xdr:row>
      <xdr:rowOff>132435</xdr:rowOff>
    </xdr:to>
    <xdr:sp macro="" textlink="">
      <xdr:nvSpPr>
        <xdr:cNvPr id="704" name="楕円 703"/>
        <xdr:cNvSpPr/>
      </xdr:nvSpPr>
      <xdr:spPr>
        <a:xfrm>
          <a:off x="13652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148962</xdr:rowOff>
    </xdr:from>
    <xdr:ext cx="534377" cy="259045"/>
    <xdr:sp macro="" textlink="">
      <xdr:nvSpPr>
        <xdr:cNvPr id="705" name="テキスト ボックス 704"/>
        <xdr:cNvSpPr txBox="1"/>
      </xdr:nvSpPr>
      <xdr:spPr>
        <a:xfrm>
          <a:off x="13436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110274</xdr:rowOff>
    </xdr:from>
    <xdr:to>
      <xdr:col>67</xdr:col>
      <xdr:colOff>101600</xdr:colOff>
      <xdr:row>96</xdr:row>
      <xdr:rowOff>40424</xdr:rowOff>
    </xdr:to>
    <xdr:sp macro="" textlink="">
      <xdr:nvSpPr>
        <xdr:cNvPr id="706" name="楕円 705"/>
        <xdr:cNvSpPr/>
      </xdr:nvSpPr>
      <xdr:spPr>
        <a:xfrm>
          <a:off x="127635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56951</xdr:rowOff>
    </xdr:from>
    <xdr:ext cx="534377" cy="259045"/>
    <xdr:sp macro="" textlink="">
      <xdr:nvSpPr>
        <xdr:cNvPr id="707" name="テキスト ボックス 706"/>
        <xdr:cNvSpPr txBox="1"/>
      </xdr:nvSpPr>
      <xdr:spPr>
        <a:xfrm>
          <a:off x="12547111" y="161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81897</xdr:rowOff>
    </xdr:from>
    <xdr:to>
      <xdr:col>116</xdr:col>
      <xdr:colOff>63500</xdr:colOff>
      <xdr:row>31</xdr:row>
      <xdr:rowOff>170561</xdr:rowOff>
    </xdr:to>
    <xdr:cxnSp macro="">
      <xdr:nvCxnSpPr>
        <xdr:cNvPr id="738" name="直線コネクタ 737"/>
        <xdr:cNvCxnSpPr/>
      </xdr:nvCxnSpPr>
      <xdr:spPr>
        <a:xfrm flipV="1">
          <a:off x="21323300" y="5225397"/>
          <a:ext cx="838200" cy="2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39" name="投資及び出資金平均値テキスト"/>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170561</xdr:rowOff>
    </xdr:from>
    <xdr:to>
      <xdr:col>111</xdr:col>
      <xdr:colOff>177800</xdr:colOff>
      <xdr:row>34</xdr:row>
      <xdr:rowOff>6296</xdr:rowOff>
    </xdr:to>
    <xdr:cxnSp macro="">
      <xdr:nvCxnSpPr>
        <xdr:cNvPr id="741" name="直線コネクタ 740"/>
        <xdr:cNvCxnSpPr/>
      </xdr:nvCxnSpPr>
      <xdr:spPr>
        <a:xfrm flipV="1">
          <a:off x="20434300" y="5485511"/>
          <a:ext cx="889000" cy="3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3" name="テキスト ボックス 742"/>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6296</xdr:rowOff>
    </xdr:from>
    <xdr:to>
      <xdr:col>107</xdr:col>
      <xdr:colOff>50800</xdr:colOff>
      <xdr:row>34</xdr:row>
      <xdr:rowOff>34217</xdr:rowOff>
    </xdr:to>
    <xdr:cxnSp macro="">
      <xdr:nvCxnSpPr>
        <xdr:cNvPr id="744" name="直線コネクタ 743"/>
        <xdr:cNvCxnSpPr/>
      </xdr:nvCxnSpPr>
      <xdr:spPr>
        <a:xfrm flipV="1">
          <a:off x="19545300" y="5835596"/>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46" name="テキスト ボックス 745"/>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160601</xdr:rowOff>
    </xdr:from>
    <xdr:to>
      <xdr:col>102</xdr:col>
      <xdr:colOff>114300</xdr:colOff>
      <xdr:row>34</xdr:row>
      <xdr:rowOff>34217</xdr:rowOff>
    </xdr:to>
    <xdr:cxnSp macro="">
      <xdr:nvCxnSpPr>
        <xdr:cNvPr id="747" name="直線コネクタ 746"/>
        <xdr:cNvCxnSpPr/>
      </xdr:nvCxnSpPr>
      <xdr:spPr>
        <a:xfrm>
          <a:off x="18656300" y="5818451"/>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49" name="テキスト ボックス 748"/>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1" name="テキスト ボックス 750"/>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31097</xdr:rowOff>
    </xdr:from>
    <xdr:to>
      <xdr:col>116</xdr:col>
      <xdr:colOff>114300</xdr:colOff>
      <xdr:row>30</xdr:row>
      <xdr:rowOff>132697</xdr:rowOff>
    </xdr:to>
    <xdr:sp macro="" textlink="">
      <xdr:nvSpPr>
        <xdr:cNvPr id="757" name="楕円 756"/>
        <xdr:cNvSpPr/>
      </xdr:nvSpPr>
      <xdr:spPr>
        <a:xfrm>
          <a:off x="22110700" y="51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155574</xdr:rowOff>
    </xdr:from>
    <xdr:ext cx="469744" cy="259045"/>
    <xdr:sp macro="" textlink="">
      <xdr:nvSpPr>
        <xdr:cNvPr id="758" name="投資及び出資金該当値テキスト"/>
        <xdr:cNvSpPr txBox="1"/>
      </xdr:nvSpPr>
      <xdr:spPr>
        <a:xfrm>
          <a:off x="22212300" y="51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119761</xdr:rowOff>
    </xdr:from>
    <xdr:to>
      <xdr:col>112</xdr:col>
      <xdr:colOff>38100</xdr:colOff>
      <xdr:row>32</xdr:row>
      <xdr:rowOff>49911</xdr:rowOff>
    </xdr:to>
    <xdr:sp macro="" textlink="">
      <xdr:nvSpPr>
        <xdr:cNvPr id="759" name="楕円 758"/>
        <xdr:cNvSpPr/>
      </xdr:nvSpPr>
      <xdr:spPr>
        <a:xfrm>
          <a:off x="21272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66438</xdr:rowOff>
    </xdr:from>
    <xdr:ext cx="469744" cy="259045"/>
    <xdr:sp macro="" textlink="">
      <xdr:nvSpPr>
        <xdr:cNvPr id="760" name="テキスト ボックス 759"/>
        <xdr:cNvSpPr txBox="1"/>
      </xdr:nvSpPr>
      <xdr:spPr>
        <a:xfrm>
          <a:off x="21088428" y="52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126946</xdr:rowOff>
    </xdr:from>
    <xdr:to>
      <xdr:col>107</xdr:col>
      <xdr:colOff>101600</xdr:colOff>
      <xdr:row>34</xdr:row>
      <xdr:rowOff>57096</xdr:rowOff>
    </xdr:to>
    <xdr:sp macro="" textlink="">
      <xdr:nvSpPr>
        <xdr:cNvPr id="761" name="楕円 760"/>
        <xdr:cNvSpPr/>
      </xdr:nvSpPr>
      <xdr:spPr>
        <a:xfrm>
          <a:off x="20383500" y="57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73623</xdr:rowOff>
    </xdr:from>
    <xdr:ext cx="469744" cy="259045"/>
    <xdr:sp macro="" textlink="">
      <xdr:nvSpPr>
        <xdr:cNvPr id="762" name="テキスト ボックス 761"/>
        <xdr:cNvSpPr txBox="1"/>
      </xdr:nvSpPr>
      <xdr:spPr>
        <a:xfrm>
          <a:off x="20199428" y="5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154867</xdr:rowOff>
    </xdr:from>
    <xdr:to>
      <xdr:col>102</xdr:col>
      <xdr:colOff>165100</xdr:colOff>
      <xdr:row>34</xdr:row>
      <xdr:rowOff>85017</xdr:rowOff>
    </xdr:to>
    <xdr:sp macro="" textlink="">
      <xdr:nvSpPr>
        <xdr:cNvPr id="763" name="楕円 762"/>
        <xdr:cNvSpPr/>
      </xdr:nvSpPr>
      <xdr:spPr>
        <a:xfrm>
          <a:off x="19494500" y="58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101544</xdr:rowOff>
    </xdr:from>
    <xdr:ext cx="469744" cy="259045"/>
    <xdr:sp macro="" textlink="">
      <xdr:nvSpPr>
        <xdr:cNvPr id="764" name="テキスト ボックス 763"/>
        <xdr:cNvSpPr txBox="1"/>
      </xdr:nvSpPr>
      <xdr:spPr>
        <a:xfrm>
          <a:off x="19310428" y="55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109801</xdr:rowOff>
    </xdr:from>
    <xdr:to>
      <xdr:col>98</xdr:col>
      <xdr:colOff>38100</xdr:colOff>
      <xdr:row>34</xdr:row>
      <xdr:rowOff>39951</xdr:rowOff>
    </xdr:to>
    <xdr:sp macro="" textlink="">
      <xdr:nvSpPr>
        <xdr:cNvPr id="765" name="楕円 764"/>
        <xdr:cNvSpPr/>
      </xdr:nvSpPr>
      <xdr:spPr>
        <a:xfrm>
          <a:off x="18605500" y="57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56478</xdr:rowOff>
    </xdr:from>
    <xdr:ext cx="469744" cy="259045"/>
    <xdr:sp macro="" textlink="">
      <xdr:nvSpPr>
        <xdr:cNvPr id="766" name="テキスト ボックス 765"/>
        <xdr:cNvSpPr txBox="1"/>
      </xdr:nvSpPr>
      <xdr:spPr>
        <a:xfrm>
          <a:off x="18421428" y="5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83121</xdr:rowOff>
    </xdr:from>
    <xdr:to>
      <xdr:col>116</xdr:col>
      <xdr:colOff>63500</xdr:colOff>
      <xdr:row>57</xdr:row>
      <xdr:rowOff>95199</xdr:rowOff>
    </xdr:to>
    <xdr:cxnSp macro="">
      <xdr:nvCxnSpPr>
        <xdr:cNvPr id="795" name="直線コネクタ 794"/>
        <xdr:cNvCxnSpPr/>
      </xdr:nvCxnSpPr>
      <xdr:spPr>
        <a:xfrm>
          <a:off x="21323300" y="9855771"/>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6"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56604</xdr:rowOff>
    </xdr:from>
    <xdr:to>
      <xdr:col>111</xdr:col>
      <xdr:colOff>177800</xdr:colOff>
      <xdr:row>57</xdr:row>
      <xdr:rowOff>83121</xdr:rowOff>
    </xdr:to>
    <xdr:cxnSp macro="">
      <xdr:nvCxnSpPr>
        <xdr:cNvPr id="798" name="直線コネクタ 797"/>
        <xdr:cNvCxnSpPr/>
      </xdr:nvCxnSpPr>
      <xdr:spPr>
        <a:xfrm>
          <a:off x="20434300" y="982925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0" name="テキスト ボックス 799"/>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9893</xdr:rowOff>
    </xdr:from>
    <xdr:to>
      <xdr:col>107</xdr:col>
      <xdr:colOff>50800</xdr:colOff>
      <xdr:row>57</xdr:row>
      <xdr:rowOff>56604</xdr:rowOff>
    </xdr:to>
    <xdr:cxnSp macro="">
      <xdr:nvCxnSpPr>
        <xdr:cNvPr id="801" name="直線コネクタ 800"/>
        <xdr:cNvCxnSpPr/>
      </xdr:nvCxnSpPr>
      <xdr:spPr>
        <a:xfrm>
          <a:off x="19545300" y="9782543"/>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3" name="テキスト ボックス 802"/>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167018</xdr:rowOff>
    </xdr:from>
    <xdr:to>
      <xdr:col>102</xdr:col>
      <xdr:colOff>114300</xdr:colOff>
      <xdr:row>57</xdr:row>
      <xdr:rowOff>9893</xdr:rowOff>
    </xdr:to>
    <xdr:cxnSp macro="">
      <xdr:nvCxnSpPr>
        <xdr:cNvPr id="804" name="直線コネクタ 803"/>
        <xdr:cNvCxnSpPr/>
      </xdr:nvCxnSpPr>
      <xdr:spPr>
        <a:xfrm>
          <a:off x="18656300" y="976821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6" name="テキスト ボックス 805"/>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08" name="テキスト ボックス 807"/>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44399</xdr:rowOff>
    </xdr:from>
    <xdr:to>
      <xdr:col>116</xdr:col>
      <xdr:colOff>114300</xdr:colOff>
      <xdr:row>57</xdr:row>
      <xdr:rowOff>145999</xdr:rowOff>
    </xdr:to>
    <xdr:sp macro="" textlink="">
      <xdr:nvSpPr>
        <xdr:cNvPr id="814" name="楕円 813"/>
        <xdr:cNvSpPr/>
      </xdr:nvSpPr>
      <xdr:spPr>
        <a:xfrm>
          <a:off x="221107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22826</xdr:rowOff>
    </xdr:from>
    <xdr:ext cx="469744" cy="259045"/>
    <xdr:sp macro="" textlink="">
      <xdr:nvSpPr>
        <xdr:cNvPr id="815" name="貸付金該当値テキスト"/>
        <xdr:cNvSpPr txBox="1"/>
      </xdr:nvSpPr>
      <xdr:spPr>
        <a:xfrm>
          <a:off x="22212300" y="97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32321</xdr:rowOff>
    </xdr:from>
    <xdr:to>
      <xdr:col>112</xdr:col>
      <xdr:colOff>38100</xdr:colOff>
      <xdr:row>57</xdr:row>
      <xdr:rowOff>133921</xdr:rowOff>
    </xdr:to>
    <xdr:sp macro="" textlink="">
      <xdr:nvSpPr>
        <xdr:cNvPr id="816" name="楕円 815"/>
        <xdr:cNvSpPr/>
      </xdr:nvSpPr>
      <xdr:spPr>
        <a:xfrm>
          <a:off x="21272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125048</xdr:rowOff>
    </xdr:from>
    <xdr:ext cx="469744" cy="259045"/>
    <xdr:sp macro="" textlink="">
      <xdr:nvSpPr>
        <xdr:cNvPr id="817" name="テキスト ボックス 816"/>
        <xdr:cNvSpPr txBox="1"/>
      </xdr:nvSpPr>
      <xdr:spPr>
        <a:xfrm>
          <a:off x="21088428"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5804</xdr:rowOff>
    </xdr:from>
    <xdr:to>
      <xdr:col>107</xdr:col>
      <xdr:colOff>101600</xdr:colOff>
      <xdr:row>57</xdr:row>
      <xdr:rowOff>107404</xdr:rowOff>
    </xdr:to>
    <xdr:sp macro="" textlink="">
      <xdr:nvSpPr>
        <xdr:cNvPr id="818" name="楕円 817"/>
        <xdr:cNvSpPr/>
      </xdr:nvSpPr>
      <xdr:spPr>
        <a:xfrm>
          <a:off x="20383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98531</xdr:rowOff>
    </xdr:from>
    <xdr:ext cx="469744" cy="259045"/>
    <xdr:sp macro="" textlink="">
      <xdr:nvSpPr>
        <xdr:cNvPr id="819" name="テキスト ボックス 818"/>
        <xdr:cNvSpPr txBox="1"/>
      </xdr:nvSpPr>
      <xdr:spPr>
        <a:xfrm>
          <a:off x="20199428" y="98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130543</xdr:rowOff>
    </xdr:from>
    <xdr:to>
      <xdr:col>102</xdr:col>
      <xdr:colOff>165100</xdr:colOff>
      <xdr:row>57</xdr:row>
      <xdr:rowOff>60693</xdr:rowOff>
    </xdr:to>
    <xdr:sp macro="" textlink="">
      <xdr:nvSpPr>
        <xdr:cNvPr id="820" name="楕円 819"/>
        <xdr:cNvSpPr/>
      </xdr:nvSpPr>
      <xdr:spPr>
        <a:xfrm>
          <a:off x="19494500" y="9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51820</xdr:rowOff>
    </xdr:from>
    <xdr:ext cx="469744" cy="259045"/>
    <xdr:sp macro="" textlink="">
      <xdr:nvSpPr>
        <xdr:cNvPr id="821" name="テキスト ボックス 820"/>
        <xdr:cNvSpPr txBox="1"/>
      </xdr:nvSpPr>
      <xdr:spPr>
        <a:xfrm>
          <a:off x="19310428" y="98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116218</xdr:rowOff>
    </xdr:from>
    <xdr:to>
      <xdr:col>98</xdr:col>
      <xdr:colOff>38100</xdr:colOff>
      <xdr:row>57</xdr:row>
      <xdr:rowOff>46368</xdr:rowOff>
    </xdr:to>
    <xdr:sp macro="" textlink="">
      <xdr:nvSpPr>
        <xdr:cNvPr id="822" name="楕円 821"/>
        <xdr:cNvSpPr/>
      </xdr:nvSpPr>
      <xdr:spPr>
        <a:xfrm>
          <a:off x="18605500" y="9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37495</xdr:rowOff>
    </xdr:from>
    <xdr:ext cx="534377" cy="259045"/>
    <xdr:sp macro="" textlink="">
      <xdr:nvSpPr>
        <xdr:cNvPr id="823" name="テキスト ボックス 822"/>
        <xdr:cNvSpPr txBox="1"/>
      </xdr:nvSpPr>
      <xdr:spPr>
        <a:xfrm>
          <a:off x="18389111" y="98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6" name="直線コネクタ 845"/>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7"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48" name="直線コネクタ 847"/>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49"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0" name="直線コネクタ 849"/>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106507</xdr:rowOff>
    </xdr:from>
    <xdr:to>
      <xdr:col>116</xdr:col>
      <xdr:colOff>63500</xdr:colOff>
      <xdr:row>76</xdr:row>
      <xdr:rowOff>53747</xdr:rowOff>
    </xdr:to>
    <xdr:cxnSp macro="">
      <xdr:nvCxnSpPr>
        <xdr:cNvPr id="851" name="直線コネクタ 850"/>
        <xdr:cNvCxnSpPr/>
      </xdr:nvCxnSpPr>
      <xdr:spPr>
        <a:xfrm flipV="1">
          <a:off x="21323300" y="12965257"/>
          <a:ext cx="838200" cy="1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2" name="繰出金平均値テキスト"/>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3" name="フローチャート: 判断 852"/>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136362</xdr:rowOff>
    </xdr:from>
    <xdr:to>
      <xdr:col>111</xdr:col>
      <xdr:colOff>177800</xdr:colOff>
      <xdr:row>76</xdr:row>
      <xdr:rowOff>53747</xdr:rowOff>
    </xdr:to>
    <xdr:cxnSp macro="">
      <xdr:nvCxnSpPr>
        <xdr:cNvPr id="854" name="直線コネクタ 853"/>
        <xdr:cNvCxnSpPr/>
      </xdr:nvCxnSpPr>
      <xdr:spPr>
        <a:xfrm>
          <a:off x="20434300" y="12309312"/>
          <a:ext cx="889000" cy="77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5" name="フローチャート: 判断 854"/>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6" name="テキスト ボックス 855"/>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88174</xdr:rowOff>
    </xdr:from>
    <xdr:to>
      <xdr:col>107</xdr:col>
      <xdr:colOff>50800</xdr:colOff>
      <xdr:row>71</xdr:row>
      <xdr:rowOff>136362</xdr:rowOff>
    </xdr:to>
    <xdr:cxnSp macro="">
      <xdr:nvCxnSpPr>
        <xdr:cNvPr id="857" name="直線コネクタ 856"/>
        <xdr:cNvCxnSpPr/>
      </xdr:nvCxnSpPr>
      <xdr:spPr>
        <a:xfrm>
          <a:off x="19545300" y="12261124"/>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58" name="フローチャート: 判断 857"/>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59" name="テキスト ボックス 858"/>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88174</xdr:rowOff>
    </xdr:from>
    <xdr:to>
      <xdr:col>102</xdr:col>
      <xdr:colOff>114300</xdr:colOff>
      <xdr:row>71</xdr:row>
      <xdr:rowOff>133573</xdr:rowOff>
    </xdr:to>
    <xdr:cxnSp macro="">
      <xdr:nvCxnSpPr>
        <xdr:cNvPr id="860" name="直線コネクタ 859"/>
        <xdr:cNvCxnSpPr/>
      </xdr:nvCxnSpPr>
      <xdr:spPr>
        <a:xfrm flipV="1">
          <a:off x="18656300" y="12261124"/>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1" name="フローチャート: 判断 860"/>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2" name="テキスト ボックス 861"/>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3" name="フローチャート: 判断 862"/>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4" name="テキスト ボックス 863"/>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55707</xdr:rowOff>
    </xdr:from>
    <xdr:to>
      <xdr:col>116</xdr:col>
      <xdr:colOff>114300</xdr:colOff>
      <xdr:row>75</xdr:row>
      <xdr:rowOff>157308</xdr:rowOff>
    </xdr:to>
    <xdr:sp macro="" textlink="">
      <xdr:nvSpPr>
        <xdr:cNvPr id="870" name="楕円 869"/>
        <xdr:cNvSpPr/>
      </xdr:nvSpPr>
      <xdr:spPr>
        <a:xfrm>
          <a:off x="22110700" y="12914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34134</xdr:rowOff>
    </xdr:from>
    <xdr:ext cx="534377" cy="259045"/>
    <xdr:sp macro="" textlink="">
      <xdr:nvSpPr>
        <xdr:cNvPr id="871" name="繰出金該当値テキスト"/>
        <xdr:cNvSpPr txBox="1"/>
      </xdr:nvSpPr>
      <xdr:spPr>
        <a:xfrm>
          <a:off x="22212300" y="128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2947</xdr:rowOff>
    </xdr:from>
    <xdr:to>
      <xdr:col>112</xdr:col>
      <xdr:colOff>38100</xdr:colOff>
      <xdr:row>76</xdr:row>
      <xdr:rowOff>104547</xdr:rowOff>
    </xdr:to>
    <xdr:sp macro="" textlink="">
      <xdr:nvSpPr>
        <xdr:cNvPr id="872" name="楕円 871"/>
        <xdr:cNvSpPr/>
      </xdr:nvSpPr>
      <xdr:spPr>
        <a:xfrm>
          <a:off x="21272500" y="130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95674</xdr:rowOff>
    </xdr:from>
    <xdr:ext cx="534377" cy="259045"/>
    <xdr:sp macro="" textlink="">
      <xdr:nvSpPr>
        <xdr:cNvPr id="873" name="テキスト ボックス 872"/>
        <xdr:cNvSpPr txBox="1"/>
      </xdr:nvSpPr>
      <xdr:spPr>
        <a:xfrm>
          <a:off x="21056111" y="13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85562</xdr:rowOff>
    </xdr:from>
    <xdr:to>
      <xdr:col>107</xdr:col>
      <xdr:colOff>101600</xdr:colOff>
      <xdr:row>72</xdr:row>
      <xdr:rowOff>15712</xdr:rowOff>
    </xdr:to>
    <xdr:sp macro="" textlink="">
      <xdr:nvSpPr>
        <xdr:cNvPr id="874" name="楕円 873"/>
        <xdr:cNvSpPr/>
      </xdr:nvSpPr>
      <xdr:spPr>
        <a:xfrm>
          <a:off x="20383500" y="122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32239</xdr:rowOff>
    </xdr:from>
    <xdr:ext cx="534377" cy="259045"/>
    <xdr:sp macro="" textlink="">
      <xdr:nvSpPr>
        <xdr:cNvPr id="875" name="テキスト ボックス 874"/>
        <xdr:cNvSpPr txBox="1"/>
      </xdr:nvSpPr>
      <xdr:spPr>
        <a:xfrm>
          <a:off x="20167111" y="120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37374</xdr:rowOff>
    </xdr:from>
    <xdr:to>
      <xdr:col>102</xdr:col>
      <xdr:colOff>165100</xdr:colOff>
      <xdr:row>71</xdr:row>
      <xdr:rowOff>138974</xdr:rowOff>
    </xdr:to>
    <xdr:sp macro="" textlink="">
      <xdr:nvSpPr>
        <xdr:cNvPr id="876" name="楕円 875"/>
        <xdr:cNvSpPr/>
      </xdr:nvSpPr>
      <xdr:spPr>
        <a:xfrm>
          <a:off x="19494500" y="122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155501</xdr:rowOff>
    </xdr:from>
    <xdr:ext cx="534377" cy="259045"/>
    <xdr:sp macro="" textlink="">
      <xdr:nvSpPr>
        <xdr:cNvPr id="877" name="テキスト ボックス 876"/>
        <xdr:cNvSpPr txBox="1"/>
      </xdr:nvSpPr>
      <xdr:spPr>
        <a:xfrm>
          <a:off x="19278111" y="119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82773</xdr:rowOff>
    </xdr:from>
    <xdr:to>
      <xdr:col>98</xdr:col>
      <xdr:colOff>38100</xdr:colOff>
      <xdr:row>72</xdr:row>
      <xdr:rowOff>12923</xdr:rowOff>
    </xdr:to>
    <xdr:sp macro="" textlink="">
      <xdr:nvSpPr>
        <xdr:cNvPr id="878" name="楕円 877"/>
        <xdr:cNvSpPr/>
      </xdr:nvSpPr>
      <xdr:spPr>
        <a:xfrm>
          <a:off x="18605500" y="122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29450</xdr:rowOff>
    </xdr:from>
    <xdr:ext cx="534377" cy="259045"/>
    <xdr:sp macro="" textlink="">
      <xdr:nvSpPr>
        <xdr:cNvPr id="879" name="テキスト ボックス 878"/>
        <xdr:cNvSpPr txBox="1"/>
      </xdr:nvSpPr>
      <xdr:spPr>
        <a:xfrm>
          <a:off x="18389111" y="120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531,056</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64,167</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円となっており、会計年度任用職員制度の導入に伴い前年度から増加しているものの、磐田市職員配置方針に基づいた職員の配置により類似団体平均、全国及び県平均を下回っている。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87,743</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内、全国及び県平均を大きく上回っている。これは大型事業が本格化していることによるものである。公共施設の老朽化が進む中で、将来的な負担を考慮した上で、公共施設の総量や規模の適正化に努め、効果的・効率的な投資を行っ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74,030</a:t>
          </a:r>
          <a:r>
            <a:rPr kumimoji="1" lang="ja-JP" altLang="en-US" sz="1300">
              <a:latin typeface="ＭＳ Ｐゴシック" panose="020B0600070205080204" pitchFamily="50" charset="-128"/>
              <a:ea typeface="ＭＳ Ｐゴシック" panose="020B0600070205080204" pitchFamily="50" charset="-128"/>
            </a:rPr>
            <a:t>円であり、類似団体内平均、全国及び県平均を下回っているが、障害者児への給付の増加傾向に加え、幼児教育・保育の無償化や民間こども園増に伴うによる民間認可保育園等への給付の増など、今後も増加傾向は避けられない情勢であり、単独事業の見直し等により、財政負担の軽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その他、積立金の増は寄附金等を基にした津波対策事業基金積立金の増が主なものであり、補助費等の増は特別定額給付金の皆増が主な要因である。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97246</xdr:rowOff>
    </xdr:from>
    <xdr:to>
      <xdr:col>24</xdr:col>
      <xdr:colOff>63500</xdr:colOff>
      <xdr:row>39</xdr:row>
      <xdr:rowOff>22134</xdr:rowOff>
    </xdr:to>
    <xdr:cxnSp macro="">
      <xdr:nvCxnSpPr>
        <xdr:cNvPr id="63" name="直線コネクタ 62"/>
        <xdr:cNvCxnSpPr/>
      </xdr:nvCxnSpPr>
      <xdr:spPr>
        <a:xfrm>
          <a:off x="3797300" y="6440896"/>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97246</xdr:rowOff>
    </xdr:from>
    <xdr:to>
      <xdr:col>19</xdr:col>
      <xdr:colOff>177800</xdr:colOff>
      <xdr:row>38</xdr:row>
      <xdr:rowOff>38463</xdr:rowOff>
    </xdr:to>
    <xdr:cxnSp macro="">
      <xdr:nvCxnSpPr>
        <xdr:cNvPr id="66" name="直線コネクタ 65"/>
        <xdr:cNvCxnSpPr/>
      </xdr:nvCxnSpPr>
      <xdr:spPr>
        <a:xfrm flipV="1">
          <a:off x="2908300" y="64408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38463</xdr:rowOff>
    </xdr:from>
    <xdr:to>
      <xdr:col>15</xdr:col>
      <xdr:colOff>50800</xdr:colOff>
      <xdr:row>38</xdr:row>
      <xdr:rowOff>139700</xdr:rowOff>
    </xdr:to>
    <xdr:cxnSp macro="">
      <xdr:nvCxnSpPr>
        <xdr:cNvPr id="69" name="直線コネクタ 68"/>
        <xdr:cNvCxnSpPr/>
      </xdr:nvCxnSpPr>
      <xdr:spPr>
        <a:xfrm flipV="1">
          <a:off x="2019300" y="65535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139700</xdr:rowOff>
    </xdr:from>
    <xdr:to>
      <xdr:col>10</xdr:col>
      <xdr:colOff>114300</xdr:colOff>
      <xdr:row>38</xdr:row>
      <xdr:rowOff>149497</xdr:rowOff>
    </xdr:to>
    <xdr:cxnSp macro="">
      <xdr:nvCxnSpPr>
        <xdr:cNvPr id="72" name="直線コネクタ 71"/>
        <xdr:cNvCxnSpPr/>
      </xdr:nvCxnSpPr>
      <xdr:spPr>
        <a:xfrm flipV="1">
          <a:off x="1130300" y="66548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142784</xdr:rowOff>
    </xdr:from>
    <xdr:to>
      <xdr:col>24</xdr:col>
      <xdr:colOff>114300</xdr:colOff>
      <xdr:row>39</xdr:row>
      <xdr:rowOff>72934</xdr:rowOff>
    </xdr:to>
    <xdr:sp macro="" textlink="">
      <xdr:nvSpPr>
        <xdr:cNvPr id="82" name="楕円 81"/>
        <xdr:cNvSpPr/>
      </xdr:nvSpPr>
      <xdr:spPr>
        <a:xfrm>
          <a:off x="45847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57711</xdr:rowOff>
    </xdr:from>
    <xdr:ext cx="469744" cy="259045"/>
    <xdr:sp macro="" textlink="">
      <xdr:nvSpPr>
        <xdr:cNvPr id="83" name="議会費該当値テキスト"/>
        <xdr:cNvSpPr txBox="1"/>
      </xdr:nvSpPr>
      <xdr:spPr>
        <a:xfrm>
          <a:off x="4686300" y="657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46446</xdr:rowOff>
    </xdr:from>
    <xdr:to>
      <xdr:col>20</xdr:col>
      <xdr:colOff>38100</xdr:colOff>
      <xdr:row>37</xdr:row>
      <xdr:rowOff>148046</xdr:rowOff>
    </xdr:to>
    <xdr:sp macro="" textlink="">
      <xdr:nvSpPr>
        <xdr:cNvPr id="84" name="楕円 83"/>
        <xdr:cNvSpPr/>
      </xdr:nvSpPr>
      <xdr:spPr>
        <a:xfrm>
          <a:off x="3746500" y="63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139173</xdr:rowOff>
    </xdr:from>
    <xdr:ext cx="469744" cy="259045"/>
    <xdr:sp macro="" textlink="">
      <xdr:nvSpPr>
        <xdr:cNvPr id="85" name="テキスト ボックス 84"/>
        <xdr:cNvSpPr txBox="1"/>
      </xdr:nvSpPr>
      <xdr:spPr>
        <a:xfrm>
          <a:off x="3562428" y="648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159113</xdr:rowOff>
    </xdr:from>
    <xdr:to>
      <xdr:col>15</xdr:col>
      <xdr:colOff>101600</xdr:colOff>
      <xdr:row>38</xdr:row>
      <xdr:rowOff>89263</xdr:rowOff>
    </xdr:to>
    <xdr:sp macro="" textlink="">
      <xdr:nvSpPr>
        <xdr:cNvPr id="86" name="楕円 85"/>
        <xdr:cNvSpPr/>
      </xdr:nvSpPr>
      <xdr:spPr>
        <a:xfrm>
          <a:off x="2857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80390</xdr:rowOff>
    </xdr:from>
    <xdr:ext cx="469744" cy="259045"/>
    <xdr:sp macro="" textlink="">
      <xdr:nvSpPr>
        <xdr:cNvPr id="87" name="テキスト ボックス 86"/>
        <xdr:cNvSpPr txBox="1"/>
      </xdr:nvSpPr>
      <xdr:spPr>
        <a:xfrm>
          <a:off x="2673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88900</xdr:rowOff>
    </xdr:from>
    <xdr:to>
      <xdr:col>10</xdr:col>
      <xdr:colOff>165100</xdr:colOff>
      <xdr:row>39</xdr:row>
      <xdr:rowOff>19050</xdr:rowOff>
    </xdr:to>
    <xdr:sp macro="" textlink="">
      <xdr:nvSpPr>
        <xdr:cNvPr id="88" name="楕円 87"/>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10177</xdr:rowOff>
    </xdr:from>
    <xdr:ext cx="469744" cy="259045"/>
    <xdr:sp macro="" textlink="">
      <xdr:nvSpPr>
        <xdr:cNvPr id="89" name="テキスト ボックス 88"/>
        <xdr:cNvSpPr txBox="1"/>
      </xdr:nvSpPr>
      <xdr:spPr>
        <a:xfrm>
          <a:off x="1784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98697</xdr:rowOff>
    </xdr:from>
    <xdr:to>
      <xdr:col>6</xdr:col>
      <xdr:colOff>38100</xdr:colOff>
      <xdr:row>39</xdr:row>
      <xdr:rowOff>28847</xdr:rowOff>
    </xdr:to>
    <xdr:sp macro="" textlink="">
      <xdr:nvSpPr>
        <xdr:cNvPr id="90" name="楕円 89"/>
        <xdr:cNvSpPr/>
      </xdr:nvSpPr>
      <xdr:spPr>
        <a:xfrm>
          <a:off x="1079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19974</xdr:rowOff>
    </xdr:from>
    <xdr:ext cx="469744" cy="259045"/>
    <xdr:sp macro="" textlink="">
      <xdr:nvSpPr>
        <xdr:cNvPr id="91" name="テキスト ボックス 90"/>
        <xdr:cNvSpPr txBox="1"/>
      </xdr:nvSpPr>
      <xdr:spPr>
        <a:xfrm>
          <a:off x="895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134772</xdr:rowOff>
    </xdr:from>
    <xdr:to>
      <xdr:col>24</xdr:col>
      <xdr:colOff>63500</xdr:colOff>
      <xdr:row>59</xdr:row>
      <xdr:rowOff>76506</xdr:rowOff>
    </xdr:to>
    <xdr:cxnSp macro="">
      <xdr:nvCxnSpPr>
        <xdr:cNvPr id="119" name="直線コネクタ 118"/>
        <xdr:cNvCxnSpPr/>
      </xdr:nvCxnSpPr>
      <xdr:spPr>
        <a:xfrm flipV="1">
          <a:off x="3797300" y="9221622"/>
          <a:ext cx="838200" cy="9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63750</xdr:rowOff>
    </xdr:from>
    <xdr:to>
      <xdr:col>19</xdr:col>
      <xdr:colOff>177800</xdr:colOff>
      <xdr:row>59</xdr:row>
      <xdr:rowOff>76506</xdr:rowOff>
    </xdr:to>
    <xdr:cxnSp macro="">
      <xdr:nvCxnSpPr>
        <xdr:cNvPr id="122" name="直線コネクタ 121"/>
        <xdr:cNvCxnSpPr/>
      </xdr:nvCxnSpPr>
      <xdr:spPr>
        <a:xfrm>
          <a:off x="2908300" y="10179300"/>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98954</xdr:rowOff>
    </xdr:from>
    <xdr:ext cx="534377" cy="259045"/>
    <xdr:sp macro="" textlink="">
      <xdr:nvSpPr>
        <xdr:cNvPr id="124" name="テキスト ボックス 123"/>
        <xdr:cNvSpPr txBox="1"/>
      </xdr:nvSpPr>
      <xdr:spPr>
        <a:xfrm>
          <a:off x="3530111" y="98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31527</xdr:rowOff>
    </xdr:from>
    <xdr:to>
      <xdr:col>15</xdr:col>
      <xdr:colOff>50800</xdr:colOff>
      <xdr:row>59</xdr:row>
      <xdr:rowOff>63750</xdr:rowOff>
    </xdr:to>
    <xdr:cxnSp macro="">
      <xdr:nvCxnSpPr>
        <xdr:cNvPr id="125" name="直線コネクタ 124"/>
        <xdr:cNvCxnSpPr/>
      </xdr:nvCxnSpPr>
      <xdr:spPr>
        <a:xfrm>
          <a:off x="2019300" y="10147077"/>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126880</xdr:rowOff>
    </xdr:from>
    <xdr:ext cx="534377" cy="259045"/>
    <xdr:sp macro="" textlink="">
      <xdr:nvSpPr>
        <xdr:cNvPr id="127" name="テキスト ボックス 126"/>
        <xdr:cNvSpPr txBox="1"/>
      </xdr:nvSpPr>
      <xdr:spPr>
        <a:xfrm>
          <a:off x="2641111" y="98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106452</xdr:rowOff>
    </xdr:from>
    <xdr:to>
      <xdr:col>10</xdr:col>
      <xdr:colOff>114300</xdr:colOff>
      <xdr:row>59</xdr:row>
      <xdr:rowOff>31527</xdr:rowOff>
    </xdr:to>
    <xdr:cxnSp macro="">
      <xdr:nvCxnSpPr>
        <xdr:cNvPr id="128" name="直線コネクタ 127"/>
        <xdr:cNvCxnSpPr/>
      </xdr:nvCxnSpPr>
      <xdr:spPr>
        <a:xfrm>
          <a:off x="1130300" y="10050552"/>
          <a:ext cx="889000" cy="9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83972</xdr:rowOff>
    </xdr:from>
    <xdr:to>
      <xdr:col>24</xdr:col>
      <xdr:colOff>114300</xdr:colOff>
      <xdr:row>54</xdr:row>
      <xdr:rowOff>14122</xdr:rowOff>
    </xdr:to>
    <xdr:sp macro="" textlink="">
      <xdr:nvSpPr>
        <xdr:cNvPr id="138" name="楕円 137"/>
        <xdr:cNvSpPr/>
      </xdr:nvSpPr>
      <xdr:spPr>
        <a:xfrm>
          <a:off x="4584700" y="91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170349</xdr:rowOff>
    </xdr:from>
    <xdr:ext cx="599010" cy="259045"/>
    <xdr:sp macro="" textlink="">
      <xdr:nvSpPr>
        <xdr:cNvPr id="139" name="総務費該当値テキスト"/>
        <xdr:cNvSpPr txBox="1"/>
      </xdr:nvSpPr>
      <xdr:spPr>
        <a:xfrm>
          <a:off x="4686300" y="908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25706</xdr:rowOff>
    </xdr:from>
    <xdr:to>
      <xdr:col>20</xdr:col>
      <xdr:colOff>38100</xdr:colOff>
      <xdr:row>59</xdr:row>
      <xdr:rowOff>127306</xdr:rowOff>
    </xdr:to>
    <xdr:sp macro="" textlink="">
      <xdr:nvSpPr>
        <xdr:cNvPr id="140" name="楕円 139"/>
        <xdr:cNvSpPr/>
      </xdr:nvSpPr>
      <xdr:spPr>
        <a:xfrm>
          <a:off x="3746500" y="101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118433</xdr:rowOff>
    </xdr:from>
    <xdr:ext cx="534377" cy="259045"/>
    <xdr:sp macro="" textlink="">
      <xdr:nvSpPr>
        <xdr:cNvPr id="141" name="テキスト ボックス 140"/>
        <xdr:cNvSpPr txBox="1"/>
      </xdr:nvSpPr>
      <xdr:spPr>
        <a:xfrm>
          <a:off x="3530111" y="102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12950</xdr:rowOff>
    </xdr:from>
    <xdr:to>
      <xdr:col>15</xdr:col>
      <xdr:colOff>101600</xdr:colOff>
      <xdr:row>59</xdr:row>
      <xdr:rowOff>114550</xdr:rowOff>
    </xdr:to>
    <xdr:sp macro="" textlink="">
      <xdr:nvSpPr>
        <xdr:cNvPr id="142" name="楕円 141"/>
        <xdr:cNvSpPr/>
      </xdr:nvSpPr>
      <xdr:spPr>
        <a:xfrm>
          <a:off x="2857500" y="101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105677</xdr:rowOff>
    </xdr:from>
    <xdr:ext cx="534377" cy="259045"/>
    <xdr:sp macro="" textlink="">
      <xdr:nvSpPr>
        <xdr:cNvPr id="143" name="テキスト ボックス 142"/>
        <xdr:cNvSpPr txBox="1"/>
      </xdr:nvSpPr>
      <xdr:spPr>
        <a:xfrm>
          <a:off x="2641111" y="102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152177</xdr:rowOff>
    </xdr:from>
    <xdr:to>
      <xdr:col>10</xdr:col>
      <xdr:colOff>165100</xdr:colOff>
      <xdr:row>59</xdr:row>
      <xdr:rowOff>82327</xdr:rowOff>
    </xdr:to>
    <xdr:sp macro="" textlink="">
      <xdr:nvSpPr>
        <xdr:cNvPr id="144" name="楕円 143"/>
        <xdr:cNvSpPr/>
      </xdr:nvSpPr>
      <xdr:spPr>
        <a:xfrm>
          <a:off x="1968500" y="100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98854</xdr:rowOff>
    </xdr:from>
    <xdr:ext cx="534377" cy="259045"/>
    <xdr:sp macro="" textlink="">
      <xdr:nvSpPr>
        <xdr:cNvPr id="145" name="テキスト ボックス 144"/>
        <xdr:cNvSpPr txBox="1"/>
      </xdr:nvSpPr>
      <xdr:spPr>
        <a:xfrm>
          <a:off x="1752111" y="98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55652</xdr:rowOff>
    </xdr:from>
    <xdr:to>
      <xdr:col>6</xdr:col>
      <xdr:colOff>38100</xdr:colOff>
      <xdr:row>58</xdr:row>
      <xdr:rowOff>157252</xdr:rowOff>
    </xdr:to>
    <xdr:sp macro="" textlink="">
      <xdr:nvSpPr>
        <xdr:cNvPr id="146" name="楕円 145"/>
        <xdr:cNvSpPr/>
      </xdr:nvSpPr>
      <xdr:spPr>
        <a:xfrm>
          <a:off x="1079500" y="99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2329</xdr:rowOff>
    </xdr:from>
    <xdr:ext cx="534377" cy="259045"/>
    <xdr:sp macro="" textlink="">
      <xdr:nvSpPr>
        <xdr:cNvPr id="147" name="テキスト ボックス 146"/>
        <xdr:cNvSpPr txBox="1"/>
      </xdr:nvSpPr>
      <xdr:spPr>
        <a:xfrm>
          <a:off x="863111" y="97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64605</xdr:rowOff>
    </xdr:from>
    <xdr:to>
      <xdr:col>24</xdr:col>
      <xdr:colOff>62865</xdr:colOff>
      <xdr:row>76</xdr:row>
      <xdr:rowOff>146862</xdr:rowOff>
    </xdr:to>
    <xdr:cxnSp macro="">
      <xdr:nvCxnSpPr>
        <xdr:cNvPr id="172" name="直線コネクタ 171"/>
        <xdr:cNvCxnSpPr/>
      </xdr:nvCxnSpPr>
      <xdr:spPr>
        <a:xfrm flipV="1">
          <a:off x="4633595" y="12237555"/>
          <a:ext cx="1270" cy="9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3" name="民生費最小値テキスト"/>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4" name="直線コネクタ 173"/>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11282</xdr:rowOff>
    </xdr:from>
    <xdr:ext cx="599010" cy="259045"/>
    <xdr:sp macro="" textlink="">
      <xdr:nvSpPr>
        <xdr:cNvPr id="175" name="民生費最大値テキスト"/>
        <xdr:cNvSpPr txBox="1"/>
      </xdr:nvSpPr>
      <xdr:spPr>
        <a:xfrm>
          <a:off x="4686300" y="120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64605</xdr:rowOff>
    </xdr:from>
    <xdr:to>
      <xdr:col>24</xdr:col>
      <xdr:colOff>152400</xdr:colOff>
      <xdr:row>71</xdr:row>
      <xdr:rowOff>64605</xdr:rowOff>
    </xdr:to>
    <xdr:cxnSp macro="">
      <xdr:nvCxnSpPr>
        <xdr:cNvPr id="176" name="直線コネクタ 175"/>
        <xdr:cNvCxnSpPr/>
      </xdr:nvCxnSpPr>
      <xdr:spPr>
        <a:xfrm>
          <a:off x="4546600" y="1223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73921</xdr:rowOff>
    </xdr:from>
    <xdr:to>
      <xdr:col>24</xdr:col>
      <xdr:colOff>63500</xdr:colOff>
      <xdr:row>76</xdr:row>
      <xdr:rowOff>152615</xdr:rowOff>
    </xdr:to>
    <xdr:cxnSp macro="">
      <xdr:nvCxnSpPr>
        <xdr:cNvPr id="177" name="直線コネクタ 176"/>
        <xdr:cNvCxnSpPr/>
      </xdr:nvCxnSpPr>
      <xdr:spPr>
        <a:xfrm flipV="1">
          <a:off x="3797300" y="13104121"/>
          <a:ext cx="8382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59465</xdr:rowOff>
    </xdr:from>
    <xdr:ext cx="599010" cy="259045"/>
    <xdr:sp macro="" textlink="">
      <xdr:nvSpPr>
        <xdr:cNvPr id="178" name="民生費平均値テキスト"/>
        <xdr:cNvSpPr txBox="1"/>
      </xdr:nvSpPr>
      <xdr:spPr>
        <a:xfrm>
          <a:off x="4686300" y="1257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36588</xdr:rowOff>
    </xdr:from>
    <xdr:to>
      <xdr:col>24</xdr:col>
      <xdr:colOff>114300</xdr:colOff>
      <xdr:row>74</xdr:row>
      <xdr:rowOff>138188</xdr:rowOff>
    </xdr:to>
    <xdr:sp macro="" textlink="">
      <xdr:nvSpPr>
        <xdr:cNvPr id="179" name="フローチャート: 判断 178"/>
        <xdr:cNvSpPr/>
      </xdr:nvSpPr>
      <xdr:spPr>
        <a:xfrm>
          <a:off x="4584700" y="12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152615</xdr:rowOff>
    </xdr:from>
    <xdr:to>
      <xdr:col>19</xdr:col>
      <xdr:colOff>177800</xdr:colOff>
      <xdr:row>77</xdr:row>
      <xdr:rowOff>90951</xdr:rowOff>
    </xdr:to>
    <xdr:cxnSp macro="">
      <xdr:nvCxnSpPr>
        <xdr:cNvPr id="180" name="直線コネクタ 179"/>
        <xdr:cNvCxnSpPr/>
      </xdr:nvCxnSpPr>
      <xdr:spPr>
        <a:xfrm flipV="1">
          <a:off x="2908300" y="13182815"/>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123057</xdr:rowOff>
    </xdr:from>
    <xdr:to>
      <xdr:col>20</xdr:col>
      <xdr:colOff>38100</xdr:colOff>
      <xdr:row>75</xdr:row>
      <xdr:rowOff>53207</xdr:rowOff>
    </xdr:to>
    <xdr:sp macro="" textlink="">
      <xdr:nvSpPr>
        <xdr:cNvPr id="181" name="フローチャート: 判断 180"/>
        <xdr:cNvSpPr/>
      </xdr:nvSpPr>
      <xdr:spPr>
        <a:xfrm>
          <a:off x="3746500" y="128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69734</xdr:rowOff>
    </xdr:from>
    <xdr:ext cx="599010" cy="259045"/>
    <xdr:sp macro="" textlink="">
      <xdr:nvSpPr>
        <xdr:cNvPr id="182" name="テキスト ボックス 181"/>
        <xdr:cNvSpPr txBox="1"/>
      </xdr:nvSpPr>
      <xdr:spPr>
        <a:xfrm>
          <a:off x="3497795" y="125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90951</xdr:rowOff>
    </xdr:from>
    <xdr:to>
      <xdr:col>15</xdr:col>
      <xdr:colOff>50800</xdr:colOff>
      <xdr:row>77</xdr:row>
      <xdr:rowOff>161189</xdr:rowOff>
    </xdr:to>
    <xdr:cxnSp macro="">
      <xdr:nvCxnSpPr>
        <xdr:cNvPr id="183" name="直線コネクタ 182"/>
        <xdr:cNvCxnSpPr/>
      </xdr:nvCxnSpPr>
      <xdr:spPr>
        <a:xfrm flipV="1">
          <a:off x="2019300" y="13292601"/>
          <a:ext cx="889000" cy="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46419</xdr:rowOff>
    </xdr:from>
    <xdr:to>
      <xdr:col>15</xdr:col>
      <xdr:colOff>101600</xdr:colOff>
      <xdr:row>75</xdr:row>
      <xdr:rowOff>148019</xdr:rowOff>
    </xdr:to>
    <xdr:sp macro="" textlink="">
      <xdr:nvSpPr>
        <xdr:cNvPr id="184" name="フローチャート: 判断 183"/>
        <xdr:cNvSpPr/>
      </xdr:nvSpPr>
      <xdr:spPr>
        <a:xfrm>
          <a:off x="2857500" y="1290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164546</xdr:rowOff>
    </xdr:from>
    <xdr:ext cx="599010" cy="259045"/>
    <xdr:sp macro="" textlink="">
      <xdr:nvSpPr>
        <xdr:cNvPr id="185" name="テキスト ボックス 184"/>
        <xdr:cNvSpPr txBox="1"/>
      </xdr:nvSpPr>
      <xdr:spPr>
        <a:xfrm>
          <a:off x="2608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156408</xdr:rowOff>
    </xdr:from>
    <xdr:to>
      <xdr:col>10</xdr:col>
      <xdr:colOff>114300</xdr:colOff>
      <xdr:row>77</xdr:row>
      <xdr:rowOff>161189</xdr:rowOff>
    </xdr:to>
    <xdr:cxnSp macro="">
      <xdr:nvCxnSpPr>
        <xdr:cNvPr id="186" name="直線コネクタ 185"/>
        <xdr:cNvCxnSpPr/>
      </xdr:nvCxnSpPr>
      <xdr:spPr>
        <a:xfrm>
          <a:off x="1130300" y="13358058"/>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60096</xdr:rowOff>
    </xdr:from>
    <xdr:to>
      <xdr:col>10</xdr:col>
      <xdr:colOff>165100</xdr:colOff>
      <xdr:row>75</xdr:row>
      <xdr:rowOff>161696</xdr:rowOff>
    </xdr:to>
    <xdr:sp macro="" textlink="">
      <xdr:nvSpPr>
        <xdr:cNvPr id="187" name="フローチャート: 判断 186"/>
        <xdr:cNvSpPr/>
      </xdr:nvSpPr>
      <xdr:spPr>
        <a:xfrm>
          <a:off x="1968500" y="1291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6773</xdr:rowOff>
    </xdr:from>
    <xdr:ext cx="599010" cy="259045"/>
    <xdr:sp macro="" textlink="">
      <xdr:nvSpPr>
        <xdr:cNvPr id="188" name="テキスト ボックス 187"/>
        <xdr:cNvSpPr txBox="1"/>
      </xdr:nvSpPr>
      <xdr:spPr>
        <a:xfrm>
          <a:off x="1719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92901</xdr:rowOff>
    </xdr:from>
    <xdr:to>
      <xdr:col>6</xdr:col>
      <xdr:colOff>38100</xdr:colOff>
      <xdr:row>76</xdr:row>
      <xdr:rowOff>23050</xdr:rowOff>
    </xdr:to>
    <xdr:sp macro="" textlink="">
      <xdr:nvSpPr>
        <xdr:cNvPr id="189" name="フローチャート: 判断 188"/>
        <xdr:cNvSpPr/>
      </xdr:nvSpPr>
      <xdr:spPr>
        <a:xfrm>
          <a:off x="1079500" y="129516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39578</xdr:rowOff>
    </xdr:from>
    <xdr:ext cx="599010" cy="259045"/>
    <xdr:sp macro="" textlink="">
      <xdr:nvSpPr>
        <xdr:cNvPr id="190" name="テキスト ボックス 189"/>
        <xdr:cNvSpPr txBox="1"/>
      </xdr:nvSpPr>
      <xdr:spPr>
        <a:xfrm>
          <a:off x="830795" y="127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23121</xdr:rowOff>
    </xdr:from>
    <xdr:to>
      <xdr:col>24</xdr:col>
      <xdr:colOff>114300</xdr:colOff>
      <xdr:row>76</xdr:row>
      <xdr:rowOff>124721</xdr:rowOff>
    </xdr:to>
    <xdr:sp macro="" textlink="">
      <xdr:nvSpPr>
        <xdr:cNvPr id="196" name="楕円 195"/>
        <xdr:cNvSpPr/>
      </xdr:nvSpPr>
      <xdr:spPr>
        <a:xfrm>
          <a:off x="4584700" y="130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109497</xdr:rowOff>
    </xdr:from>
    <xdr:ext cx="599010" cy="259045"/>
    <xdr:sp macro="" textlink="">
      <xdr:nvSpPr>
        <xdr:cNvPr id="197" name="民生費該当値テキスト"/>
        <xdr:cNvSpPr txBox="1"/>
      </xdr:nvSpPr>
      <xdr:spPr>
        <a:xfrm>
          <a:off x="4686300" y="1296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101815</xdr:rowOff>
    </xdr:from>
    <xdr:to>
      <xdr:col>20</xdr:col>
      <xdr:colOff>38100</xdr:colOff>
      <xdr:row>77</xdr:row>
      <xdr:rowOff>31965</xdr:rowOff>
    </xdr:to>
    <xdr:sp macro="" textlink="">
      <xdr:nvSpPr>
        <xdr:cNvPr id="198" name="楕円 197"/>
        <xdr:cNvSpPr/>
      </xdr:nvSpPr>
      <xdr:spPr>
        <a:xfrm>
          <a:off x="3746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23092</xdr:rowOff>
    </xdr:from>
    <xdr:ext cx="599010" cy="259045"/>
    <xdr:sp macro="" textlink="">
      <xdr:nvSpPr>
        <xdr:cNvPr id="199" name="テキスト ボックス 198"/>
        <xdr:cNvSpPr txBox="1"/>
      </xdr:nvSpPr>
      <xdr:spPr>
        <a:xfrm>
          <a:off x="3497795" y="13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40151</xdr:rowOff>
    </xdr:from>
    <xdr:to>
      <xdr:col>15</xdr:col>
      <xdr:colOff>101600</xdr:colOff>
      <xdr:row>77</xdr:row>
      <xdr:rowOff>141751</xdr:rowOff>
    </xdr:to>
    <xdr:sp macro="" textlink="">
      <xdr:nvSpPr>
        <xdr:cNvPr id="200" name="楕円 199"/>
        <xdr:cNvSpPr/>
      </xdr:nvSpPr>
      <xdr:spPr>
        <a:xfrm>
          <a:off x="2857500" y="132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132878</xdr:rowOff>
    </xdr:from>
    <xdr:ext cx="599010" cy="259045"/>
    <xdr:sp macro="" textlink="">
      <xdr:nvSpPr>
        <xdr:cNvPr id="201" name="テキスト ボックス 200"/>
        <xdr:cNvSpPr txBox="1"/>
      </xdr:nvSpPr>
      <xdr:spPr>
        <a:xfrm>
          <a:off x="2608795" y="133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110389</xdr:rowOff>
    </xdr:from>
    <xdr:to>
      <xdr:col>10</xdr:col>
      <xdr:colOff>165100</xdr:colOff>
      <xdr:row>78</xdr:row>
      <xdr:rowOff>40539</xdr:rowOff>
    </xdr:to>
    <xdr:sp macro="" textlink="">
      <xdr:nvSpPr>
        <xdr:cNvPr id="202" name="楕円 201"/>
        <xdr:cNvSpPr/>
      </xdr:nvSpPr>
      <xdr:spPr>
        <a:xfrm>
          <a:off x="1968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31666</xdr:rowOff>
    </xdr:from>
    <xdr:ext cx="599010" cy="259045"/>
    <xdr:sp macro="" textlink="">
      <xdr:nvSpPr>
        <xdr:cNvPr id="203" name="テキスト ボックス 202"/>
        <xdr:cNvSpPr txBox="1"/>
      </xdr:nvSpPr>
      <xdr:spPr>
        <a:xfrm>
          <a:off x="1719795" y="1340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105608</xdr:rowOff>
    </xdr:from>
    <xdr:to>
      <xdr:col>6</xdr:col>
      <xdr:colOff>38100</xdr:colOff>
      <xdr:row>78</xdr:row>
      <xdr:rowOff>35758</xdr:rowOff>
    </xdr:to>
    <xdr:sp macro="" textlink="">
      <xdr:nvSpPr>
        <xdr:cNvPr id="204" name="楕円 203"/>
        <xdr:cNvSpPr/>
      </xdr:nvSpPr>
      <xdr:spPr>
        <a:xfrm>
          <a:off x="1079500" y="13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26885</xdr:rowOff>
    </xdr:from>
    <xdr:ext cx="599010" cy="259045"/>
    <xdr:sp macro="" textlink="">
      <xdr:nvSpPr>
        <xdr:cNvPr id="205" name="テキスト ボックス 204"/>
        <xdr:cNvSpPr txBox="1"/>
      </xdr:nvSpPr>
      <xdr:spPr>
        <a:xfrm>
          <a:off x="830795" y="1339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2" name="直線コネクタ 231"/>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3"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4" name="直線コネクタ 233"/>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5"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6" name="直線コネクタ 235"/>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10083</xdr:rowOff>
    </xdr:from>
    <xdr:to>
      <xdr:col>24</xdr:col>
      <xdr:colOff>63500</xdr:colOff>
      <xdr:row>97</xdr:row>
      <xdr:rowOff>102144</xdr:rowOff>
    </xdr:to>
    <xdr:cxnSp macro="">
      <xdr:nvCxnSpPr>
        <xdr:cNvPr id="237" name="直線コネクタ 236"/>
        <xdr:cNvCxnSpPr/>
      </xdr:nvCxnSpPr>
      <xdr:spPr>
        <a:xfrm flipV="1">
          <a:off x="3797300" y="16640733"/>
          <a:ext cx="8382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38"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9" name="フローチャート: 判断 238"/>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119844</xdr:rowOff>
    </xdr:from>
    <xdr:to>
      <xdr:col>19</xdr:col>
      <xdr:colOff>177800</xdr:colOff>
      <xdr:row>97</xdr:row>
      <xdr:rowOff>102144</xdr:rowOff>
    </xdr:to>
    <xdr:cxnSp macro="">
      <xdr:nvCxnSpPr>
        <xdr:cNvPr id="240" name="直線コネクタ 239"/>
        <xdr:cNvCxnSpPr/>
      </xdr:nvCxnSpPr>
      <xdr:spPr>
        <a:xfrm>
          <a:off x="2908300" y="16579044"/>
          <a:ext cx="889000" cy="1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1" name="フローチャート: 判断 240"/>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2" name="テキスト ボックス 241"/>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119844</xdr:rowOff>
    </xdr:from>
    <xdr:to>
      <xdr:col>15</xdr:col>
      <xdr:colOff>50800</xdr:colOff>
      <xdr:row>97</xdr:row>
      <xdr:rowOff>106226</xdr:rowOff>
    </xdr:to>
    <xdr:cxnSp macro="">
      <xdr:nvCxnSpPr>
        <xdr:cNvPr id="243" name="直線コネクタ 242"/>
        <xdr:cNvCxnSpPr/>
      </xdr:nvCxnSpPr>
      <xdr:spPr>
        <a:xfrm flipV="1">
          <a:off x="2019300" y="16579044"/>
          <a:ext cx="889000" cy="1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4" name="フローチャート: 判断 243"/>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5" name="テキスト ボックス 244"/>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106226</xdr:rowOff>
    </xdr:from>
    <xdr:to>
      <xdr:col>10</xdr:col>
      <xdr:colOff>114300</xdr:colOff>
      <xdr:row>97</xdr:row>
      <xdr:rowOff>147962</xdr:rowOff>
    </xdr:to>
    <xdr:cxnSp macro="">
      <xdr:nvCxnSpPr>
        <xdr:cNvPr id="246" name="直線コネクタ 245"/>
        <xdr:cNvCxnSpPr/>
      </xdr:nvCxnSpPr>
      <xdr:spPr>
        <a:xfrm flipV="1">
          <a:off x="1130300" y="16736876"/>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7" name="フローチャート: 判断 246"/>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48" name="テキスト ボックス 247"/>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49" name="フローチャート: 判断 248"/>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0" name="テキスト ボックス 249"/>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130733</xdr:rowOff>
    </xdr:from>
    <xdr:to>
      <xdr:col>24</xdr:col>
      <xdr:colOff>114300</xdr:colOff>
      <xdr:row>97</xdr:row>
      <xdr:rowOff>60883</xdr:rowOff>
    </xdr:to>
    <xdr:sp macro="" textlink="">
      <xdr:nvSpPr>
        <xdr:cNvPr id="256" name="楕円 255"/>
        <xdr:cNvSpPr/>
      </xdr:nvSpPr>
      <xdr:spPr>
        <a:xfrm>
          <a:off x="45847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109160</xdr:rowOff>
    </xdr:from>
    <xdr:ext cx="534377" cy="259045"/>
    <xdr:sp macro="" textlink="">
      <xdr:nvSpPr>
        <xdr:cNvPr id="257" name="衛生費該当値テキスト"/>
        <xdr:cNvSpPr txBox="1"/>
      </xdr:nvSpPr>
      <xdr:spPr>
        <a:xfrm>
          <a:off x="4686300" y="165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51344</xdr:rowOff>
    </xdr:from>
    <xdr:to>
      <xdr:col>20</xdr:col>
      <xdr:colOff>38100</xdr:colOff>
      <xdr:row>97</xdr:row>
      <xdr:rowOff>152944</xdr:rowOff>
    </xdr:to>
    <xdr:sp macro="" textlink="">
      <xdr:nvSpPr>
        <xdr:cNvPr id="258" name="楕円 257"/>
        <xdr:cNvSpPr/>
      </xdr:nvSpPr>
      <xdr:spPr>
        <a:xfrm>
          <a:off x="3746500" y="166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144071</xdr:rowOff>
    </xdr:from>
    <xdr:ext cx="534377" cy="259045"/>
    <xdr:sp macro="" textlink="">
      <xdr:nvSpPr>
        <xdr:cNvPr id="259" name="テキスト ボックス 258"/>
        <xdr:cNvSpPr txBox="1"/>
      </xdr:nvSpPr>
      <xdr:spPr>
        <a:xfrm>
          <a:off x="3530111" y="167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69044</xdr:rowOff>
    </xdr:from>
    <xdr:to>
      <xdr:col>15</xdr:col>
      <xdr:colOff>101600</xdr:colOff>
      <xdr:row>96</xdr:row>
      <xdr:rowOff>170644</xdr:rowOff>
    </xdr:to>
    <xdr:sp macro="" textlink="">
      <xdr:nvSpPr>
        <xdr:cNvPr id="260" name="楕円 259"/>
        <xdr:cNvSpPr/>
      </xdr:nvSpPr>
      <xdr:spPr>
        <a:xfrm>
          <a:off x="2857500" y="165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15721</xdr:rowOff>
    </xdr:from>
    <xdr:ext cx="534377" cy="259045"/>
    <xdr:sp macro="" textlink="">
      <xdr:nvSpPr>
        <xdr:cNvPr id="261" name="テキスト ボックス 260"/>
        <xdr:cNvSpPr txBox="1"/>
      </xdr:nvSpPr>
      <xdr:spPr>
        <a:xfrm>
          <a:off x="2641111" y="163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55426</xdr:rowOff>
    </xdr:from>
    <xdr:to>
      <xdr:col>10</xdr:col>
      <xdr:colOff>165100</xdr:colOff>
      <xdr:row>97</xdr:row>
      <xdr:rowOff>157026</xdr:rowOff>
    </xdr:to>
    <xdr:sp macro="" textlink="">
      <xdr:nvSpPr>
        <xdr:cNvPr id="262" name="楕円 261"/>
        <xdr:cNvSpPr/>
      </xdr:nvSpPr>
      <xdr:spPr>
        <a:xfrm>
          <a:off x="19685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148153</xdr:rowOff>
    </xdr:from>
    <xdr:ext cx="534377" cy="259045"/>
    <xdr:sp macro="" textlink="">
      <xdr:nvSpPr>
        <xdr:cNvPr id="263" name="テキスト ボックス 262"/>
        <xdr:cNvSpPr txBox="1"/>
      </xdr:nvSpPr>
      <xdr:spPr>
        <a:xfrm>
          <a:off x="1752111" y="167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97162</xdr:rowOff>
    </xdr:from>
    <xdr:to>
      <xdr:col>6</xdr:col>
      <xdr:colOff>38100</xdr:colOff>
      <xdr:row>98</xdr:row>
      <xdr:rowOff>27312</xdr:rowOff>
    </xdr:to>
    <xdr:sp macro="" textlink="">
      <xdr:nvSpPr>
        <xdr:cNvPr id="264" name="楕円 263"/>
        <xdr:cNvSpPr/>
      </xdr:nvSpPr>
      <xdr:spPr>
        <a:xfrm>
          <a:off x="1079500" y="167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18439</xdr:rowOff>
    </xdr:from>
    <xdr:ext cx="534377" cy="259045"/>
    <xdr:sp macro="" textlink="">
      <xdr:nvSpPr>
        <xdr:cNvPr id="265" name="テキスト ボックス 264"/>
        <xdr:cNvSpPr txBox="1"/>
      </xdr:nvSpPr>
      <xdr:spPr>
        <a:xfrm>
          <a:off x="863111" y="168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84709</xdr:rowOff>
    </xdr:from>
    <xdr:to>
      <xdr:col>54</xdr:col>
      <xdr:colOff>189865</xdr:colOff>
      <xdr:row>38</xdr:row>
      <xdr:rowOff>158623</xdr:rowOff>
    </xdr:to>
    <xdr:cxnSp macro="">
      <xdr:nvCxnSpPr>
        <xdr:cNvPr id="289" name="直線コネクタ 288"/>
        <xdr:cNvCxnSpPr/>
      </xdr:nvCxnSpPr>
      <xdr:spPr>
        <a:xfrm flipV="1">
          <a:off x="10475595" y="5742559"/>
          <a:ext cx="1270" cy="93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162450</xdr:rowOff>
    </xdr:from>
    <xdr:ext cx="378565" cy="259045"/>
    <xdr:sp macro="" textlink="">
      <xdr:nvSpPr>
        <xdr:cNvPr id="290" name="労働費最小値テキスト"/>
        <xdr:cNvSpPr txBox="1"/>
      </xdr:nvSpPr>
      <xdr:spPr>
        <a:xfrm>
          <a:off x="10528300"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158623</xdr:rowOff>
    </xdr:from>
    <xdr:to>
      <xdr:col>55</xdr:col>
      <xdr:colOff>88900</xdr:colOff>
      <xdr:row>38</xdr:row>
      <xdr:rowOff>158623</xdr:rowOff>
    </xdr:to>
    <xdr:cxnSp macro="">
      <xdr:nvCxnSpPr>
        <xdr:cNvPr id="291" name="直線コネクタ 290"/>
        <xdr:cNvCxnSpPr/>
      </xdr:nvCxnSpPr>
      <xdr:spPr>
        <a:xfrm>
          <a:off x="10388600" y="667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31386</xdr:rowOff>
    </xdr:from>
    <xdr:ext cx="469744" cy="259045"/>
    <xdr:sp macro="" textlink="">
      <xdr:nvSpPr>
        <xdr:cNvPr id="292" name="労働費最大値テキスト"/>
        <xdr:cNvSpPr txBox="1"/>
      </xdr:nvSpPr>
      <xdr:spPr>
        <a:xfrm>
          <a:off x="10528300"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84709</xdr:rowOff>
    </xdr:from>
    <xdr:to>
      <xdr:col>55</xdr:col>
      <xdr:colOff>88900</xdr:colOff>
      <xdr:row>33</xdr:row>
      <xdr:rowOff>84709</xdr:rowOff>
    </xdr:to>
    <xdr:cxnSp macro="">
      <xdr:nvCxnSpPr>
        <xdr:cNvPr id="293" name="直線コネクタ 292"/>
        <xdr:cNvCxnSpPr/>
      </xdr:nvCxnSpPr>
      <xdr:spPr>
        <a:xfrm>
          <a:off x="10388600" y="5742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134493</xdr:rowOff>
    </xdr:from>
    <xdr:to>
      <xdr:col>55</xdr:col>
      <xdr:colOff>0</xdr:colOff>
      <xdr:row>33</xdr:row>
      <xdr:rowOff>84709</xdr:rowOff>
    </xdr:to>
    <xdr:cxnSp macro="">
      <xdr:nvCxnSpPr>
        <xdr:cNvPr id="294" name="直線コネクタ 293"/>
        <xdr:cNvCxnSpPr/>
      </xdr:nvCxnSpPr>
      <xdr:spPr>
        <a:xfrm>
          <a:off x="9639300" y="5620893"/>
          <a:ext cx="8382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127271</xdr:rowOff>
    </xdr:from>
    <xdr:ext cx="469744" cy="259045"/>
    <xdr:sp macro="" textlink="">
      <xdr:nvSpPr>
        <xdr:cNvPr id="295" name="労働費平均値テキスト"/>
        <xdr:cNvSpPr txBox="1"/>
      </xdr:nvSpPr>
      <xdr:spPr>
        <a:xfrm>
          <a:off x="10528300" y="6470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148844</xdr:rowOff>
    </xdr:from>
    <xdr:to>
      <xdr:col>55</xdr:col>
      <xdr:colOff>50800</xdr:colOff>
      <xdr:row>38</xdr:row>
      <xdr:rowOff>78994</xdr:rowOff>
    </xdr:to>
    <xdr:sp macro="" textlink="">
      <xdr:nvSpPr>
        <xdr:cNvPr id="296" name="フローチャート: 判断 295"/>
        <xdr:cNvSpPr/>
      </xdr:nvSpPr>
      <xdr:spPr>
        <a:xfrm>
          <a:off x="104267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25781</xdr:rowOff>
    </xdr:from>
    <xdr:to>
      <xdr:col>50</xdr:col>
      <xdr:colOff>114300</xdr:colOff>
      <xdr:row>32</xdr:row>
      <xdr:rowOff>134493</xdr:rowOff>
    </xdr:to>
    <xdr:cxnSp macro="">
      <xdr:nvCxnSpPr>
        <xdr:cNvPr id="297" name="直線コネクタ 296"/>
        <xdr:cNvCxnSpPr/>
      </xdr:nvCxnSpPr>
      <xdr:spPr>
        <a:xfrm>
          <a:off x="8750300" y="5512181"/>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152400</xdr:rowOff>
    </xdr:from>
    <xdr:to>
      <xdr:col>50</xdr:col>
      <xdr:colOff>165100</xdr:colOff>
      <xdr:row>38</xdr:row>
      <xdr:rowOff>82550</xdr:rowOff>
    </xdr:to>
    <xdr:sp macro="" textlink="">
      <xdr:nvSpPr>
        <xdr:cNvPr id="298" name="フローチャート: 判断 297"/>
        <xdr:cNvSpPr/>
      </xdr:nvSpPr>
      <xdr:spPr>
        <a:xfrm>
          <a:off x="9588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73677</xdr:rowOff>
    </xdr:from>
    <xdr:ext cx="469744" cy="259045"/>
    <xdr:sp macro="" textlink="">
      <xdr:nvSpPr>
        <xdr:cNvPr id="299" name="テキスト ボックス 298"/>
        <xdr:cNvSpPr txBox="1"/>
      </xdr:nvSpPr>
      <xdr:spPr>
        <a:xfrm>
          <a:off x="9404428"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36957</xdr:rowOff>
    </xdr:from>
    <xdr:to>
      <xdr:col>45</xdr:col>
      <xdr:colOff>177800</xdr:colOff>
      <xdr:row>32</xdr:row>
      <xdr:rowOff>25781</xdr:rowOff>
    </xdr:to>
    <xdr:cxnSp macro="">
      <xdr:nvCxnSpPr>
        <xdr:cNvPr id="300" name="直線コネクタ 299"/>
        <xdr:cNvCxnSpPr/>
      </xdr:nvCxnSpPr>
      <xdr:spPr>
        <a:xfrm>
          <a:off x="7861300" y="535190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142113</xdr:rowOff>
    </xdr:from>
    <xdr:to>
      <xdr:col>46</xdr:col>
      <xdr:colOff>38100</xdr:colOff>
      <xdr:row>38</xdr:row>
      <xdr:rowOff>72263</xdr:rowOff>
    </xdr:to>
    <xdr:sp macro="" textlink="">
      <xdr:nvSpPr>
        <xdr:cNvPr id="301" name="フローチャート: 判断 300"/>
        <xdr:cNvSpPr/>
      </xdr:nvSpPr>
      <xdr:spPr>
        <a:xfrm>
          <a:off x="8699500" y="648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63390</xdr:rowOff>
    </xdr:from>
    <xdr:ext cx="469744" cy="259045"/>
    <xdr:sp macro="" textlink="">
      <xdr:nvSpPr>
        <xdr:cNvPr id="302" name="テキスト ボックス 301"/>
        <xdr:cNvSpPr txBox="1"/>
      </xdr:nvSpPr>
      <xdr:spPr>
        <a:xfrm>
          <a:off x="8515428" y="65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36957</xdr:rowOff>
    </xdr:from>
    <xdr:to>
      <xdr:col>41</xdr:col>
      <xdr:colOff>50800</xdr:colOff>
      <xdr:row>31</xdr:row>
      <xdr:rowOff>42799</xdr:rowOff>
    </xdr:to>
    <xdr:cxnSp macro="">
      <xdr:nvCxnSpPr>
        <xdr:cNvPr id="303" name="直線コネクタ 302"/>
        <xdr:cNvCxnSpPr/>
      </xdr:nvCxnSpPr>
      <xdr:spPr>
        <a:xfrm flipV="1">
          <a:off x="6972300" y="5351907"/>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130937</xdr:rowOff>
    </xdr:from>
    <xdr:to>
      <xdr:col>41</xdr:col>
      <xdr:colOff>101600</xdr:colOff>
      <xdr:row>38</xdr:row>
      <xdr:rowOff>61087</xdr:rowOff>
    </xdr:to>
    <xdr:sp macro="" textlink="">
      <xdr:nvSpPr>
        <xdr:cNvPr id="304" name="フローチャート: 判断 303"/>
        <xdr:cNvSpPr/>
      </xdr:nvSpPr>
      <xdr:spPr>
        <a:xfrm>
          <a:off x="78105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52214</xdr:rowOff>
    </xdr:from>
    <xdr:ext cx="469744" cy="259045"/>
    <xdr:sp macro="" textlink="">
      <xdr:nvSpPr>
        <xdr:cNvPr id="305" name="テキスト ボックス 304"/>
        <xdr:cNvSpPr txBox="1"/>
      </xdr:nvSpPr>
      <xdr:spPr>
        <a:xfrm>
          <a:off x="7626428" y="65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136525</xdr:rowOff>
    </xdr:from>
    <xdr:to>
      <xdr:col>36</xdr:col>
      <xdr:colOff>165100</xdr:colOff>
      <xdr:row>38</xdr:row>
      <xdr:rowOff>66675</xdr:rowOff>
    </xdr:to>
    <xdr:sp macro="" textlink="">
      <xdr:nvSpPr>
        <xdr:cNvPr id="306" name="フローチャート: 判断 305"/>
        <xdr:cNvSpPr/>
      </xdr:nvSpPr>
      <xdr:spPr>
        <a:xfrm>
          <a:off x="692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57802</xdr:rowOff>
    </xdr:from>
    <xdr:ext cx="469744" cy="259045"/>
    <xdr:sp macro="" textlink="">
      <xdr:nvSpPr>
        <xdr:cNvPr id="307" name="テキスト ボックス 306"/>
        <xdr:cNvSpPr txBox="1"/>
      </xdr:nvSpPr>
      <xdr:spPr>
        <a:xfrm>
          <a:off x="6737428"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33909</xdr:rowOff>
    </xdr:from>
    <xdr:to>
      <xdr:col>55</xdr:col>
      <xdr:colOff>50800</xdr:colOff>
      <xdr:row>33</xdr:row>
      <xdr:rowOff>135509</xdr:rowOff>
    </xdr:to>
    <xdr:sp macro="" textlink="">
      <xdr:nvSpPr>
        <xdr:cNvPr id="313" name="楕円 312"/>
        <xdr:cNvSpPr/>
      </xdr:nvSpPr>
      <xdr:spPr>
        <a:xfrm>
          <a:off x="10426700" y="56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158386</xdr:rowOff>
    </xdr:from>
    <xdr:ext cx="469744" cy="259045"/>
    <xdr:sp macro="" textlink="">
      <xdr:nvSpPr>
        <xdr:cNvPr id="314" name="労働費該当値テキスト"/>
        <xdr:cNvSpPr txBox="1"/>
      </xdr:nvSpPr>
      <xdr:spPr>
        <a:xfrm>
          <a:off x="10528300" y="564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83693</xdr:rowOff>
    </xdr:from>
    <xdr:to>
      <xdr:col>50</xdr:col>
      <xdr:colOff>165100</xdr:colOff>
      <xdr:row>33</xdr:row>
      <xdr:rowOff>13843</xdr:rowOff>
    </xdr:to>
    <xdr:sp macro="" textlink="">
      <xdr:nvSpPr>
        <xdr:cNvPr id="315" name="楕円 314"/>
        <xdr:cNvSpPr/>
      </xdr:nvSpPr>
      <xdr:spPr>
        <a:xfrm>
          <a:off x="9588500" y="55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30370</xdr:rowOff>
    </xdr:from>
    <xdr:ext cx="469744" cy="259045"/>
    <xdr:sp macro="" textlink="">
      <xdr:nvSpPr>
        <xdr:cNvPr id="316" name="テキスト ボックス 315"/>
        <xdr:cNvSpPr txBox="1"/>
      </xdr:nvSpPr>
      <xdr:spPr>
        <a:xfrm>
          <a:off x="9404428" y="53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146431</xdr:rowOff>
    </xdr:from>
    <xdr:to>
      <xdr:col>46</xdr:col>
      <xdr:colOff>38100</xdr:colOff>
      <xdr:row>32</xdr:row>
      <xdr:rowOff>76581</xdr:rowOff>
    </xdr:to>
    <xdr:sp macro="" textlink="">
      <xdr:nvSpPr>
        <xdr:cNvPr id="317" name="楕円 316"/>
        <xdr:cNvSpPr/>
      </xdr:nvSpPr>
      <xdr:spPr>
        <a:xfrm>
          <a:off x="86995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93108</xdr:rowOff>
    </xdr:from>
    <xdr:ext cx="469744" cy="259045"/>
    <xdr:sp macro="" textlink="">
      <xdr:nvSpPr>
        <xdr:cNvPr id="318" name="テキスト ボックス 317"/>
        <xdr:cNvSpPr txBox="1"/>
      </xdr:nvSpPr>
      <xdr:spPr>
        <a:xfrm>
          <a:off x="8515428"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157607</xdr:rowOff>
    </xdr:from>
    <xdr:to>
      <xdr:col>41</xdr:col>
      <xdr:colOff>101600</xdr:colOff>
      <xdr:row>31</xdr:row>
      <xdr:rowOff>87757</xdr:rowOff>
    </xdr:to>
    <xdr:sp macro="" textlink="">
      <xdr:nvSpPr>
        <xdr:cNvPr id="319" name="楕円 318"/>
        <xdr:cNvSpPr/>
      </xdr:nvSpPr>
      <xdr:spPr>
        <a:xfrm>
          <a:off x="7810500" y="5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104284</xdr:rowOff>
    </xdr:from>
    <xdr:ext cx="534377" cy="259045"/>
    <xdr:sp macro="" textlink="">
      <xdr:nvSpPr>
        <xdr:cNvPr id="320" name="テキスト ボックス 319"/>
        <xdr:cNvSpPr txBox="1"/>
      </xdr:nvSpPr>
      <xdr:spPr>
        <a:xfrm>
          <a:off x="7594111" y="50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163449</xdr:rowOff>
    </xdr:from>
    <xdr:to>
      <xdr:col>36</xdr:col>
      <xdr:colOff>165100</xdr:colOff>
      <xdr:row>31</xdr:row>
      <xdr:rowOff>93599</xdr:rowOff>
    </xdr:to>
    <xdr:sp macro="" textlink="">
      <xdr:nvSpPr>
        <xdr:cNvPr id="321" name="楕円 320"/>
        <xdr:cNvSpPr/>
      </xdr:nvSpPr>
      <xdr:spPr>
        <a:xfrm>
          <a:off x="6921500" y="53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110126</xdr:rowOff>
    </xdr:from>
    <xdr:ext cx="534377" cy="259045"/>
    <xdr:sp macro="" textlink="">
      <xdr:nvSpPr>
        <xdr:cNvPr id="322" name="テキスト ボックス 321"/>
        <xdr:cNvSpPr txBox="1"/>
      </xdr:nvSpPr>
      <xdr:spPr>
        <a:xfrm>
          <a:off x="6705111" y="50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4" name="直線コネクタ 343"/>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5"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6" name="直線コネクタ 345"/>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7"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8" name="直線コネクタ 347"/>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154513</xdr:rowOff>
    </xdr:from>
    <xdr:to>
      <xdr:col>55</xdr:col>
      <xdr:colOff>0</xdr:colOff>
      <xdr:row>56</xdr:row>
      <xdr:rowOff>157256</xdr:rowOff>
    </xdr:to>
    <xdr:cxnSp macro="">
      <xdr:nvCxnSpPr>
        <xdr:cNvPr id="349" name="直線コネクタ 348"/>
        <xdr:cNvCxnSpPr/>
      </xdr:nvCxnSpPr>
      <xdr:spPr>
        <a:xfrm flipV="1">
          <a:off x="9639300" y="975571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0" name="農林水産業費平均値テキスト"/>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1" name="フローチャート: 判断 350"/>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157256</xdr:rowOff>
    </xdr:from>
    <xdr:to>
      <xdr:col>50</xdr:col>
      <xdr:colOff>114300</xdr:colOff>
      <xdr:row>56</xdr:row>
      <xdr:rowOff>167498</xdr:rowOff>
    </xdr:to>
    <xdr:cxnSp macro="">
      <xdr:nvCxnSpPr>
        <xdr:cNvPr id="352" name="直線コネクタ 351"/>
        <xdr:cNvCxnSpPr/>
      </xdr:nvCxnSpPr>
      <xdr:spPr>
        <a:xfrm flipV="1">
          <a:off x="8750300" y="9758456"/>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3" name="フローチャート: 判断 352"/>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4" name="テキスト ボックス 353"/>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167498</xdr:rowOff>
    </xdr:from>
    <xdr:to>
      <xdr:col>45</xdr:col>
      <xdr:colOff>177800</xdr:colOff>
      <xdr:row>56</xdr:row>
      <xdr:rowOff>167635</xdr:rowOff>
    </xdr:to>
    <xdr:cxnSp macro="">
      <xdr:nvCxnSpPr>
        <xdr:cNvPr id="355" name="直線コネクタ 354"/>
        <xdr:cNvCxnSpPr/>
      </xdr:nvCxnSpPr>
      <xdr:spPr>
        <a:xfrm flipV="1">
          <a:off x="7861300" y="976869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6" name="フローチャート: 判断 355"/>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7" name="テキスト ボックス 356"/>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164252</xdr:rowOff>
    </xdr:from>
    <xdr:to>
      <xdr:col>41</xdr:col>
      <xdr:colOff>50800</xdr:colOff>
      <xdr:row>56</xdr:row>
      <xdr:rowOff>167635</xdr:rowOff>
    </xdr:to>
    <xdr:cxnSp macro="">
      <xdr:nvCxnSpPr>
        <xdr:cNvPr id="358" name="直線コネクタ 357"/>
        <xdr:cNvCxnSpPr/>
      </xdr:nvCxnSpPr>
      <xdr:spPr>
        <a:xfrm>
          <a:off x="6972300" y="9765452"/>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9" name="フローチャート: 判断 358"/>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0" name="テキスト ボックス 359"/>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1" name="フローチャート: 判断 360"/>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2" name="テキスト ボックス 361"/>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103713</xdr:rowOff>
    </xdr:from>
    <xdr:to>
      <xdr:col>55</xdr:col>
      <xdr:colOff>50800</xdr:colOff>
      <xdr:row>57</xdr:row>
      <xdr:rowOff>33863</xdr:rowOff>
    </xdr:to>
    <xdr:sp macro="" textlink="">
      <xdr:nvSpPr>
        <xdr:cNvPr id="368" name="楕円 367"/>
        <xdr:cNvSpPr/>
      </xdr:nvSpPr>
      <xdr:spPr>
        <a:xfrm>
          <a:off x="104267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82140</xdr:rowOff>
    </xdr:from>
    <xdr:ext cx="469744" cy="259045"/>
    <xdr:sp macro="" textlink="">
      <xdr:nvSpPr>
        <xdr:cNvPr id="369" name="農林水産業費該当値テキスト"/>
        <xdr:cNvSpPr txBox="1"/>
      </xdr:nvSpPr>
      <xdr:spPr>
        <a:xfrm>
          <a:off x="10528300" y="968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106456</xdr:rowOff>
    </xdr:from>
    <xdr:to>
      <xdr:col>50</xdr:col>
      <xdr:colOff>165100</xdr:colOff>
      <xdr:row>57</xdr:row>
      <xdr:rowOff>36606</xdr:rowOff>
    </xdr:to>
    <xdr:sp macro="" textlink="">
      <xdr:nvSpPr>
        <xdr:cNvPr id="370" name="楕円 369"/>
        <xdr:cNvSpPr/>
      </xdr:nvSpPr>
      <xdr:spPr>
        <a:xfrm>
          <a:off x="9588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27733</xdr:rowOff>
    </xdr:from>
    <xdr:ext cx="469744" cy="259045"/>
    <xdr:sp macro="" textlink="">
      <xdr:nvSpPr>
        <xdr:cNvPr id="371" name="テキスト ボックス 370"/>
        <xdr:cNvSpPr txBox="1"/>
      </xdr:nvSpPr>
      <xdr:spPr>
        <a:xfrm>
          <a:off x="9404428" y="98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116698</xdr:rowOff>
    </xdr:from>
    <xdr:to>
      <xdr:col>46</xdr:col>
      <xdr:colOff>38100</xdr:colOff>
      <xdr:row>57</xdr:row>
      <xdr:rowOff>46848</xdr:rowOff>
    </xdr:to>
    <xdr:sp macro="" textlink="">
      <xdr:nvSpPr>
        <xdr:cNvPr id="372" name="楕円 371"/>
        <xdr:cNvSpPr/>
      </xdr:nvSpPr>
      <xdr:spPr>
        <a:xfrm>
          <a:off x="8699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37975</xdr:rowOff>
    </xdr:from>
    <xdr:ext cx="469744" cy="259045"/>
    <xdr:sp macro="" textlink="">
      <xdr:nvSpPr>
        <xdr:cNvPr id="373" name="テキスト ボックス 372"/>
        <xdr:cNvSpPr txBox="1"/>
      </xdr:nvSpPr>
      <xdr:spPr>
        <a:xfrm>
          <a:off x="8515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116835</xdr:rowOff>
    </xdr:from>
    <xdr:to>
      <xdr:col>41</xdr:col>
      <xdr:colOff>101600</xdr:colOff>
      <xdr:row>57</xdr:row>
      <xdr:rowOff>46985</xdr:rowOff>
    </xdr:to>
    <xdr:sp macro="" textlink="">
      <xdr:nvSpPr>
        <xdr:cNvPr id="374" name="楕円 373"/>
        <xdr:cNvSpPr/>
      </xdr:nvSpPr>
      <xdr:spPr>
        <a:xfrm>
          <a:off x="7810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38112</xdr:rowOff>
    </xdr:from>
    <xdr:ext cx="469744" cy="259045"/>
    <xdr:sp macro="" textlink="">
      <xdr:nvSpPr>
        <xdr:cNvPr id="375" name="テキスト ボックス 374"/>
        <xdr:cNvSpPr txBox="1"/>
      </xdr:nvSpPr>
      <xdr:spPr>
        <a:xfrm>
          <a:off x="7626428" y="98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113452</xdr:rowOff>
    </xdr:from>
    <xdr:to>
      <xdr:col>36</xdr:col>
      <xdr:colOff>165100</xdr:colOff>
      <xdr:row>57</xdr:row>
      <xdr:rowOff>43602</xdr:rowOff>
    </xdr:to>
    <xdr:sp macro="" textlink="">
      <xdr:nvSpPr>
        <xdr:cNvPr id="376" name="楕円 375"/>
        <xdr:cNvSpPr/>
      </xdr:nvSpPr>
      <xdr:spPr>
        <a:xfrm>
          <a:off x="6921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34729</xdr:rowOff>
    </xdr:from>
    <xdr:ext cx="469744" cy="259045"/>
    <xdr:sp macro="" textlink="">
      <xdr:nvSpPr>
        <xdr:cNvPr id="377" name="テキスト ボックス 376"/>
        <xdr:cNvSpPr txBox="1"/>
      </xdr:nvSpPr>
      <xdr:spPr>
        <a:xfrm>
          <a:off x="6737428" y="98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3" name="直線コネクタ 402"/>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4" name="商工費最小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5" name="直線コネクタ 404"/>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6" name="商工費最大値テキスト"/>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7" name="直線コネクタ 406"/>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98062</xdr:rowOff>
    </xdr:from>
    <xdr:to>
      <xdr:col>55</xdr:col>
      <xdr:colOff>0</xdr:colOff>
      <xdr:row>78</xdr:row>
      <xdr:rowOff>68997</xdr:rowOff>
    </xdr:to>
    <xdr:cxnSp macro="">
      <xdr:nvCxnSpPr>
        <xdr:cNvPr id="408" name="直線コネクタ 407"/>
        <xdr:cNvCxnSpPr/>
      </xdr:nvCxnSpPr>
      <xdr:spPr>
        <a:xfrm flipV="1">
          <a:off x="9639300" y="13128262"/>
          <a:ext cx="8382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09" name="商工費平均値テキスト"/>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0" name="フローチャート: 判断 409"/>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16614</xdr:rowOff>
    </xdr:from>
    <xdr:to>
      <xdr:col>50</xdr:col>
      <xdr:colOff>114300</xdr:colOff>
      <xdr:row>78</xdr:row>
      <xdr:rowOff>68997</xdr:rowOff>
    </xdr:to>
    <xdr:cxnSp macro="">
      <xdr:nvCxnSpPr>
        <xdr:cNvPr id="411" name="直線コネクタ 410"/>
        <xdr:cNvCxnSpPr/>
      </xdr:nvCxnSpPr>
      <xdr:spPr>
        <a:xfrm>
          <a:off x="8750300" y="1338971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2" name="フローチャート: 判断 411"/>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3" name="テキスト ボックス 412"/>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16614</xdr:rowOff>
    </xdr:from>
    <xdr:to>
      <xdr:col>45</xdr:col>
      <xdr:colOff>177800</xdr:colOff>
      <xdr:row>78</xdr:row>
      <xdr:rowOff>80231</xdr:rowOff>
    </xdr:to>
    <xdr:cxnSp macro="">
      <xdr:nvCxnSpPr>
        <xdr:cNvPr id="414" name="直線コネクタ 413"/>
        <xdr:cNvCxnSpPr/>
      </xdr:nvCxnSpPr>
      <xdr:spPr>
        <a:xfrm flipV="1">
          <a:off x="7861300" y="13389714"/>
          <a:ext cx="889000" cy="6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5" name="フローチャート: 判断 414"/>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6" name="テキスト ボックス 415"/>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80231</xdr:rowOff>
    </xdr:from>
    <xdr:to>
      <xdr:col>41</xdr:col>
      <xdr:colOff>50800</xdr:colOff>
      <xdr:row>78</xdr:row>
      <xdr:rowOff>115109</xdr:rowOff>
    </xdr:to>
    <xdr:cxnSp macro="">
      <xdr:nvCxnSpPr>
        <xdr:cNvPr id="417" name="直線コネクタ 416"/>
        <xdr:cNvCxnSpPr/>
      </xdr:nvCxnSpPr>
      <xdr:spPr>
        <a:xfrm flipV="1">
          <a:off x="6972300" y="13453331"/>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18" name="フローチャート: 判断 417"/>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19" name="テキスト ボックス 418"/>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0" name="フローチャート: 判断 419"/>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1" name="テキスト ボックス 420"/>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47262</xdr:rowOff>
    </xdr:from>
    <xdr:to>
      <xdr:col>55</xdr:col>
      <xdr:colOff>50800</xdr:colOff>
      <xdr:row>76</xdr:row>
      <xdr:rowOff>148862</xdr:rowOff>
    </xdr:to>
    <xdr:sp macro="" textlink="">
      <xdr:nvSpPr>
        <xdr:cNvPr id="427" name="楕円 426"/>
        <xdr:cNvSpPr/>
      </xdr:nvSpPr>
      <xdr:spPr>
        <a:xfrm>
          <a:off x="10426700" y="13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25689</xdr:rowOff>
    </xdr:from>
    <xdr:ext cx="534377" cy="259045"/>
    <xdr:sp macro="" textlink="">
      <xdr:nvSpPr>
        <xdr:cNvPr id="428" name="商工費該当値テキスト"/>
        <xdr:cNvSpPr txBox="1"/>
      </xdr:nvSpPr>
      <xdr:spPr>
        <a:xfrm>
          <a:off x="10528300" y="130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18197</xdr:rowOff>
    </xdr:from>
    <xdr:to>
      <xdr:col>50</xdr:col>
      <xdr:colOff>165100</xdr:colOff>
      <xdr:row>78</xdr:row>
      <xdr:rowOff>119797</xdr:rowOff>
    </xdr:to>
    <xdr:sp macro="" textlink="">
      <xdr:nvSpPr>
        <xdr:cNvPr id="429" name="楕円 428"/>
        <xdr:cNvSpPr/>
      </xdr:nvSpPr>
      <xdr:spPr>
        <a:xfrm>
          <a:off x="9588500" y="13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110924</xdr:rowOff>
    </xdr:from>
    <xdr:ext cx="469744" cy="259045"/>
    <xdr:sp macro="" textlink="">
      <xdr:nvSpPr>
        <xdr:cNvPr id="430" name="テキスト ボックス 429"/>
        <xdr:cNvSpPr txBox="1"/>
      </xdr:nvSpPr>
      <xdr:spPr>
        <a:xfrm>
          <a:off x="9404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137264</xdr:rowOff>
    </xdr:from>
    <xdr:to>
      <xdr:col>46</xdr:col>
      <xdr:colOff>38100</xdr:colOff>
      <xdr:row>78</xdr:row>
      <xdr:rowOff>67414</xdr:rowOff>
    </xdr:to>
    <xdr:sp macro="" textlink="">
      <xdr:nvSpPr>
        <xdr:cNvPr id="431" name="楕円 430"/>
        <xdr:cNvSpPr/>
      </xdr:nvSpPr>
      <xdr:spPr>
        <a:xfrm>
          <a:off x="8699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58541</xdr:rowOff>
    </xdr:from>
    <xdr:ext cx="469744" cy="259045"/>
    <xdr:sp macro="" textlink="">
      <xdr:nvSpPr>
        <xdr:cNvPr id="432" name="テキスト ボックス 431"/>
        <xdr:cNvSpPr txBox="1"/>
      </xdr:nvSpPr>
      <xdr:spPr>
        <a:xfrm>
          <a:off x="8515428" y="134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29431</xdr:rowOff>
    </xdr:from>
    <xdr:to>
      <xdr:col>41</xdr:col>
      <xdr:colOff>101600</xdr:colOff>
      <xdr:row>78</xdr:row>
      <xdr:rowOff>131031</xdr:rowOff>
    </xdr:to>
    <xdr:sp macro="" textlink="">
      <xdr:nvSpPr>
        <xdr:cNvPr id="433" name="楕円 432"/>
        <xdr:cNvSpPr/>
      </xdr:nvSpPr>
      <xdr:spPr>
        <a:xfrm>
          <a:off x="7810500" y="134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122158</xdr:rowOff>
    </xdr:from>
    <xdr:ext cx="469744" cy="259045"/>
    <xdr:sp macro="" textlink="">
      <xdr:nvSpPr>
        <xdr:cNvPr id="434" name="テキスト ボックス 433"/>
        <xdr:cNvSpPr txBox="1"/>
      </xdr:nvSpPr>
      <xdr:spPr>
        <a:xfrm>
          <a:off x="7626428" y="134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64309</xdr:rowOff>
    </xdr:from>
    <xdr:to>
      <xdr:col>36</xdr:col>
      <xdr:colOff>165100</xdr:colOff>
      <xdr:row>78</xdr:row>
      <xdr:rowOff>165909</xdr:rowOff>
    </xdr:to>
    <xdr:sp macro="" textlink="">
      <xdr:nvSpPr>
        <xdr:cNvPr id="435" name="楕円 434"/>
        <xdr:cNvSpPr/>
      </xdr:nvSpPr>
      <xdr:spPr>
        <a:xfrm>
          <a:off x="6921500" y="134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157036</xdr:rowOff>
    </xdr:from>
    <xdr:ext cx="469744" cy="259045"/>
    <xdr:sp macro="" textlink="">
      <xdr:nvSpPr>
        <xdr:cNvPr id="436" name="テキスト ボックス 435"/>
        <xdr:cNvSpPr txBox="1"/>
      </xdr:nvSpPr>
      <xdr:spPr>
        <a:xfrm>
          <a:off x="6737428" y="135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1" name="直線コネクタ 460"/>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2"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3" name="直線コネクタ 462"/>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4"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5" name="直線コネクタ 464"/>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115963</xdr:rowOff>
    </xdr:from>
    <xdr:to>
      <xdr:col>55</xdr:col>
      <xdr:colOff>0</xdr:colOff>
      <xdr:row>94</xdr:row>
      <xdr:rowOff>20713</xdr:rowOff>
    </xdr:to>
    <xdr:cxnSp macro="">
      <xdr:nvCxnSpPr>
        <xdr:cNvPr id="466" name="直線コネクタ 465"/>
        <xdr:cNvCxnSpPr/>
      </xdr:nvCxnSpPr>
      <xdr:spPr>
        <a:xfrm>
          <a:off x="9639300" y="15717913"/>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7" name="土木費平均値テキスト"/>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8" name="フローチャート: 判断 467"/>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115963</xdr:rowOff>
    </xdr:from>
    <xdr:to>
      <xdr:col>50</xdr:col>
      <xdr:colOff>114300</xdr:colOff>
      <xdr:row>93</xdr:row>
      <xdr:rowOff>27191</xdr:rowOff>
    </xdr:to>
    <xdr:cxnSp macro="">
      <xdr:nvCxnSpPr>
        <xdr:cNvPr id="469" name="直線コネクタ 468"/>
        <xdr:cNvCxnSpPr/>
      </xdr:nvCxnSpPr>
      <xdr:spPr>
        <a:xfrm flipV="1">
          <a:off x="8750300" y="15717913"/>
          <a:ext cx="889000" cy="2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0" name="フローチャート: 判断 469"/>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1" name="テキスト ボックス 470"/>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27191</xdr:rowOff>
    </xdr:from>
    <xdr:to>
      <xdr:col>45</xdr:col>
      <xdr:colOff>177800</xdr:colOff>
      <xdr:row>94</xdr:row>
      <xdr:rowOff>23304</xdr:rowOff>
    </xdr:to>
    <xdr:cxnSp macro="">
      <xdr:nvCxnSpPr>
        <xdr:cNvPr id="472" name="直線コネクタ 471"/>
        <xdr:cNvCxnSpPr/>
      </xdr:nvCxnSpPr>
      <xdr:spPr>
        <a:xfrm flipV="1">
          <a:off x="7861300" y="15972041"/>
          <a:ext cx="889000" cy="1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3" name="フローチャート: 判断 472"/>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4" name="テキスト ボックス 473"/>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23304</xdr:rowOff>
    </xdr:from>
    <xdr:to>
      <xdr:col>41</xdr:col>
      <xdr:colOff>50800</xdr:colOff>
      <xdr:row>96</xdr:row>
      <xdr:rowOff>7150</xdr:rowOff>
    </xdr:to>
    <xdr:cxnSp macro="">
      <xdr:nvCxnSpPr>
        <xdr:cNvPr id="475" name="直線コネクタ 474"/>
        <xdr:cNvCxnSpPr/>
      </xdr:nvCxnSpPr>
      <xdr:spPr>
        <a:xfrm flipV="1">
          <a:off x="6972300" y="16139604"/>
          <a:ext cx="889000" cy="3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6" name="フローチャート: 判断 475"/>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7" name="テキスト ボックス 476"/>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8" name="フローチャート: 判断 477"/>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79" name="テキスト ボックス 478"/>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141363</xdr:rowOff>
    </xdr:from>
    <xdr:to>
      <xdr:col>55</xdr:col>
      <xdr:colOff>50800</xdr:colOff>
      <xdr:row>94</xdr:row>
      <xdr:rowOff>71513</xdr:rowOff>
    </xdr:to>
    <xdr:sp macro="" textlink="">
      <xdr:nvSpPr>
        <xdr:cNvPr id="485" name="楕円 484"/>
        <xdr:cNvSpPr/>
      </xdr:nvSpPr>
      <xdr:spPr>
        <a:xfrm>
          <a:off x="104267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164240</xdr:rowOff>
    </xdr:from>
    <xdr:ext cx="534377" cy="259045"/>
    <xdr:sp macro="" textlink="">
      <xdr:nvSpPr>
        <xdr:cNvPr id="486" name="土木費該当値テキスト"/>
        <xdr:cNvSpPr txBox="1"/>
      </xdr:nvSpPr>
      <xdr:spPr>
        <a:xfrm>
          <a:off x="10528300" y="159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65163</xdr:rowOff>
    </xdr:from>
    <xdr:to>
      <xdr:col>50</xdr:col>
      <xdr:colOff>165100</xdr:colOff>
      <xdr:row>91</xdr:row>
      <xdr:rowOff>166763</xdr:rowOff>
    </xdr:to>
    <xdr:sp macro="" textlink="">
      <xdr:nvSpPr>
        <xdr:cNvPr id="487" name="楕円 486"/>
        <xdr:cNvSpPr/>
      </xdr:nvSpPr>
      <xdr:spPr>
        <a:xfrm>
          <a:off x="9588500" y="156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11840</xdr:rowOff>
    </xdr:from>
    <xdr:ext cx="534377" cy="259045"/>
    <xdr:sp macro="" textlink="">
      <xdr:nvSpPr>
        <xdr:cNvPr id="488" name="テキスト ボックス 487"/>
        <xdr:cNvSpPr txBox="1"/>
      </xdr:nvSpPr>
      <xdr:spPr>
        <a:xfrm>
          <a:off x="9372111" y="154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147841</xdr:rowOff>
    </xdr:from>
    <xdr:to>
      <xdr:col>46</xdr:col>
      <xdr:colOff>38100</xdr:colOff>
      <xdr:row>93</xdr:row>
      <xdr:rowOff>77991</xdr:rowOff>
    </xdr:to>
    <xdr:sp macro="" textlink="">
      <xdr:nvSpPr>
        <xdr:cNvPr id="489" name="楕円 488"/>
        <xdr:cNvSpPr/>
      </xdr:nvSpPr>
      <xdr:spPr>
        <a:xfrm>
          <a:off x="8699500" y="159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94518</xdr:rowOff>
    </xdr:from>
    <xdr:ext cx="534377" cy="259045"/>
    <xdr:sp macro="" textlink="">
      <xdr:nvSpPr>
        <xdr:cNvPr id="490" name="テキスト ボックス 489"/>
        <xdr:cNvSpPr txBox="1"/>
      </xdr:nvSpPr>
      <xdr:spPr>
        <a:xfrm>
          <a:off x="8483111" y="156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143954</xdr:rowOff>
    </xdr:from>
    <xdr:to>
      <xdr:col>41</xdr:col>
      <xdr:colOff>101600</xdr:colOff>
      <xdr:row>94</xdr:row>
      <xdr:rowOff>74104</xdr:rowOff>
    </xdr:to>
    <xdr:sp macro="" textlink="">
      <xdr:nvSpPr>
        <xdr:cNvPr id="491" name="楕円 490"/>
        <xdr:cNvSpPr/>
      </xdr:nvSpPr>
      <xdr:spPr>
        <a:xfrm>
          <a:off x="7810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90631</xdr:rowOff>
    </xdr:from>
    <xdr:ext cx="534377" cy="259045"/>
    <xdr:sp macro="" textlink="">
      <xdr:nvSpPr>
        <xdr:cNvPr id="492" name="テキスト ボックス 491"/>
        <xdr:cNvSpPr txBox="1"/>
      </xdr:nvSpPr>
      <xdr:spPr>
        <a:xfrm>
          <a:off x="7594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127800</xdr:rowOff>
    </xdr:from>
    <xdr:to>
      <xdr:col>36</xdr:col>
      <xdr:colOff>165100</xdr:colOff>
      <xdr:row>96</xdr:row>
      <xdr:rowOff>57950</xdr:rowOff>
    </xdr:to>
    <xdr:sp macro="" textlink="">
      <xdr:nvSpPr>
        <xdr:cNvPr id="493" name="楕円 492"/>
        <xdr:cNvSpPr/>
      </xdr:nvSpPr>
      <xdr:spPr>
        <a:xfrm>
          <a:off x="6921500" y="16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49077</xdr:rowOff>
    </xdr:from>
    <xdr:ext cx="534377" cy="259045"/>
    <xdr:sp macro="" textlink="">
      <xdr:nvSpPr>
        <xdr:cNvPr id="494" name="テキスト ボックス 493"/>
        <xdr:cNvSpPr txBox="1"/>
      </xdr:nvSpPr>
      <xdr:spPr>
        <a:xfrm>
          <a:off x="6705111" y="165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7" name="直線コネクタ 516"/>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8"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9" name="直線コネクタ 518"/>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0"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1" name="直線コネクタ 520"/>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149896</xdr:rowOff>
    </xdr:from>
    <xdr:to>
      <xdr:col>85</xdr:col>
      <xdr:colOff>127000</xdr:colOff>
      <xdr:row>36</xdr:row>
      <xdr:rowOff>77064</xdr:rowOff>
    </xdr:to>
    <xdr:cxnSp macro="">
      <xdr:nvCxnSpPr>
        <xdr:cNvPr id="522" name="直線コネクタ 521"/>
        <xdr:cNvCxnSpPr/>
      </xdr:nvCxnSpPr>
      <xdr:spPr>
        <a:xfrm flipV="1">
          <a:off x="15481300" y="5464846"/>
          <a:ext cx="838200" cy="7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3"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4" name="フローチャート: 判断 523"/>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26223</xdr:rowOff>
    </xdr:from>
    <xdr:to>
      <xdr:col>81</xdr:col>
      <xdr:colOff>50800</xdr:colOff>
      <xdr:row>36</xdr:row>
      <xdr:rowOff>77064</xdr:rowOff>
    </xdr:to>
    <xdr:cxnSp macro="">
      <xdr:nvCxnSpPr>
        <xdr:cNvPr id="525" name="直線コネクタ 524"/>
        <xdr:cNvCxnSpPr/>
      </xdr:nvCxnSpPr>
      <xdr:spPr>
        <a:xfrm>
          <a:off x="14592300" y="6026973"/>
          <a:ext cx="889000" cy="2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6" name="フローチャート: 判断 525"/>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7" name="テキスト ボックス 526"/>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26223</xdr:rowOff>
    </xdr:from>
    <xdr:to>
      <xdr:col>76</xdr:col>
      <xdr:colOff>114300</xdr:colOff>
      <xdr:row>36</xdr:row>
      <xdr:rowOff>13376</xdr:rowOff>
    </xdr:to>
    <xdr:cxnSp macro="">
      <xdr:nvCxnSpPr>
        <xdr:cNvPr id="528" name="直線コネクタ 527"/>
        <xdr:cNvCxnSpPr/>
      </xdr:nvCxnSpPr>
      <xdr:spPr>
        <a:xfrm flipV="1">
          <a:off x="13703300" y="6026973"/>
          <a:ext cx="8890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9" name="フローチャート: 判断 528"/>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0" name="テキスト ボックス 529"/>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118303</xdr:rowOff>
    </xdr:from>
    <xdr:to>
      <xdr:col>71</xdr:col>
      <xdr:colOff>177800</xdr:colOff>
      <xdr:row>36</xdr:row>
      <xdr:rowOff>13376</xdr:rowOff>
    </xdr:to>
    <xdr:cxnSp macro="">
      <xdr:nvCxnSpPr>
        <xdr:cNvPr id="531" name="直線コネクタ 530"/>
        <xdr:cNvCxnSpPr/>
      </xdr:nvCxnSpPr>
      <xdr:spPr>
        <a:xfrm>
          <a:off x="12814300" y="611905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2" name="フローチャート: 判断 531"/>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3" name="テキスト ボックス 532"/>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4" name="フローチャート: 判断 533"/>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5" name="テキスト ボックス 534"/>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99096</xdr:rowOff>
    </xdr:from>
    <xdr:to>
      <xdr:col>85</xdr:col>
      <xdr:colOff>177800</xdr:colOff>
      <xdr:row>32</xdr:row>
      <xdr:rowOff>29246</xdr:rowOff>
    </xdr:to>
    <xdr:sp macro="" textlink="">
      <xdr:nvSpPr>
        <xdr:cNvPr id="541" name="楕円 540"/>
        <xdr:cNvSpPr/>
      </xdr:nvSpPr>
      <xdr:spPr>
        <a:xfrm>
          <a:off x="16268700" y="54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52123</xdr:rowOff>
    </xdr:from>
    <xdr:ext cx="534377" cy="259045"/>
    <xdr:sp macro="" textlink="">
      <xdr:nvSpPr>
        <xdr:cNvPr id="542" name="消防費該当値テキスト"/>
        <xdr:cNvSpPr txBox="1"/>
      </xdr:nvSpPr>
      <xdr:spPr>
        <a:xfrm>
          <a:off x="16370300" y="53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26264</xdr:rowOff>
    </xdr:from>
    <xdr:to>
      <xdr:col>81</xdr:col>
      <xdr:colOff>101600</xdr:colOff>
      <xdr:row>36</xdr:row>
      <xdr:rowOff>127864</xdr:rowOff>
    </xdr:to>
    <xdr:sp macro="" textlink="">
      <xdr:nvSpPr>
        <xdr:cNvPr id="543" name="楕円 542"/>
        <xdr:cNvSpPr/>
      </xdr:nvSpPr>
      <xdr:spPr>
        <a:xfrm>
          <a:off x="15430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144391</xdr:rowOff>
    </xdr:from>
    <xdr:ext cx="534377" cy="259045"/>
    <xdr:sp macro="" textlink="">
      <xdr:nvSpPr>
        <xdr:cNvPr id="544" name="テキスト ボックス 543"/>
        <xdr:cNvSpPr txBox="1"/>
      </xdr:nvSpPr>
      <xdr:spPr>
        <a:xfrm>
          <a:off x="15214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146873</xdr:rowOff>
    </xdr:from>
    <xdr:to>
      <xdr:col>76</xdr:col>
      <xdr:colOff>165100</xdr:colOff>
      <xdr:row>35</xdr:row>
      <xdr:rowOff>77023</xdr:rowOff>
    </xdr:to>
    <xdr:sp macro="" textlink="">
      <xdr:nvSpPr>
        <xdr:cNvPr id="545" name="楕円 544"/>
        <xdr:cNvSpPr/>
      </xdr:nvSpPr>
      <xdr:spPr>
        <a:xfrm>
          <a:off x="14541500" y="5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93550</xdr:rowOff>
    </xdr:from>
    <xdr:ext cx="534377" cy="259045"/>
    <xdr:sp macro="" textlink="">
      <xdr:nvSpPr>
        <xdr:cNvPr id="546" name="テキスト ボックス 545"/>
        <xdr:cNvSpPr txBox="1"/>
      </xdr:nvSpPr>
      <xdr:spPr>
        <a:xfrm>
          <a:off x="14325111" y="57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134026</xdr:rowOff>
    </xdr:from>
    <xdr:to>
      <xdr:col>72</xdr:col>
      <xdr:colOff>38100</xdr:colOff>
      <xdr:row>36</xdr:row>
      <xdr:rowOff>64176</xdr:rowOff>
    </xdr:to>
    <xdr:sp macro="" textlink="">
      <xdr:nvSpPr>
        <xdr:cNvPr id="547" name="楕円 546"/>
        <xdr:cNvSpPr/>
      </xdr:nvSpPr>
      <xdr:spPr>
        <a:xfrm>
          <a:off x="13652500" y="61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80703</xdr:rowOff>
    </xdr:from>
    <xdr:ext cx="534377" cy="259045"/>
    <xdr:sp macro="" textlink="">
      <xdr:nvSpPr>
        <xdr:cNvPr id="548" name="テキスト ボックス 547"/>
        <xdr:cNvSpPr txBox="1"/>
      </xdr:nvSpPr>
      <xdr:spPr>
        <a:xfrm>
          <a:off x="13436111" y="59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67503</xdr:rowOff>
    </xdr:from>
    <xdr:to>
      <xdr:col>67</xdr:col>
      <xdr:colOff>101600</xdr:colOff>
      <xdr:row>35</xdr:row>
      <xdr:rowOff>169103</xdr:rowOff>
    </xdr:to>
    <xdr:sp macro="" textlink="">
      <xdr:nvSpPr>
        <xdr:cNvPr id="549" name="楕円 548"/>
        <xdr:cNvSpPr/>
      </xdr:nvSpPr>
      <xdr:spPr>
        <a:xfrm>
          <a:off x="12763500" y="60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14180</xdr:rowOff>
    </xdr:from>
    <xdr:ext cx="534377" cy="259045"/>
    <xdr:sp macro="" textlink="">
      <xdr:nvSpPr>
        <xdr:cNvPr id="550" name="テキスト ボックス 549"/>
        <xdr:cNvSpPr txBox="1"/>
      </xdr:nvSpPr>
      <xdr:spPr>
        <a:xfrm>
          <a:off x="12547111" y="58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7" name="直線コネクタ 576"/>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8"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9" name="直線コネクタ 578"/>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0"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1" name="直線コネクタ 580"/>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67724</xdr:rowOff>
    </xdr:from>
    <xdr:to>
      <xdr:col>85</xdr:col>
      <xdr:colOff>127000</xdr:colOff>
      <xdr:row>54</xdr:row>
      <xdr:rowOff>110276</xdr:rowOff>
    </xdr:to>
    <xdr:cxnSp macro="">
      <xdr:nvCxnSpPr>
        <xdr:cNvPr id="582" name="直線コネクタ 581"/>
        <xdr:cNvCxnSpPr/>
      </xdr:nvCxnSpPr>
      <xdr:spPr>
        <a:xfrm flipV="1">
          <a:off x="15481300" y="8811674"/>
          <a:ext cx="838200" cy="5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3"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4" name="フローチャート: 判断 583"/>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110276</xdr:rowOff>
    </xdr:from>
    <xdr:to>
      <xdr:col>81</xdr:col>
      <xdr:colOff>50800</xdr:colOff>
      <xdr:row>56</xdr:row>
      <xdr:rowOff>149497</xdr:rowOff>
    </xdr:to>
    <xdr:cxnSp macro="">
      <xdr:nvCxnSpPr>
        <xdr:cNvPr id="585" name="直線コネクタ 584"/>
        <xdr:cNvCxnSpPr/>
      </xdr:nvCxnSpPr>
      <xdr:spPr>
        <a:xfrm flipV="1">
          <a:off x="14592300" y="9368576"/>
          <a:ext cx="889000" cy="3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6" name="フローチャート: 判断 585"/>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7" name="テキスト ボックス 586"/>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9724</xdr:rowOff>
    </xdr:from>
    <xdr:to>
      <xdr:col>76</xdr:col>
      <xdr:colOff>114300</xdr:colOff>
      <xdr:row>56</xdr:row>
      <xdr:rowOff>149497</xdr:rowOff>
    </xdr:to>
    <xdr:cxnSp macro="">
      <xdr:nvCxnSpPr>
        <xdr:cNvPr id="588" name="直線コネクタ 587"/>
        <xdr:cNvCxnSpPr/>
      </xdr:nvCxnSpPr>
      <xdr:spPr>
        <a:xfrm>
          <a:off x="13703300" y="9610924"/>
          <a:ext cx="8890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9" name="フローチャート: 判断 588"/>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0" name="テキスト ボックス 589"/>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9724</xdr:rowOff>
    </xdr:from>
    <xdr:to>
      <xdr:col>71</xdr:col>
      <xdr:colOff>177800</xdr:colOff>
      <xdr:row>58</xdr:row>
      <xdr:rowOff>10182</xdr:rowOff>
    </xdr:to>
    <xdr:cxnSp macro="">
      <xdr:nvCxnSpPr>
        <xdr:cNvPr id="591" name="直線コネクタ 590"/>
        <xdr:cNvCxnSpPr/>
      </xdr:nvCxnSpPr>
      <xdr:spPr>
        <a:xfrm flipV="1">
          <a:off x="12814300" y="9610924"/>
          <a:ext cx="889000" cy="3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2" name="フローチャート: 判断 591"/>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3" name="テキスト ボックス 592"/>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4" name="フローチャート: 判断 593"/>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5" name="テキスト ボックス 594"/>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16924</xdr:rowOff>
    </xdr:from>
    <xdr:to>
      <xdr:col>85</xdr:col>
      <xdr:colOff>177800</xdr:colOff>
      <xdr:row>51</xdr:row>
      <xdr:rowOff>118524</xdr:rowOff>
    </xdr:to>
    <xdr:sp macro="" textlink="">
      <xdr:nvSpPr>
        <xdr:cNvPr id="601" name="楕円 600"/>
        <xdr:cNvSpPr/>
      </xdr:nvSpPr>
      <xdr:spPr>
        <a:xfrm>
          <a:off x="16268700" y="87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103301</xdr:rowOff>
    </xdr:from>
    <xdr:ext cx="534377" cy="259045"/>
    <xdr:sp macro="" textlink="">
      <xdr:nvSpPr>
        <xdr:cNvPr id="602" name="教育費該当値テキスト"/>
        <xdr:cNvSpPr txBox="1"/>
      </xdr:nvSpPr>
      <xdr:spPr>
        <a:xfrm>
          <a:off x="16370300" y="86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59476</xdr:rowOff>
    </xdr:from>
    <xdr:to>
      <xdr:col>81</xdr:col>
      <xdr:colOff>101600</xdr:colOff>
      <xdr:row>54</xdr:row>
      <xdr:rowOff>161076</xdr:rowOff>
    </xdr:to>
    <xdr:sp macro="" textlink="">
      <xdr:nvSpPr>
        <xdr:cNvPr id="603" name="楕円 602"/>
        <xdr:cNvSpPr/>
      </xdr:nvSpPr>
      <xdr:spPr>
        <a:xfrm>
          <a:off x="15430500" y="9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6153</xdr:rowOff>
    </xdr:from>
    <xdr:ext cx="534377" cy="259045"/>
    <xdr:sp macro="" textlink="">
      <xdr:nvSpPr>
        <xdr:cNvPr id="604" name="テキスト ボックス 603"/>
        <xdr:cNvSpPr txBox="1"/>
      </xdr:nvSpPr>
      <xdr:spPr>
        <a:xfrm>
          <a:off x="15214111" y="90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98697</xdr:rowOff>
    </xdr:from>
    <xdr:to>
      <xdr:col>76</xdr:col>
      <xdr:colOff>165100</xdr:colOff>
      <xdr:row>57</xdr:row>
      <xdr:rowOff>28847</xdr:rowOff>
    </xdr:to>
    <xdr:sp macro="" textlink="">
      <xdr:nvSpPr>
        <xdr:cNvPr id="605" name="楕円 604"/>
        <xdr:cNvSpPr/>
      </xdr:nvSpPr>
      <xdr:spPr>
        <a:xfrm>
          <a:off x="14541500" y="9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45374</xdr:rowOff>
    </xdr:from>
    <xdr:ext cx="534377" cy="259045"/>
    <xdr:sp macro="" textlink="">
      <xdr:nvSpPr>
        <xdr:cNvPr id="606" name="テキスト ボックス 605"/>
        <xdr:cNvSpPr txBox="1"/>
      </xdr:nvSpPr>
      <xdr:spPr>
        <a:xfrm>
          <a:off x="14325111" y="94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130374</xdr:rowOff>
    </xdr:from>
    <xdr:to>
      <xdr:col>72</xdr:col>
      <xdr:colOff>38100</xdr:colOff>
      <xdr:row>56</xdr:row>
      <xdr:rowOff>60524</xdr:rowOff>
    </xdr:to>
    <xdr:sp macro="" textlink="">
      <xdr:nvSpPr>
        <xdr:cNvPr id="607" name="楕円 606"/>
        <xdr:cNvSpPr/>
      </xdr:nvSpPr>
      <xdr:spPr>
        <a:xfrm>
          <a:off x="13652500" y="9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77051</xdr:rowOff>
    </xdr:from>
    <xdr:ext cx="534377" cy="259045"/>
    <xdr:sp macro="" textlink="">
      <xdr:nvSpPr>
        <xdr:cNvPr id="608" name="テキスト ボックス 607"/>
        <xdr:cNvSpPr txBox="1"/>
      </xdr:nvSpPr>
      <xdr:spPr>
        <a:xfrm>
          <a:off x="13436111" y="93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130832</xdr:rowOff>
    </xdr:from>
    <xdr:to>
      <xdr:col>67</xdr:col>
      <xdr:colOff>101600</xdr:colOff>
      <xdr:row>58</xdr:row>
      <xdr:rowOff>60982</xdr:rowOff>
    </xdr:to>
    <xdr:sp macro="" textlink="">
      <xdr:nvSpPr>
        <xdr:cNvPr id="609" name="楕円 608"/>
        <xdr:cNvSpPr/>
      </xdr:nvSpPr>
      <xdr:spPr>
        <a:xfrm>
          <a:off x="12763500" y="99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52109</xdr:rowOff>
    </xdr:from>
    <xdr:ext cx="534377" cy="259045"/>
    <xdr:sp macro="" textlink="">
      <xdr:nvSpPr>
        <xdr:cNvPr id="610" name="テキスト ボックス 609"/>
        <xdr:cNvSpPr txBox="1"/>
      </xdr:nvSpPr>
      <xdr:spPr>
        <a:xfrm>
          <a:off x="12547111" y="99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2" name="直線コネクタ 631"/>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5"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6" name="直線コネクタ 635"/>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138602</xdr:rowOff>
    </xdr:from>
    <xdr:to>
      <xdr:col>85</xdr:col>
      <xdr:colOff>127000</xdr:colOff>
      <xdr:row>78</xdr:row>
      <xdr:rowOff>139700</xdr:rowOff>
    </xdr:to>
    <xdr:cxnSp macro="">
      <xdr:nvCxnSpPr>
        <xdr:cNvPr id="637" name="直線コネクタ 636"/>
        <xdr:cNvCxnSpPr/>
      </xdr:nvCxnSpPr>
      <xdr:spPr>
        <a:xfrm>
          <a:off x="15481300" y="1351170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8"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9" name="フローチャート: 判断 638"/>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102026</xdr:rowOff>
    </xdr:from>
    <xdr:to>
      <xdr:col>81</xdr:col>
      <xdr:colOff>50800</xdr:colOff>
      <xdr:row>78</xdr:row>
      <xdr:rowOff>138602</xdr:rowOff>
    </xdr:to>
    <xdr:cxnSp macro="">
      <xdr:nvCxnSpPr>
        <xdr:cNvPr id="640" name="直線コネクタ 639"/>
        <xdr:cNvCxnSpPr/>
      </xdr:nvCxnSpPr>
      <xdr:spPr>
        <a:xfrm>
          <a:off x="14592300" y="134751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1" name="フローチャート: 判断 640"/>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2" name="テキスト ボックス 641"/>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102026</xdr:rowOff>
    </xdr:from>
    <xdr:to>
      <xdr:col>76</xdr:col>
      <xdr:colOff>114300</xdr:colOff>
      <xdr:row>78</xdr:row>
      <xdr:rowOff>139700</xdr:rowOff>
    </xdr:to>
    <xdr:cxnSp macro="">
      <xdr:nvCxnSpPr>
        <xdr:cNvPr id="643" name="直線コネクタ 642"/>
        <xdr:cNvCxnSpPr/>
      </xdr:nvCxnSpPr>
      <xdr:spPr>
        <a:xfrm flipV="1">
          <a:off x="13703300" y="13475126"/>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4" name="フローチャート: 判断 643"/>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5" name="テキスト ボックス 644"/>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7" name="フローチャート: 判断 646"/>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8" name="テキスト ボックス 647"/>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9" name="フローチャート: 判断 648"/>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0" name="テキスト ボックス 649"/>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87802</xdr:rowOff>
    </xdr:from>
    <xdr:to>
      <xdr:col>81</xdr:col>
      <xdr:colOff>101600</xdr:colOff>
      <xdr:row>79</xdr:row>
      <xdr:rowOff>17952</xdr:rowOff>
    </xdr:to>
    <xdr:sp macro="" textlink="">
      <xdr:nvSpPr>
        <xdr:cNvPr id="658" name="楕円 657"/>
        <xdr:cNvSpPr/>
      </xdr:nvSpPr>
      <xdr:spPr>
        <a:xfrm>
          <a:off x="15430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9079</xdr:rowOff>
    </xdr:from>
    <xdr:ext cx="313932" cy="259045"/>
    <xdr:sp macro="" textlink="">
      <xdr:nvSpPr>
        <xdr:cNvPr id="659" name="テキスト ボックス 658"/>
        <xdr:cNvSpPr txBox="1"/>
      </xdr:nvSpPr>
      <xdr:spPr>
        <a:xfrm>
          <a:off x="15324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51226</xdr:rowOff>
    </xdr:from>
    <xdr:to>
      <xdr:col>76</xdr:col>
      <xdr:colOff>165100</xdr:colOff>
      <xdr:row>78</xdr:row>
      <xdr:rowOff>152826</xdr:rowOff>
    </xdr:to>
    <xdr:sp macro="" textlink="">
      <xdr:nvSpPr>
        <xdr:cNvPr id="660" name="楕円 659"/>
        <xdr:cNvSpPr/>
      </xdr:nvSpPr>
      <xdr:spPr>
        <a:xfrm>
          <a:off x="14541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143953</xdr:rowOff>
    </xdr:from>
    <xdr:ext cx="378565" cy="259045"/>
    <xdr:sp macro="" textlink="">
      <xdr:nvSpPr>
        <xdr:cNvPr id="661" name="テキスト ボックス 660"/>
        <xdr:cNvSpPr txBox="1"/>
      </xdr:nvSpPr>
      <xdr:spPr>
        <a:xfrm>
          <a:off x="14403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9" name="直線コネクタ 688"/>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0"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1" name="直線コネクタ 690"/>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2"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3" name="直線コネクタ 692"/>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93751</xdr:rowOff>
    </xdr:from>
    <xdr:to>
      <xdr:col>85</xdr:col>
      <xdr:colOff>127000</xdr:colOff>
      <xdr:row>95</xdr:row>
      <xdr:rowOff>103887</xdr:rowOff>
    </xdr:to>
    <xdr:cxnSp macro="">
      <xdr:nvCxnSpPr>
        <xdr:cNvPr id="694" name="直線コネクタ 693"/>
        <xdr:cNvCxnSpPr/>
      </xdr:nvCxnSpPr>
      <xdr:spPr>
        <a:xfrm flipV="1">
          <a:off x="15481300" y="16381501"/>
          <a:ext cx="8382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5"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6" name="フローチャート: 判断 695"/>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90436</xdr:rowOff>
    </xdr:from>
    <xdr:to>
      <xdr:col>81</xdr:col>
      <xdr:colOff>50800</xdr:colOff>
      <xdr:row>95</xdr:row>
      <xdr:rowOff>103887</xdr:rowOff>
    </xdr:to>
    <xdr:cxnSp macro="">
      <xdr:nvCxnSpPr>
        <xdr:cNvPr id="697" name="直線コネクタ 696"/>
        <xdr:cNvCxnSpPr/>
      </xdr:nvCxnSpPr>
      <xdr:spPr>
        <a:xfrm>
          <a:off x="14592300" y="1637818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8" name="フローチャート: 判断 697"/>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699" name="テキスト ボックス 698"/>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155150</xdr:rowOff>
    </xdr:from>
    <xdr:to>
      <xdr:col>76</xdr:col>
      <xdr:colOff>114300</xdr:colOff>
      <xdr:row>95</xdr:row>
      <xdr:rowOff>90436</xdr:rowOff>
    </xdr:to>
    <xdr:cxnSp macro="">
      <xdr:nvCxnSpPr>
        <xdr:cNvPr id="700" name="直線コネクタ 699"/>
        <xdr:cNvCxnSpPr/>
      </xdr:nvCxnSpPr>
      <xdr:spPr>
        <a:xfrm>
          <a:off x="13703300" y="16271450"/>
          <a:ext cx="889000" cy="10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1" name="フローチャート: 判断 700"/>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2" name="テキスト ボックス 701"/>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126231</xdr:rowOff>
    </xdr:from>
    <xdr:to>
      <xdr:col>71</xdr:col>
      <xdr:colOff>177800</xdr:colOff>
      <xdr:row>94</xdr:row>
      <xdr:rowOff>155150</xdr:rowOff>
    </xdr:to>
    <xdr:cxnSp macro="">
      <xdr:nvCxnSpPr>
        <xdr:cNvPr id="703" name="直線コネクタ 702"/>
        <xdr:cNvCxnSpPr/>
      </xdr:nvCxnSpPr>
      <xdr:spPr>
        <a:xfrm>
          <a:off x="12814300" y="16242531"/>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4" name="フローチャート: 判断 703"/>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5" name="テキスト ボックス 704"/>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6" name="フローチャート: 判断 705"/>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7" name="テキスト ボックス 706"/>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42951</xdr:rowOff>
    </xdr:from>
    <xdr:to>
      <xdr:col>85</xdr:col>
      <xdr:colOff>177800</xdr:colOff>
      <xdr:row>95</xdr:row>
      <xdr:rowOff>144551</xdr:rowOff>
    </xdr:to>
    <xdr:sp macro="" textlink="">
      <xdr:nvSpPr>
        <xdr:cNvPr id="713" name="楕円 712"/>
        <xdr:cNvSpPr/>
      </xdr:nvSpPr>
      <xdr:spPr>
        <a:xfrm>
          <a:off x="162687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21378</xdr:rowOff>
    </xdr:from>
    <xdr:ext cx="534377" cy="259045"/>
    <xdr:sp macro="" textlink="">
      <xdr:nvSpPr>
        <xdr:cNvPr id="714" name="公債費該当値テキスト"/>
        <xdr:cNvSpPr txBox="1"/>
      </xdr:nvSpPr>
      <xdr:spPr>
        <a:xfrm>
          <a:off x="16370300" y="163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53087</xdr:rowOff>
    </xdr:from>
    <xdr:to>
      <xdr:col>81</xdr:col>
      <xdr:colOff>101600</xdr:colOff>
      <xdr:row>95</xdr:row>
      <xdr:rowOff>154687</xdr:rowOff>
    </xdr:to>
    <xdr:sp macro="" textlink="">
      <xdr:nvSpPr>
        <xdr:cNvPr id="715" name="楕円 714"/>
        <xdr:cNvSpPr/>
      </xdr:nvSpPr>
      <xdr:spPr>
        <a:xfrm>
          <a:off x="15430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145814</xdr:rowOff>
    </xdr:from>
    <xdr:ext cx="534377" cy="259045"/>
    <xdr:sp macro="" textlink="">
      <xdr:nvSpPr>
        <xdr:cNvPr id="716" name="テキスト ボックス 715"/>
        <xdr:cNvSpPr txBox="1"/>
      </xdr:nvSpPr>
      <xdr:spPr>
        <a:xfrm>
          <a:off x="15214111" y="164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39636</xdr:rowOff>
    </xdr:from>
    <xdr:to>
      <xdr:col>76</xdr:col>
      <xdr:colOff>165100</xdr:colOff>
      <xdr:row>95</xdr:row>
      <xdr:rowOff>141236</xdr:rowOff>
    </xdr:to>
    <xdr:sp macro="" textlink="">
      <xdr:nvSpPr>
        <xdr:cNvPr id="717" name="楕円 716"/>
        <xdr:cNvSpPr/>
      </xdr:nvSpPr>
      <xdr:spPr>
        <a:xfrm>
          <a:off x="14541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132363</xdr:rowOff>
    </xdr:from>
    <xdr:ext cx="534377" cy="259045"/>
    <xdr:sp macro="" textlink="">
      <xdr:nvSpPr>
        <xdr:cNvPr id="718" name="テキスト ボックス 717"/>
        <xdr:cNvSpPr txBox="1"/>
      </xdr:nvSpPr>
      <xdr:spPr>
        <a:xfrm>
          <a:off x="14325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104350</xdr:rowOff>
    </xdr:from>
    <xdr:to>
      <xdr:col>72</xdr:col>
      <xdr:colOff>38100</xdr:colOff>
      <xdr:row>95</xdr:row>
      <xdr:rowOff>34500</xdr:rowOff>
    </xdr:to>
    <xdr:sp macro="" textlink="">
      <xdr:nvSpPr>
        <xdr:cNvPr id="719" name="楕円 718"/>
        <xdr:cNvSpPr/>
      </xdr:nvSpPr>
      <xdr:spPr>
        <a:xfrm>
          <a:off x="13652500" y="162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51027</xdr:rowOff>
    </xdr:from>
    <xdr:ext cx="534377" cy="259045"/>
    <xdr:sp macro="" textlink="">
      <xdr:nvSpPr>
        <xdr:cNvPr id="720" name="テキスト ボックス 719"/>
        <xdr:cNvSpPr txBox="1"/>
      </xdr:nvSpPr>
      <xdr:spPr>
        <a:xfrm>
          <a:off x="13436111" y="159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75431</xdr:rowOff>
    </xdr:from>
    <xdr:to>
      <xdr:col>67</xdr:col>
      <xdr:colOff>101600</xdr:colOff>
      <xdr:row>95</xdr:row>
      <xdr:rowOff>5581</xdr:rowOff>
    </xdr:to>
    <xdr:sp macro="" textlink="">
      <xdr:nvSpPr>
        <xdr:cNvPr id="721" name="楕円 720"/>
        <xdr:cNvSpPr/>
      </xdr:nvSpPr>
      <xdr:spPr>
        <a:xfrm>
          <a:off x="12763500" y="161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22108</xdr:rowOff>
    </xdr:from>
    <xdr:ext cx="534377" cy="259045"/>
    <xdr:sp macro="" textlink="">
      <xdr:nvSpPr>
        <xdr:cNvPr id="722" name="テキスト ボックス 721"/>
        <xdr:cNvSpPr txBox="1"/>
      </xdr:nvSpPr>
      <xdr:spPr>
        <a:xfrm>
          <a:off x="12547111" y="159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4" name="直線コネクタ 743"/>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7"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8" name="直線コネクタ 747"/>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0"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1" name="フローチャート: 判断 750"/>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3" name="フローチャート: 判断 752"/>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4" name="テキスト ボックス 753"/>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6" name="フローチャート: 判断 755"/>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7" name="テキスト ボックス 756"/>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9" name="フローチャート: 判断 758"/>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0" name="テキスト ボックス 759"/>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1" name="フローチャート: 判断 760"/>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2" name="テキスト ボックス 761"/>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144,289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106,128</a:t>
          </a:r>
          <a:r>
            <a:rPr kumimoji="1" lang="ja-JP" altLang="en-US" sz="1300">
              <a:latin typeface="ＭＳ Ｐゴシック" panose="020B0600070205080204" pitchFamily="50" charset="-128"/>
              <a:ea typeface="ＭＳ Ｐゴシック" panose="020B0600070205080204" pitchFamily="50" charset="-128"/>
            </a:rPr>
            <a:t>円増加した。特別定額給付金の皆増に加え、（仮称）磐田市文化会館整備事業や防災備蓄ステーションとして活用するための豊田支所等施設整備事業の増が主な要因である。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7,783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円減少した。全国・県平均に比べ高止まりしているが、勤労者協調融資制度を実施していることが主な要因であり、今後は事業を縮小していく見込みとなっている。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15,775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9,610</a:t>
          </a:r>
          <a:r>
            <a:rPr kumimoji="1" lang="ja-JP" altLang="en-US" sz="1300">
              <a:latin typeface="ＭＳ Ｐゴシック" panose="020B0600070205080204" pitchFamily="50" charset="-128"/>
              <a:ea typeface="ＭＳ Ｐゴシック" panose="020B0600070205080204" pitchFamily="50" charset="-128"/>
            </a:rPr>
            <a:t>円増加した。新型コロナウイルス感染症対策のプレミアム商品券事業や経済変動対策貸付資金利子補給金の皆増などが主な要因である。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53,123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11,000</a:t>
          </a:r>
          <a:r>
            <a:rPr kumimoji="1" lang="ja-JP" altLang="en-US" sz="1300">
              <a:latin typeface="ＭＳ Ｐゴシック" panose="020B0600070205080204" pitchFamily="50" charset="-128"/>
              <a:ea typeface="ＭＳ Ｐゴシック" panose="020B0600070205080204" pitchFamily="50" charset="-128"/>
            </a:rPr>
            <a:t>円減少した。ＪＲ新駅設置事業の減が主な要因であるが、今後老朽化したインフラ資産の更新等により増加することが見込まれる。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36,027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17,157</a:t>
          </a:r>
          <a:r>
            <a:rPr kumimoji="1" lang="ja-JP" altLang="en-US" sz="1300">
              <a:latin typeface="ＭＳ Ｐゴシック" panose="020B0600070205080204" pitchFamily="50" charset="-128"/>
              <a:ea typeface="ＭＳ Ｐゴシック" panose="020B0600070205080204" pitchFamily="50" charset="-128"/>
            </a:rPr>
            <a:t>円増加した。寄附金等を基にした津波対策事業基金積立金の増が主な要因である。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72,954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17,053</a:t>
          </a:r>
          <a:r>
            <a:rPr kumimoji="1" lang="ja-JP" altLang="en-US" sz="1300">
              <a:latin typeface="ＭＳ Ｐゴシック" panose="020B0600070205080204" pitchFamily="50" charset="-128"/>
              <a:ea typeface="ＭＳ Ｐゴシック" panose="020B0600070205080204" pitchFamily="50" charset="-128"/>
            </a:rPr>
            <a:t>円増加した。、ながふじ学府新たな学校づくり整備事業の増が主な要因である。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税収減の影響などに伴い、財政調整基金からの取崩額が増加したことにより、財政調整基金残高は減少し、実質単年度収支はマイナスとなったものの、中期財政見通しでの「</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億円を下回らない」という財政調整基金残高の目標は維持した。</a:t>
          </a:r>
        </a:p>
        <a:p>
          <a:r>
            <a:rPr kumimoji="1" lang="ja-JP" altLang="en-US" sz="1300">
              <a:latin typeface="ＭＳ ゴシック" pitchFamily="49" charset="-128"/>
              <a:ea typeface="ＭＳ ゴシック" pitchFamily="49" charset="-128"/>
            </a:rPr>
            <a:t>　実質収支額は、新型コロナウイルス感染症の影響により歳入・歳出ともに見通しが困難であったこともあり前年度と比較して数値が増加している。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病院事業会計は、病床確保料など国・県補助金の増を主な要因とした流動資産の増加が流動負債の増加を上回ったことにより前年度比</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た。新型コロナウイルス感染症の影響により入院収益が悪化したことに加え、給与費や材料費等の費用の増加のため収益費用の差し引きで純損失が発生していることから、引き続き設備や人材を有効に活用し医業収益の向上とコスト削減に努めることで経営の改善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下水道事業会計は、企業債の償還が進んだことなどにより流動負債が減少したことに加え、下水道使用料の増などにより流動資産が増加したことなどから、前年度</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ポイントの増となった。引き続き下水道未整備地区の管渠整備や施設の適正な維持管理に努める。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介護保険事業特別会計は、保険料収入は増加したものの介護給付費の増（前年度比</a:t>
          </a:r>
          <a:r>
            <a:rPr kumimoji="1" lang="en-US" altLang="ja-JP" sz="1400">
              <a:latin typeface="ＭＳ ゴシック" pitchFamily="49" charset="-128"/>
              <a:ea typeface="ＭＳ ゴシック" pitchFamily="49" charset="-128"/>
            </a:rPr>
            <a:t>608,951</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％増）が上回り、前年度比</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ポイントの減となった。給付費の適正化等、健全な運営に努めていく。</a:t>
          </a:r>
        </a:p>
        <a:p>
          <a:r>
            <a:rPr kumimoji="1" lang="ja-JP" altLang="en-US" sz="1400">
              <a:latin typeface="ＭＳ ゴシック" pitchFamily="49" charset="-128"/>
              <a:ea typeface="ＭＳ ゴシック" pitchFamily="49" charset="-128"/>
            </a:rPr>
            <a:t>　国民健康保険事業特別会計は、保険給付費の減等による歳出の減はあるものの、保険税収入の減や県支出金の減による歳入の減が上回り、前年度比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ポイントの減となった。保険税率のあり方を検討していくとともに、健全な運営に努めていく。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大型事業の進捗による起債残高の増加に伴う元利償還金の増はあったものの、下水道事業会計等への繰出金減の影響に伴う準元利償還金の減により、分子は前年度比</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今後も大型事業の進捗や老朽化した施設更新等に伴う財源確保のため起債借入の増が想定されることから、投資的経費の見直し等を継続的に行い、起債残高の抑制に努めていく。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満期一括償還地方債の該当なし。基金は平成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日をもって廃止した。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一般会計等に係る地方債の現在高については、近年の全体的な起債抑制の取り組みにより減少してきたが、大型事業の進捗に伴い一時的に増加している。</a:t>
          </a:r>
        </a:p>
        <a:p>
          <a:r>
            <a:rPr kumimoji="1" lang="ja-JP" altLang="en-US" sz="1400">
              <a:latin typeface="ＭＳ ゴシック" pitchFamily="49" charset="-128"/>
              <a:ea typeface="ＭＳ ゴシック" pitchFamily="49" charset="-128"/>
            </a:rPr>
            <a:t>　公営企業債等繰入見込額については、起債抑制の取り組みによって減少している。下水道事業を筆頭に起債残高が減少しており、今後も減少する傾向が継続することを見込んでいる。</a:t>
          </a:r>
        </a:p>
        <a:p>
          <a:r>
            <a:rPr kumimoji="1" lang="ja-JP" altLang="en-US" sz="1400">
              <a:latin typeface="ＭＳ ゴシック" pitchFamily="49" charset="-128"/>
              <a:ea typeface="ＭＳ ゴシック" pitchFamily="49" charset="-128"/>
            </a:rPr>
            <a:t>　充当可能基金については、津波対策事業基金が増となったものの、財政調整基金及び磐田市公共施設整備基金の減により、前年度比</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百万円の減となった。今後も、大規模事業の進捗に伴い減額が見込まれる。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収支調整のために財政調整基金を約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億円、ながふじ学府新たな学校づくり整備事業等に磐田市公共施設整備基金を約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億円、こども医療費助成事業等に磐田市しっぺいこども福祉基金を約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億円取り崩した一方、磐田市津波対策事業基金に約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億円、磐田市経済変動対策貸付資金利子補給事業基金に約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決算剰余金や寄附金等を財源として積極的に積み立てを行っていく方針だが、今後は大規模事業の進捗により積み立て以上の取り崩しを予定しており、残高は今後減少していく見込みである。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・磐田市津波対策事業基金：静岡県第４次地震被害想定の公表を受け、今後想定される津波から市民の生命、身体及び財産を守るための津波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・磐田市しっぺいこども福祉基金：子ども・子育て支援活動及び地域保健福祉活動を推進するための事業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・磐田市経済変動対策貸付資金利子補給事業基金：新型コロナウイルス感染症の影響による資金繰り支援のための静岡県制度融資「経済変動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対策貸付資金」を利用した事業者に対しての借入金利子補給事業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・磐田市津波対策事業基金：海岸堤防整備事業のため約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億円を取り崩した一方で、寄附金等を財源に約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・磐田市公共施設整備基金：精算補正により生じた財源等を約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億円を積み立てた一方、ながふじ学府新たな学校づくり整備事業等に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・磐田市津波対策事業基金：ふるさと納税寄附金を主な財源として、今後も計画的に積み立てと取り崩しを行う。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・磐田市公共施設整備基金：ながふじ学府新たな学校づくり整備事業や（仮称）磐田市文化会館など大型事業の進捗により、今後残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高は減少していくものと見込んでいるが、計画的な積み立てと取り崩しを行っていく。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・磐田市しっぺいこども福祉基金：ふるさと納税寄附金を主な財源として、今後も計画的に積み立てと取り崩しを行う。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・令和２年度においては決算剰余金等の積み立てを約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億円行ったが、税収減や予算規模の拡大などの影響により収支調整として約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市税収入の減少が見込まれる状況の中、繰り入れの増加に伴う残高の減少が予想されるが、主に決算剰余金の積み立て等により、「磐田市中期財政見通し」上の目標値である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億円を下回らない程度を確保していく方針である。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有形固定資産減価償却率は年々上昇しており、類似団体平均と比較して高い傾向が続いている。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資産のうち、全体に占める割合の多いインフラ資産や学校施設の有形固定資産減価償却率が類似団体平均に比べて高い傾向にあることが影響していると考えられる。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今後も公共施設等総合管理計画に基づき、施設の統廃合や更新、長寿命化対策などを計画的に進め、将来に過度な負担が生じないよう努める。</a:t>
          </a:r>
        </a:p>
        <a:p>
          <a:endParaRPr kumimoji="1" lang="ja-JP" altLang="en-US"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7" name="直線コネクタ 66"/>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8"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9" name="直線コネクタ 68"/>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0"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1" name="直線コネクタ 70"/>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2"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3" name="フローチャート: 判断 72"/>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4" name="フローチャート: 判断 73"/>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5" name="フローチャート: 判断 74"/>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6" name="フローチャート: 判断 75"/>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7" name="フローチャート: 判断 76"/>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3" name="楕円 82"/>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4" name="有形固定資産減価償却率該当値テキスト"/>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5" name="楕円 84"/>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154728</xdr:rowOff>
    </xdr:to>
    <xdr:cxnSp macro="">
      <xdr:nvCxnSpPr>
        <xdr:cNvPr id="86" name="直線コネクタ 85"/>
        <xdr:cNvCxnSpPr/>
      </xdr:nvCxnSpPr>
      <xdr:spPr>
        <a:xfrm>
          <a:off x="4051300" y="620881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7" name="楕円 86"/>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122343</xdr:rowOff>
    </xdr:to>
    <xdr:cxnSp macro="">
      <xdr:nvCxnSpPr>
        <xdr:cNvPr id="88" name="直線コネクタ 87"/>
        <xdr:cNvCxnSpPr/>
      </xdr:nvCxnSpPr>
      <xdr:spPr>
        <a:xfrm>
          <a:off x="3289300" y="61692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145838</xdr:rowOff>
    </xdr:from>
    <xdr:to>
      <xdr:col>11</xdr:col>
      <xdr:colOff>187325</xdr:colOff>
      <xdr:row>31</xdr:row>
      <xdr:rowOff>75988</xdr:rowOff>
    </xdr:to>
    <xdr:sp macro="" textlink="">
      <xdr:nvSpPr>
        <xdr:cNvPr id="89" name="楕円 88"/>
        <xdr:cNvSpPr/>
      </xdr:nvSpPr>
      <xdr:spPr>
        <a:xfrm>
          <a:off x="2476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25188</xdr:rowOff>
    </xdr:from>
    <xdr:to>
      <xdr:col>15</xdr:col>
      <xdr:colOff>136525</xdr:colOff>
      <xdr:row>31</xdr:row>
      <xdr:rowOff>82762</xdr:rowOff>
    </xdr:to>
    <xdr:cxnSp macro="">
      <xdr:nvCxnSpPr>
        <xdr:cNvPr id="90" name="直線コネクタ 89"/>
        <xdr:cNvCxnSpPr/>
      </xdr:nvCxnSpPr>
      <xdr:spPr>
        <a:xfrm>
          <a:off x="2527300" y="611166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91" name="楕円 90"/>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31</xdr:row>
      <xdr:rowOff>25188</xdr:rowOff>
    </xdr:to>
    <xdr:cxnSp macro="">
      <xdr:nvCxnSpPr>
        <xdr:cNvPr id="92" name="直線コネクタ 91"/>
        <xdr:cNvCxnSpPr/>
      </xdr:nvCxnSpPr>
      <xdr:spPr>
        <a:xfrm>
          <a:off x="1765300" y="600371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3"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4"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5"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6"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7"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8"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67115</xdr:rowOff>
    </xdr:from>
    <xdr:ext cx="405111" cy="259045"/>
    <xdr:sp macro="" textlink="">
      <xdr:nvSpPr>
        <xdr:cNvPr id="99" name="n_3mainValue有形固定資産減価償却率"/>
        <xdr:cNvSpPr txBox="1"/>
      </xdr:nvSpPr>
      <xdr:spPr>
        <a:xfrm>
          <a:off x="2324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100" name="n_4mainValue有形固定資産減価償却率"/>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元年度までは類似団体平均を下回っていたが、令和２年度は平均を上回った。主な要因としては、ながふじ学府一体校整備事業や、（仮称）磐田市文化会館整備事業などの大規模事業の進捗に伴い借入れが増加したことが考えられる。</a:t>
          </a:r>
        </a:p>
        <a:p>
          <a:r>
            <a:rPr kumimoji="1" lang="ja-JP" altLang="en-US" sz="1100">
              <a:latin typeface="ＭＳ Ｐゴシック" panose="020B0600070205080204" pitchFamily="50" charset="-128"/>
              <a:ea typeface="ＭＳ Ｐゴシック" panose="020B0600070205080204" pitchFamily="50" charset="-128"/>
            </a:rPr>
            <a:t>　今後も公共施設の更新など大型事業の進捗に伴い歳出が増加することが想定されるため、新規借り入れについては十分に検討し、財政の健全化に努めていく。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1" name="直線コネクタ 130"/>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2"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3" name="直線コネクタ 132"/>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6"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7" name="フローチャート: 判断 136"/>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8" name="フローチャート: 判断 137"/>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9" name="フローチャート: 判断 138"/>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0" name="フローチャート: 判断 139"/>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1" name="フローチャート: 判断 140"/>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132524</xdr:rowOff>
    </xdr:from>
    <xdr:to>
      <xdr:col>76</xdr:col>
      <xdr:colOff>73025</xdr:colOff>
      <xdr:row>31</xdr:row>
      <xdr:rowOff>62674</xdr:rowOff>
    </xdr:to>
    <xdr:sp macro="" textlink="">
      <xdr:nvSpPr>
        <xdr:cNvPr id="147" name="楕円 146"/>
        <xdr:cNvSpPr/>
      </xdr:nvSpPr>
      <xdr:spPr>
        <a:xfrm>
          <a:off x="147447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110951</xdr:rowOff>
    </xdr:from>
    <xdr:ext cx="469744" cy="259045"/>
    <xdr:sp macro="" textlink="">
      <xdr:nvSpPr>
        <xdr:cNvPr id="148" name="債務償還比率該当値テキスト"/>
        <xdr:cNvSpPr txBox="1"/>
      </xdr:nvSpPr>
      <xdr:spPr>
        <a:xfrm>
          <a:off x="14846300" y="602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40150</xdr:rowOff>
    </xdr:from>
    <xdr:to>
      <xdr:col>72</xdr:col>
      <xdr:colOff>123825</xdr:colOff>
      <xdr:row>30</xdr:row>
      <xdr:rowOff>141750</xdr:rowOff>
    </xdr:to>
    <xdr:sp macro="" textlink="">
      <xdr:nvSpPr>
        <xdr:cNvPr id="149" name="楕円 148"/>
        <xdr:cNvSpPr/>
      </xdr:nvSpPr>
      <xdr:spPr>
        <a:xfrm>
          <a:off x="14033500" y="59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90950</xdr:rowOff>
    </xdr:from>
    <xdr:to>
      <xdr:col>76</xdr:col>
      <xdr:colOff>22225</xdr:colOff>
      <xdr:row>31</xdr:row>
      <xdr:rowOff>11874</xdr:rowOff>
    </xdr:to>
    <xdr:cxnSp macro="">
      <xdr:nvCxnSpPr>
        <xdr:cNvPr id="150" name="直線コネクタ 149"/>
        <xdr:cNvCxnSpPr/>
      </xdr:nvCxnSpPr>
      <xdr:spPr>
        <a:xfrm>
          <a:off x="14084300" y="6005975"/>
          <a:ext cx="7112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8691</xdr:rowOff>
    </xdr:from>
    <xdr:to>
      <xdr:col>68</xdr:col>
      <xdr:colOff>123825</xdr:colOff>
      <xdr:row>30</xdr:row>
      <xdr:rowOff>110291</xdr:rowOff>
    </xdr:to>
    <xdr:sp macro="" textlink="">
      <xdr:nvSpPr>
        <xdr:cNvPr id="151" name="楕円 150"/>
        <xdr:cNvSpPr/>
      </xdr:nvSpPr>
      <xdr:spPr>
        <a:xfrm>
          <a:off x="13271500" y="59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59491</xdr:rowOff>
    </xdr:from>
    <xdr:to>
      <xdr:col>72</xdr:col>
      <xdr:colOff>73025</xdr:colOff>
      <xdr:row>30</xdr:row>
      <xdr:rowOff>90950</xdr:rowOff>
    </xdr:to>
    <xdr:cxnSp macro="">
      <xdr:nvCxnSpPr>
        <xdr:cNvPr id="152" name="直線コネクタ 151"/>
        <xdr:cNvCxnSpPr/>
      </xdr:nvCxnSpPr>
      <xdr:spPr>
        <a:xfrm>
          <a:off x="13322300" y="5974516"/>
          <a:ext cx="762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143437</xdr:rowOff>
    </xdr:from>
    <xdr:to>
      <xdr:col>64</xdr:col>
      <xdr:colOff>123825</xdr:colOff>
      <xdr:row>30</xdr:row>
      <xdr:rowOff>73587</xdr:rowOff>
    </xdr:to>
    <xdr:sp macro="" textlink="">
      <xdr:nvSpPr>
        <xdr:cNvPr id="153" name="楕円 152"/>
        <xdr:cNvSpPr/>
      </xdr:nvSpPr>
      <xdr:spPr>
        <a:xfrm>
          <a:off x="12509500" y="5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22787</xdr:rowOff>
    </xdr:from>
    <xdr:to>
      <xdr:col>68</xdr:col>
      <xdr:colOff>73025</xdr:colOff>
      <xdr:row>30</xdr:row>
      <xdr:rowOff>59491</xdr:rowOff>
    </xdr:to>
    <xdr:cxnSp macro="">
      <xdr:nvCxnSpPr>
        <xdr:cNvPr id="154" name="直線コネクタ 153"/>
        <xdr:cNvCxnSpPr/>
      </xdr:nvCxnSpPr>
      <xdr:spPr>
        <a:xfrm>
          <a:off x="12560300" y="5937812"/>
          <a:ext cx="7620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45548</xdr:rowOff>
    </xdr:from>
    <xdr:to>
      <xdr:col>60</xdr:col>
      <xdr:colOff>123825</xdr:colOff>
      <xdr:row>30</xdr:row>
      <xdr:rowOff>147148</xdr:rowOff>
    </xdr:to>
    <xdr:sp macro="" textlink="">
      <xdr:nvSpPr>
        <xdr:cNvPr id="155" name="楕円 154"/>
        <xdr:cNvSpPr/>
      </xdr:nvSpPr>
      <xdr:spPr>
        <a:xfrm>
          <a:off x="11747500" y="596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22787</xdr:rowOff>
    </xdr:from>
    <xdr:to>
      <xdr:col>64</xdr:col>
      <xdr:colOff>73025</xdr:colOff>
      <xdr:row>30</xdr:row>
      <xdr:rowOff>96348</xdr:rowOff>
    </xdr:to>
    <xdr:cxnSp macro="">
      <xdr:nvCxnSpPr>
        <xdr:cNvPr id="156" name="直線コネクタ 155"/>
        <xdr:cNvCxnSpPr/>
      </xdr:nvCxnSpPr>
      <xdr:spPr>
        <a:xfrm flipV="1">
          <a:off x="11798300" y="5937812"/>
          <a:ext cx="762000" cy="7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57" name="n_1aveValue債務償還比率"/>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58" name="n_2aveValue債務償還比率"/>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59" name="n_3aveValue債務償還比率"/>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0" name="n_4aveValue債務償還比率"/>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158277</xdr:rowOff>
    </xdr:from>
    <xdr:ext cx="469744" cy="259045"/>
    <xdr:sp macro="" textlink="">
      <xdr:nvSpPr>
        <xdr:cNvPr id="161" name="n_1mainValue債務償還比率"/>
        <xdr:cNvSpPr txBox="1"/>
      </xdr:nvSpPr>
      <xdr:spPr>
        <a:xfrm>
          <a:off x="13836727" y="57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126818</xdr:rowOff>
    </xdr:from>
    <xdr:ext cx="469744" cy="259045"/>
    <xdr:sp macro="" textlink="">
      <xdr:nvSpPr>
        <xdr:cNvPr id="162" name="n_2mainValue債務償還比率"/>
        <xdr:cNvSpPr txBox="1"/>
      </xdr:nvSpPr>
      <xdr:spPr>
        <a:xfrm>
          <a:off x="13087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90114</xdr:rowOff>
    </xdr:from>
    <xdr:ext cx="469744" cy="259045"/>
    <xdr:sp macro="" textlink="">
      <xdr:nvSpPr>
        <xdr:cNvPr id="163" name="n_3mainValue債務償還比率"/>
        <xdr:cNvSpPr txBox="1"/>
      </xdr:nvSpPr>
      <xdr:spPr>
        <a:xfrm>
          <a:off x="12325427" y="56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163675</xdr:rowOff>
    </xdr:from>
    <xdr:ext cx="469744" cy="259045"/>
    <xdr:sp macro="" textlink="">
      <xdr:nvSpPr>
        <xdr:cNvPr id="164" name="n_4mainValue債務償還比率"/>
        <xdr:cNvSpPr txBox="1"/>
      </xdr:nvSpPr>
      <xdr:spPr>
        <a:xfrm>
          <a:off x="11563427" y="573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5" name="【道路】&#10;有形固定資産減価償却率該当値テキスト"/>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121920</xdr:rowOff>
    </xdr:to>
    <xdr:cxnSp macro="">
      <xdr:nvCxnSpPr>
        <xdr:cNvPr id="77" name="直線コネクタ 76"/>
        <xdr:cNvCxnSpPr/>
      </xdr:nvCxnSpPr>
      <xdr:spPr>
        <a:xfrm>
          <a:off x="3797300" y="67790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92528</xdr:rowOff>
    </xdr:to>
    <xdr:cxnSp macro="">
      <xdr:nvCxnSpPr>
        <xdr:cNvPr id="79" name="直線コネクタ 78"/>
        <xdr:cNvCxnSpPr/>
      </xdr:nvCxnSpPr>
      <xdr:spPr>
        <a:xfrm>
          <a:off x="2908300" y="67496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154396</xdr:rowOff>
    </xdr:from>
    <xdr:to>
      <xdr:col>10</xdr:col>
      <xdr:colOff>165100</xdr:colOff>
      <xdr:row>39</xdr:row>
      <xdr:rowOff>84546</xdr:rowOff>
    </xdr:to>
    <xdr:sp macro="" textlink="">
      <xdr:nvSpPr>
        <xdr:cNvPr id="80" name="楕円 79"/>
        <xdr:cNvSpPr/>
      </xdr:nvSpPr>
      <xdr:spPr>
        <a:xfrm>
          <a:off x="196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33746</xdr:rowOff>
    </xdr:from>
    <xdr:to>
      <xdr:col>15</xdr:col>
      <xdr:colOff>50800</xdr:colOff>
      <xdr:row>39</xdr:row>
      <xdr:rowOff>63137</xdr:rowOff>
    </xdr:to>
    <xdr:cxnSp macro="">
      <xdr:nvCxnSpPr>
        <xdr:cNvPr id="81" name="直線コネクタ 80"/>
        <xdr:cNvCxnSpPr/>
      </xdr:nvCxnSpPr>
      <xdr:spPr>
        <a:xfrm>
          <a:off x="2019300" y="67202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xdr:cNvSpPr/>
      </xdr:nvSpPr>
      <xdr:spPr>
        <a:xfrm>
          <a:off x="1079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33746</xdr:rowOff>
    </xdr:to>
    <xdr:cxnSp macro="">
      <xdr:nvCxnSpPr>
        <xdr:cNvPr id="83" name="直線コネクタ 82"/>
        <xdr:cNvCxnSpPr/>
      </xdr:nvCxnSpPr>
      <xdr:spPr>
        <a:xfrm>
          <a:off x="1130300" y="669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道路】&#10;有形固定資産減価償却率"/>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道路】&#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75673</xdr:rowOff>
    </xdr:from>
    <xdr:ext cx="405111" cy="259045"/>
    <xdr:sp macro="" textlink="">
      <xdr:nvSpPr>
        <xdr:cNvPr id="90" name="n_3mainValue【道路】&#10;有形固定資産減価償却率"/>
        <xdr:cNvSpPr txBox="1"/>
      </xdr:nvSpPr>
      <xdr:spPr>
        <a:xfrm>
          <a:off x="181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47914</xdr:rowOff>
    </xdr:from>
    <xdr:ext cx="405111" cy="259045"/>
    <xdr:sp macro="" textlink="">
      <xdr:nvSpPr>
        <xdr:cNvPr id="91" name="n_4mainValue【道路】&#10;有形固定資産減価償却率"/>
        <xdr:cNvSpPr txBox="1"/>
      </xdr:nvSpPr>
      <xdr:spPr>
        <a:xfrm>
          <a:off x="927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70140</xdr:rowOff>
    </xdr:from>
    <xdr:to>
      <xdr:col>55</xdr:col>
      <xdr:colOff>50800</xdr:colOff>
      <xdr:row>37</xdr:row>
      <xdr:rowOff>290</xdr:rowOff>
    </xdr:to>
    <xdr:sp macro="" textlink="">
      <xdr:nvSpPr>
        <xdr:cNvPr id="134" name="楕円 133"/>
        <xdr:cNvSpPr/>
      </xdr:nvSpPr>
      <xdr:spPr>
        <a:xfrm>
          <a:off x="10426700" y="62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93017</xdr:rowOff>
    </xdr:from>
    <xdr:ext cx="534377" cy="259045"/>
    <xdr:sp macro="" textlink="">
      <xdr:nvSpPr>
        <xdr:cNvPr id="135" name="【道路】&#10;一人当たり延長該当値テキスト"/>
        <xdr:cNvSpPr txBox="1"/>
      </xdr:nvSpPr>
      <xdr:spPr>
        <a:xfrm>
          <a:off x="10515600" y="60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75583</xdr:rowOff>
    </xdr:from>
    <xdr:to>
      <xdr:col>50</xdr:col>
      <xdr:colOff>165100</xdr:colOff>
      <xdr:row>37</xdr:row>
      <xdr:rowOff>5733</xdr:rowOff>
    </xdr:to>
    <xdr:sp macro="" textlink="">
      <xdr:nvSpPr>
        <xdr:cNvPr id="136" name="楕円 135"/>
        <xdr:cNvSpPr/>
      </xdr:nvSpPr>
      <xdr:spPr>
        <a:xfrm>
          <a:off x="9588500" y="62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120940</xdr:rowOff>
    </xdr:from>
    <xdr:to>
      <xdr:col>55</xdr:col>
      <xdr:colOff>0</xdr:colOff>
      <xdr:row>36</xdr:row>
      <xdr:rowOff>126383</xdr:rowOff>
    </xdr:to>
    <xdr:cxnSp macro="">
      <xdr:nvCxnSpPr>
        <xdr:cNvPr id="137" name="直線コネクタ 136"/>
        <xdr:cNvCxnSpPr/>
      </xdr:nvCxnSpPr>
      <xdr:spPr>
        <a:xfrm flipV="1">
          <a:off x="9639300" y="629314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77760</xdr:rowOff>
    </xdr:from>
    <xdr:to>
      <xdr:col>46</xdr:col>
      <xdr:colOff>38100</xdr:colOff>
      <xdr:row>37</xdr:row>
      <xdr:rowOff>7910</xdr:rowOff>
    </xdr:to>
    <xdr:sp macro="" textlink="">
      <xdr:nvSpPr>
        <xdr:cNvPr id="138" name="楕円 137"/>
        <xdr:cNvSpPr/>
      </xdr:nvSpPr>
      <xdr:spPr>
        <a:xfrm>
          <a:off x="8699500" y="6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126383</xdr:rowOff>
    </xdr:from>
    <xdr:to>
      <xdr:col>50</xdr:col>
      <xdr:colOff>114300</xdr:colOff>
      <xdr:row>36</xdr:row>
      <xdr:rowOff>128560</xdr:rowOff>
    </xdr:to>
    <xdr:cxnSp macro="">
      <xdr:nvCxnSpPr>
        <xdr:cNvPr id="139" name="直線コネクタ 138"/>
        <xdr:cNvCxnSpPr/>
      </xdr:nvCxnSpPr>
      <xdr:spPr>
        <a:xfrm flipV="1">
          <a:off x="8750300" y="629858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79284</xdr:rowOff>
    </xdr:from>
    <xdr:to>
      <xdr:col>41</xdr:col>
      <xdr:colOff>101600</xdr:colOff>
      <xdr:row>37</xdr:row>
      <xdr:rowOff>9434</xdr:rowOff>
    </xdr:to>
    <xdr:sp macro="" textlink="">
      <xdr:nvSpPr>
        <xdr:cNvPr id="140" name="楕円 139"/>
        <xdr:cNvSpPr/>
      </xdr:nvSpPr>
      <xdr:spPr>
        <a:xfrm>
          <a:off x="7810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128560</xdr:rowOff>
    </xdr:from>
    <xdr:to>
      <xdr:col>45</xdr:col>
      <xdr:colOff>177800</xdr:colOff>
      <xdr:row>36</xdr:row>
      <xdr:rowOff>130084</xdr:rowOff>
    </xdr:to>
    <xdr:cxnSp macro="">
      <xdr:nvCxnSpPr>
        <xdr:cNvPr id="141" name="直線コネクタ 140"/>
        <xdr:cNvCxnSpPr/>
      </xdr:nvCxnSpPr>
      <xdr:spPr>
        <a:xfrm flipV="1">
          <a:off x="7861300" y="63007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92238</xdr:rowOff>
    </xdr:from>
    <xdr:to>
      <xdr:col>36</xdr:col>
      <xdr:colOff>165100</xdr:colOff>
      <xdr:row>37</xdr:row>
      <xdr:rowOff>22388</xdr:rowOff>
    </xdr:to>
    <xdr:sp macro="" textlink="">
      <xdr:nvSpPr>
        <xdr:cNvPr id="142" name="楕円 141"/>
        <xdr:cNvSpPr/>
      </xdr:nvSpPr>
      <xdr:spPr>
        <a:xfrm>
          <a:off x="6921500" y="62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130084</xdr:rowOff>
    </xdr:from>
    <xdr:to>
      <xdr:col>41</xdr:col>
      <xdr:colOff>50800</xdr:colOff>
      <xdr:row>36</xdr:row>
      <xdr:rowOff>143038</xdr:rowOff>
    </xdr:to>
    <xdr:cxnSp macro="">
      <xdr:nvCxnSpPr>
        <xdr:cNvPr id="143" name="直線コネクタ 142"/>
        <xdr:cNvCxnSpPr/>
      </xdr:nvCxnSpPr>
      <xdr:spPr>
        <a:xfrm flipV="1">
          <a:off x="6972300" y="63022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22260</xdr:rowOff>
    </xdr:from>
    <xdr:ext cx="534377" cy="259045"/>
    <xdr:sp macro="" textlink="">
      <xdr:nvSpPr>
        <xdr:cNvPr id="148" name="n_1mainValue【道路】&#10;一人当たり延長"/>
        <xdr:cNvSpPr txBox="1"/>
      </xdr:nvSpPr>
      <xdr:spPr>
        <a:xfrm>
          <a:off x="9359411" y="60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24437</xdr:rowOff>
    </xdr:from>
    <xdr:ext cx="534377" cy="259045"/>
    <xdr:sp macro="" textlink="">
      <xdr:nvSpPr>
        <xdr:cNvPr id="149" name="n_2mainValue【道路】&#10;一人当たり延長"/>
        <xdr:cNvSpPr txBox="1"/>
      </xdr:nvSpPr>
      <xdr:spPr>
        <a:xfrm>
          <a:off x="8483111" y="602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25961</xdr:rowOff>
    </xdr:from>
    <xdr:ext cx="534377" cy="259045"/>
    <xdr:sp macro="" textlink="">
      <xdr:nvSpPr>
        <xdr:cNvPr id="150" name="n_3mainValue【道路】&#10;一人当たり延長"/>
        <xdr:cNvSpPr txBox="1"/>
      </xdr:nvSpPr>
      <xdr:spPr>
        <a:xfrm>
          <a:off x="7594111" y="60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13515</xdr:rowOff>
    </xdr:from>
    <xdr:ext cx="534377" cy="259045"/>
    <xdr:sp macro="" textlink="">
      <xdr:nvSpPr>
        <xdr:cNvPr id="151" name="n_4mainValue【道路】&#10;一人当たり延長"/>
        <xdr:cNvSpPr txBox="1"/>
      </xdr:nvSpPr>
      <xdr:spPr>
        <a:xfrm>
          <a:off x="6705111" y="63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36068</xdr:rowOff>
    </xdr:from>
    <xdr:to>
      <xdr:col>24</xdr:col>
      <xdr:colOff>114300</xdr:colOff>
      <xdr:row>64</xdr:row>
      <xdr:rowOff>137668</xdr:rowOff>
    </xdr:to>
    <xdr:sp macro="" textlink="">
      <xdr:nvSpPr>
        <xdr:cNvPr id="190" name="楕円 189"/>
        <xdr:cNvSpPr/>
      </xdr:nvSpPr>
      <xdr:spPr>
        <a:xfrm>
          <a:off x="45847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122445</xdr:rowOff>
    </xdr:from>
    <xdr:ext cx="405111" cy="259045"/>
    <xdr:sp macro="" textlink="">
      <xdr:nvSpPr>
        <xdr:cNvPr id="191" name="【橋りょう・トンネル】&#10;有形固定資産減価償却率該当値テキスト"/>
        <xdr:cNvSpPr txBox="1"/>
      </xdr:nvSpPr>
      <xdr:spPr>
        <a:xfrm>
          <a:off x="4673600" y="1092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152654</xdr:rowOff>
    </xdr:from>
    <xdr:to>
      <xdr:col>20</xdr:col>
      <xdr:colOff>38100</xdr:colOff>
      <xdr:row>64</xdr:row>
      <xdr:rowOff>82804</xdr:rowOff>
    </xdr:to>
    <xdr:sp macro="" textlink="">
      <xdr:nvSpPr>
        <xdr:cNvPr id="192" name="楕円 191"/>
        <xdr:cNvSpPr/>
      </xdr:nvSpPr>
      <xdr:spPr>
        <a:xfrm>
          <a:off x="3746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32004</xdr:rowOff>
    </xdr:from>
    <xdr:to>
      <xdr:col>24</xdr:col>
      <xdr:colOff>63500</xdr:colOff>
      <xdr:row>64</xdr:row>
      <xdr:rowOff>86868</xdr:rowOff>
    </xdr:to>
    <xdr:cxnSp macro="">
      <xdr:nvCxnSpPr>
        <xdr:cNvPr id="193" name="直線コネクタ 192"/>
        <xdr:cNvCxnSpPr/>
      </xdr:nvCxnSpPr>
      <xdr:spPr>
        <a:xfrm>
          <a:off x="3797300" y="110048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94" name="楕円 193"/>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64</xdr:row>
      <xdr:rowOff>32004</xdr:rowOff>
    </xdr:to>
    <xdr:cxnSp macro="">
      <xdr:nvCxnSpPr>
        <xdr:cNvPr id="195" name="直線コネクタ 194"/>
        <xdr:cNvCxnSpPr/>
      </xdr:nvCxnSpPr>
      <xdr:spPr>
        <a:xfrm>
          <a:off x="2908300" y="10927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96" name="楕円 195"/>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125730</xdr:rowOff>
    </xdr:to>
    <xdr:cxnSp macro="">
      <xdr:nvCxnSpPr>
        <xdr:cNvPr id="197" name="直線コネクタ 196"/>
        <xdr:cNvCxnSpPr/>
      </xdr:nvCxnSpPr>
      <xdr:spPr>
        <a:xfrm>
          <a:off x="2019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122936</xdr:rowOff>
    </xdr:from>
    <xdr:to>
      <xdr:col>6</xdr:col>
      <xdr:colOff>38100</xdr:colOff>
      <xdr:row>63</xdr:row>
      <xdr:rowOff>53086</xdr:rowOff>
    </xdr:to>
    <xdr:sp macro="" textlink="">
      <xdr:nvSpPr>
        <xdr:cNvPr id="198" name="楕円 197"/>
        <xdr:cNvSpPr/>
      </xdr:nvSpPr>
      <xdr:spPr>
        <a:xfrm>
          <a:off x="1079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xdr:rowOff>
    </xdr:from>
    <xdr:to>
      <xdr:col>10</xdr:col>
      <xdr:colOff>114300</xdr:colOff>
      <xdr:row>63</xdr:row>
      <xdr:rowOff>80010</xdr:rowOff>
    </xdr:to>
    <xdr:cxnSp macro="">
      <xdr:nvCxnSpPr>
        <xdr:cNvPr id="199" name="直線コネクタ 198"/>
        <xdr:cNvCxnSpPr/>
      </xdr:nvCxnSpPr>
      <xdr:spPr>
        <a:xfrm>
          <a:off x="1130300" y="10803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73931</xdr:rowOff>
    </xdr:from>
    <xdr:ext cx="405111" cy="259045"/>
    <xdr:sp macro="" textlink="">
      <xdr:nvSpPr>
        <xdr:cNvPr id="204" name="n_1mainValue【橋りょう・トンネル】&#10;有形固定資産減価償却率"/>
        <xdr:cNvSpPr txBox="1"/>
      </xdr:nvSpPr>
      <xdr:spPr>
        <a:xfrm>
          <a:off x="3582044" y="1104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205" name="n_2mainValue【橋りょう・トンネ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206" name="n_3mainValue【橋りょう・トンネル】&#10;有形固定資産減価償却率"/>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44213</xdr:rowOff>
    </xdr:from>
    <xdr:ext cx="405111" cy="259045"/>
    <xdr:sp macro="" textlink="">
      <xdr:nvSpPr>
        <xdr:cNvPr id="207" name="n_4mainValue【橋りょう・トンネル】&#10;有形固定資産減価償却率"/>
        <xdr:cNvSpPr txBox="1"/>
      </xdr:nvSpPr>
      <xdr:spPr>
        <a:xfrm>
          <a:off x="927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38"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142640</xdr:rowOff>
    </xdr:from>
    <xdr:to>
      <xdr:col>55</xdr:col>
      <xdr:colOff>50800</xdr:colOff>
      <xdr:row>63</xdr:row>
      <xdr:rowOff>72790</xdr:rowOff>
    </xdr:to>
    <xdr:sp macro="" textlink="">
      <xdr:nvSpPr>
        <xdr:cNvPr id="249" name="楕円 248"/>
        <xdr:cNvSpPr/>
      </xdr:nvSpPr>
      <xdr:spPr>
        <a:xfrm>
          <a:off x="10426700" y="107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165517</xdr:rowOff>
    </xdr:from>
    <xdr:ext cx="599010" cy="259045"/>
    <xdr:sp macro="" textlink="">
      <xdr:nvSpPr>
        <xdr:cNvPr id="250" name="【橋りょう・トンネル】&#10;一人当たり有形固定資産（償却資産）額該当値テキスト"/>
        <xdr:cNvSpPr txBox="1"/>
      </xdr:nvSpPr>
      <xdr:spPr>
        <a:xfrm>
          <a:off x="10515600" y="1062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144787</xdr:rowOff>
    </xdr:from>
    <xdr:to>
      <xdr:col>50</xdr:col>
      <xdr:colOff>165100</xdr:colOff>
      <xdr:row>63</xdr:row>
      <xdr:rowOff>74937</xdr:rowOff>
    </xdr:to>
    <xdr:sp macro="" textlink="">
      <xdr:nvSpPr>
        <xdr:cNvPr id="251" name="楕円 250"/>
        <xdr:cNvSpPr/>
      </xdr:nvSpPr>
      <xdr:spPr>
        <a:xfrm>
          <a:off x="9588500" y="107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21990</xdr:rowOff>
    </xdr:from>
    <xdr:to>
      <xdr:col>55</xdr:col>
      <xdr:colOff>0</xdr:colOff>
      <xdr:row>63</xdr:row>
      <xdr:rowOff>24137</xdr:rowOff>
    </xdr:to>
    <xdr:cxnSp macro="">
      <xdr:nvCxnSpPr>
        <xdr:cNvPr id="252" name="直線コネクタ 251"/>
        <xdr:cNvCxnSpPr/>
      </xdr:nvCxnSpPr>
      <xdr:spPr>
        <a:xfrm flipV="1">
          <a:off x="9639300" y="10823340"/>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145219</xdr:rowOff>
    </xdr:from>
    <xdr:to>
      <xdr:col>46</xdr:col>
      <xdr:colOff>38100</xdr:colOff>
      <xdr:row>63</xdr:row>
      <xdr:rowOff>75369</xdr:rowOff>
    </xdr:to>
    <xdr:sp macro="" textlink="">
      <xdr:nvSpPr>
        <xdr:cNvPr id="253" name="楕円 252"/>
        <xdr:cNvSpPr/>
      </xdr:nvSpPr>
      <xdr:spPr>
        <a:xfrm>
          <a:off x="8699500" y="10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24137</xdr:rowOff>
    </xdr:from>
    <xdr:to>
      <xdr:col>50</xdr:col>
      <xdr:colOff>114300</xdr:colOff>
      <xdr:row>63</xdr:row>
      <xdr:rowOff>24569</xdr:rowOff>
    </xdr:to>
    <xdr:cxnSp macro="">
      <xdr:nvCxnSpPr>
        <xdr:cNvPr id="254" name="直線コネクタ 253"/>
        <xdr:cNvCxnSpPr/>
      </xdr:nvCxnSpPr>
      <xdr:spPr>
        <a:xfrm flipV="1">
          <a:off x="8750300" y="10825487"/>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148127</xdr:rowOff>
    </xdr:from>
    <xdr:to>
      <xdr:col>41</xdr:col>
      <xdr:colOff>101600</xdr:colOff>
      <xdr:row>63</xdr:row>
      <xdr:rowOff>78277</xdr:rowOff>
    </xdr:to>
    <xdr:sp macro="" textlink="">
      <xdr:nvSpPr>
        <xdr:cNvPr id="255" name="楕円 254"/>
        <xdr:cNvSpPr/>
      </xdr:nvSpPr>
      <xdr:spPr>
        <a:xfrm>
          <a:off x="7810500" y="107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24569</xdr:rowOff>
    </xdr:from>
    <xdr:to>
      <xdr:col>45</xdr:col>
      <xdr:colOff>177800</xdr:colOff>
      <xdr:row>63</xdr:row>
      <xdr:rowOff>27477</xdr:rowOff>
    </xdr:to>
    <xdr:cxnSp macro="">
      <xdr:nvCxnSpPr>
        <xdr:cNvPr id="256" name="直線コネクタ 255"/>
        <xdr:cNvCxnSpPr/>
      </xdr:nvCxnSpPr>
      <xdr:spPr>
        <a:xfrm flipV="1">
          <a:off x="7861300" y="1082591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148426</xdr:rowOff>
    </xdr:from>
    <xdr:to>
      <xdr:col>36</xdr:col>
      <xdr:colOff>165100</xdr:colOff>
      <xdr:row>63</xdr:row>
      <xdr:rowOff>78576</xdr:rowOff>
    </xdr:to>
    <xdr:sp macro="" textlink="">
      <xdr:nvSpPr>
        <xdr:cNvPr id="257" name="楕円 256"/>
        <xdr:cNvSpPr/>
      </xdr:nvSpPr>
      <xdr:spPr>
        <a:xfrm>
          <a:off x="6921500" y="107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27477</xdr:rowOff>
    </xdr:from>
    <xdr:to>
      <xdr:col>41</xdr:col>
      <xdr:colOff>50800</xdr:colOff>
      <xdr:row>63</xdr:row>
      <xdr:rowOff>27776</xdr:rowOff>
    </xdr:to>
    <xdr:cxnSp macro="">
      <xdr:nvCxnSpPr>
        <xdr:cNvPr id="258" name="直線コネクタ 257"/>
        <xdr:cNvCxnSpPr/>
      </xdr:nvCxnSpPr>
      <xdr:spPr>
        <a:xfrm flipV="1">
          <a:off x="6972300" y="10828827"/>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88569</xdr:rowOff>
    </xdr:from>
    <xdr:ext cx="599010" cy="259045"/>
    <xdr:sp macro="" textlink="">
      <xdr:nvSpPr>
        <xdr:cNvPr id="259" name="n_1aveValue【橋りょう・トンネル】&#10;一人当たり有形固定資産（償却資産）額"/>
        <xdr:cNvSpPr txBox="1"/>
      </xdr:nvSpPr>
      <xdr:spPr>
        <a:xfrm>
          <a:off x="93270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89854</xdr:rowOff>
    </xdr:from>
    <xdr:ext cx="599010" cy="259045"/>
    <xdr:sp macro="" textlink="">
      <xdr:nvSpPr>
        <xdr:cNvPr id="260" name="n_2aveValue【橋りょう・トンネル】&#10;一人当たり有形固定資産（償却資産）額"/>
        <xdr:cNvSpPr txBox="1"/>
      </xdr:nvSpPr>
      <xdr:spPr>
        <a:xfrm>
          <a:off x="8450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90487</xdr:rowOff>
    </xdr:from>
    <xdr:ext cx="599010" cy="259045"/>
    <xdr:sp macro="" textlink="">
      <xdr:nvSpPr>
        <xdr:cNvPr id="261" name="n_3aveValue【橋りょう・トンネル】&#10;一人当たり有形固定資産（償却資産）額"/>
        <xdr:cNvSpPr txBox="1"/>
      </xdr:nvSpPr>
      <xdr:spPr>
        <a:xfrm>
          <a:off x="7561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90230</xdr:rowOff>
    </xdr:from>
    <xdr:ext cx="599010" cy="259045"/>
    <xdr:sp macro="" textlink="">
      <xdr:nvSpPr>
        <xdr:cNvPr id="262" name="n_4aveValue【橋りょう・トンネル】&#10;一人当たり有形固定資産（償却資産）額"/>
        <xdr:cNvSpPr txBox="1"/>
      </xdr:nvSpPr>
      <xdr:spPr>
        <a:xfrm>
          <a:off x="6672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91464</xdr:rowOff>
    </xdr:from>
    <xdr:ext cx="599010" cy="259045"/>
    <xdr:sp macro="" textlink="">
      <xdr:nvSpPr>
        <xdr:cNvPr id="263" name="n_1mainValue【橋りょう・トンネル】&#10;一人当たり有形固定資産（償却資産）額"/>
        <xdr:cNvSpPr txBox="1"/>
      </xdr:nvSpPr>
      <xdr:spPr>
        <a:xfrm>
          <a:off x="9327095" y="1054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91896</xdr:rowOff>
    </xdr:from>
    <xdr:ext cx="599010" cy="259045"/>
    <xdr:sp macro="" textlink="">
      <xdr:nvSpPr>
        <xdr:cNvPr id="264" name="n_2mainValue【橋りょう・トンネル】&#10;一人当たり有形固定資産（償却資産）額"/>
        <xdr:cNvSpPr txBox="1"/>
      </xdr:nvSpPr>
      <xdr:spPr>
        <a:xfrm>
          <a:off x="8450795" y="1055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94804</xdr:rowOff>
    </xdr:from>
    <xdr:ext cx="599010" cy="259045"/>
    <xdr:sp macro="" textlink="">
      <xdr:nvSpPr>
        <xdr:cNvPr id="265" name="n_3mainValue【橋りょう・トンネル】&#10;一人当たり有形固定資産（償却資産）額"/>
        <xdr:cNvSpPr txBox="1"/>
      </xdr:nvSpPr>
      <xdr:spPr>
        <a:xfrm>
          <a:off x="7561795" y="105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95103</xdr:rowOff>
    </xdr:from>
    <xdr:ext cx="599010" cy="259045"/>
    <xdr:sp macro="" textlink="">
      <xdr:nvSpPr>
        <xdr:cNvPr id="266" name="n_4mainValue【橋りょう・トンネル】&#10;一人当たり有形固定資産（償却資産）額"/>
        <xdr:cNvSpPr txBox="1"/>
      </xdr:nvSpPr>
      <xdr:spPr>
        <a:xfrm>
          <a:off x="6672795" y="105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91" name="直線コネクタ 290"/>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92"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3" name="直線コネクタ 292"/>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4"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5" name="直線コネクタ 294"/>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6"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7" name="フローチャート: 判断 296"/>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8" name="フローチャート: 判断 297"/>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9" name="フローチャート: 判断 298"/>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0" name="フローチャート: 判断 299"/>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フローチャート: 判断 300"/>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307" name="楕円 306"/>
        <xdr:cNvSpPr/>
      </xdr:nvSpPr>
      <xdr:spPr>
        <a:xfrm>
          <a:off x="4584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308" name="【公営住宅】&#10;有形固定資産減価償却率該当値テキスト"/>
        <xdr:cNvSpPr txBox="1"/>
      </xdr:nvSpPr>
      <xdr:spPr>
        <a:xfrm>
          <a:off x="4673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309" name="楕円 308"/>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114300</xdr:rowOff>
    </xdr:to>
    <xdr:cxnSp macro="">
      <xdr:nvCxnSpPr>
        <xdr:cNvPr id="310" name="直線コネクタ 309"/>
        <xdr:cNvCxnSpPr/>
      </xdr:nvCxnSpPr>
      <xdr:spPr>
        <a:xfrm>
          <a:off x="3797300" y="139407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11" name="楕円 310"/>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53339</xdr:rowOff>
    </xdr:to>
    <xdr:cxnSp macro="">
      <xdr:nvCxnSpPr>
        <xdr:cNvPr id="312" name="直線コネクタ 311"/>
        <xdr:cNvCxnSpPr/>
      </xdr:nvCxnSpPr>
      <xdr:spPr>
        <a:xfrm>
          <a:off x="2908300" y="13879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3" name="楕円 312"/>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163830</xdr:rowOff>
    </xdr:to>
    <xdr:cxnSp macro="">
      <xdr:nvCxnSpPr>
        <xdr:cNvPr id="314" name="直線コネクタ 313"/>
        <xdr:cNvCxnSpPr/>
      </xdr:nvCxnSpPr>
      <xdr:spPr>
        <a:xfrm>
          <a:off x="2019300" y="13818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15" name="楕円 314"/>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80</xdr:row>
      <xdr:rowOff>102870</xdr:rowOff>
    </xdr:to>
    <xdr:cxnSp macro="">
      <xdr:nvCxnSpPr>
        <xdr:cNvPr id="316" name="直線コネクタ 315"/>
        <xdr:cNvCxnSpPr/>
      </xdr:nvCxnSpPr>
      <xdr:spPr>
        <a:xfrm>
          <a:off x="1130300" y="1330452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7"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8"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9"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0"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321" name="n_1mainValue【公営住宅】&#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2"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3" name="n_3mainValue【公営住宅】&#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24" name="n_4mainValue【公営住宅】&#10;有形固定資産減価償却率"/>
        <xdr:cNvSpPr txBox="1"/>
      </xdr:nvSpPr>
      <xdr:spPr>
        <a:xfrm>
          <a:off x="927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50" name="直線コネクタ 349"/>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51"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2" name="直線コネクタ 351"/>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3"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4" name="直線コネクタ 353"/>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5"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6" name="フローチャート: 判断 355"/>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7" name="フローチャート: 判断 356"/>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8" name="フローチャート: 判断 357"/>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60" name="フローチャート: 判断 359"/>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94524</xdr:rowOff>
    </xdr:from>
    <xdr:to>
      <xdr:col>55</xdr:col>
      <xdr:colOff>50800</xdr:colOff>
      <xdr:row>86</xdr:row>
      <xdr:rowOff>24674</xdr:rowOff>
    </xdr:to>
    <xdr:sp macro="" textlink="">
      <xdr:nvSpPr>
        <xdr:cNvPr id="366" name="楕円 365"/>
        <xdr:cNvSpPr/>
      </xdr:nvSpPr>
      <xdr:spPr>
        <a:xfrm>
          <a:off x="104267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9451</xdr:rowOff>
    </xdr:from>
    <xdr:ext cx="469744" cy="259045"/>
    <xdr:sp macro="" textlink="">
      <xdr:nvSpPr>
        <xdr:cNvPr id="367" name="【公営住宅】&#10;一人当たり面積該当値テキスト"/>
        <xdr:cNvSpPr txBox="1"/>
      </xdr:nvSpPr>
      <xdr:spPr>
        <a:xfrm>
          <a:off x="10515600" y="145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94524</xdr:rowOff>
    </xdr:from>
    <xdr:to>
      <xdr:col>50</xdr:col>
      <xdr:colOff>165100</xdr:colOff>
      <xdr:row>86</xdr:row>
      <xdr:rowOff>24674</xdr:rowOff>
    </xdr:to>
    <xdr:sp macro="" textlink="">
      <xdr:nvSpPr>
        <xdr:cNvPr id="368" name="楕円 367"/>
        <xdr:cNvSpPr/>
      </xdr:nvSpPr>
      <xdr:spPr>
        <a:xfrm>
          <a:off x="9588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145324</xdr:rowOff>
    </xdr:from>
    <xdr:to>
      <xdr:col>55</xdr:col>
      <xdr:colOff>0</xdr:colOff>
      <xdr:row>85</xdr:row>
      <xdr:rowOff>145324</xdr:rowOff>
    </xdr:to>
    <xdr:cxnSp macro="">
      <xdr:nvCxnSpPr>
        <xdr:cNvPr id="369" name="直線コネクタ 368"/>
        <xdr:cNvCxnSpPr/>
      </xdr:nvCxnSpPr>
      <xdr:spPr>
        <a:xfrm>
          <a:off x="9639300" y="147185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94524</xdr:rowOff>
    </xdr:from>
    <xdr:to>
      <xdr:col>46</xdr:col>
      <xdr:colOff>38100</xdr:colOff>
      <xdr:row>86</xdr:row>
      <xdr:rowOff>24674</xdr:rowOff>
    </xdr:to>
    <xdr:sp macro="" textlink="">
      <xdr:nvSpPr>
        <xdr:cNvPr id="370" name="楕円 369"/>
        <xdr:cNvSpPr/>
      </xdr:nvSpPr>
      <xdr:spPr>
        <a:xfrm>
          <a:off x="8699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145324</xdr:rowOff>
    </xdr:from>
    <xdr:to>
      <xdr:col>50</xdr:col>
      <xdr:colOff>114300</xdr:colOff>
      <xdr:row>85</xdr:row>
      <xdr:rowOff>145324</xdr:rowOff>
    </xdr:to>
    <xdr:cxnSp macro="">
      <xdr:nvCxnSpPr>
        <xdr:cNvPr id="371" name="直線コネクタ 370"/>
        <xdr:cNvCxnSpPr/>
      </xdr:nvCxnSpPr>
      <xdr:spPr>
        <a:xfrm>
          <a:off x="8750300" y="14718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95613</xdr:rowOff>
    </xdr:from>
    <xdr:to>
      <xdr:col>41</xdr:col>
      <xdr:colOff>101600</xdr:colOff>
      <xdr:row>86</xdr:row>
      <xdr:rowOff>25763</xdr:rowOff>
    </xdr:to>
    <xdr:sp macro="" textlink="">
      <xdr:nvSpPr>
        <xdr:cNvPr id="372" name="楕円 371"/>
        <xdr:cNvSpPr/>
      </xdr:nvSpPr>
      <xdr:spPr>
        <a:xfrm>
          <a:off x="7810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145324</xdr:rowOff>
    </xdr:from>
    <xdr:to>
      <xdr:col>45</xdr:col>
      <xdr:colOff>177800</xdr:colOff>
      <xdr:row>85</xdr:row>
      <xdr:rowOff>146413</xdr:rowOff>
    </xdr:to>
    <xdr:cxnSp macro="">
      <xdr:nvCxnSpPr>
        <xdr:cNvPr id="373" name="直線コネクタ 372"/>
        <xdr:cNvCxnSpPr/>
      </xdr:nvCxnSpPr>
      <xdr:spPr>
        <a:xfrm flipV="1">
          <a:off x="7861300" y="1471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95613</xdr:rowOff>
    </xdr:from>
    <xdr:to>
      <xdr:col>36</xdr:col>
      <xdr:colOff>165100</xdr:colOff>
      <xdr:row>86</xdr:row>
      <xdr:rowOff>25763</xdr:rowOff>
    </xdr:to>
    <xdr:sp macro="" textlink="">
      <xdr:nvSpPr>
        <xdr:cNvPr id="374" name="楕円 373"/>
        <xdr:cNvSpPr/>
      </xdr:nvSpPr>
      <xdr:spPr>
        <a:xfrm>
          <a:off x="6921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146413</xdr:rowOff>
    </xdr:from>
    <xdr:to>
      <xdr:col>41</xdr:col>
      <xdr:colOff>50800</xdr:colOff>
      <xdr:row>85</xdr:row>
      <xdr:rowOff>146413</xdr:rowOff>
    </xdr:to>
    <xdr:cxnSp macro="">
      <xdr:nvCxnSpPr>
        <xdr:cNvPr id="375" name="直線コネクタ 374"/>
        <xdr:cNvCxnSpPr/>
      </xdr:nvCxnSpPr>
      <xdr:spPr>
        <a:xfrm>
          <a:off x="6972300" y="14719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6"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7"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9"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15801</xdr:rowOff>
    </xdr:from>
    <xdr:ext cx="469744" cy="259045"/>
    <xdr:sp macro="" textlink="">
      <xdr:nvSpPr>
        <xdr:cNvPr id="380" name="n_1mainValue【公営住宅】&#10;一人当たり面積"/>
        <xdr:cNvSpPr txBox="1"/>
      </xdr:nvSpPr>
      <xdr:spPr>
        <a:xfrm>
          <a:off x="93917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15801</xdr:rowOff>
    </xdr:from>
    <xdr:ext cx="469744" cy="259045"/>
    <xdr:sp macro="" textlink="">
      <xdr:nvSpPr>
        <xdr:cNvPr id="381" name="n_2mainValue【公営住宅】&#10;一人当たり面積"/>
        <xdr:cNvSpPr txBox="1"/>
      </xdr:nvSpPr>
      <xdr:spPr>
        <a:xfrm>
          <a:off x="85154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16890</xdr:rowOff>
    </xdr:from>
    <xdr:ext cx="469744" cy="259045"/>
    <xdr:sp macro="" textlink="">
      <xdr:nvSpPr>
        <xdr:cNvPr id="382" name="n_3mainValue【公営住宅】&#10;一人当たり面積"/>
        <xdr:cNvSpPr txBox="1"/>
      </xdr:nvSpPr>
      <xdr:spPr>
        <a:xfrm>
          <a:off x="7626427" y="147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16890</xdr:rowOff>
    </xdr:from>
    <xdr:ext cx="469744" cy="259045"/>
    <xdr:sp macro="" textlink="">
      <xdr:nvSpPr>
        <xdr:cNvPr id="383" name="n_4mainValue【公営住宅】&#10;一人当たり面積"/>
        <xdr:cNvSpPr txBox="1"/>
      </xdr:nvSpPr>
      <xdr:spPr>
        <a:xfrm>
          <a:off x="6737427" y="147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2" name="直線コネクタ 421"/>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3"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4" name="直線コネクタ 423"/>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5"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6" name="直線コネクタ 425"/>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7"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8" name="フローチャート: 判断 427"/>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9" name="フローチャート: 判断 428"/>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30" name="フローチャート: 判断 429"/>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1" name="フローチャート: 判断 430"/>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2" name="フローチャート: 判断 431"/>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91694</xdr:rowOff>
    </xdr:from>
    <xdr:to>
      <xdr:col>85</xdr:col>
      <xdr:colOff>177800</xdr:colOff>
      <xdr:row>38</xdr:row>
      <xdr:rowOff>21844</xdr:rowOff>
    </xdr:to>
    <xdr:sp macro="" textlink="">
      <xdr:nvSpPr>
        <xdr:cNvPr id="438" name="楕円 437"/>
        <xdr:cNvSpPr/>
      </xdr:nvSpPr>
      <xdr:spPr>
        <a:xfrm>
          <a:off x="16268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114571</xdr:rowOff>
    </xdr:from>
    <xdr:ext cx="405111" cy="259045"/>
    <xdr:sp macro="" textlink="">
      <xdr:nvSpPr>
        <xdr:cNvPr id="439" name="【認定こども園・幼稚園・保育所】&#10;有形固定資産減価償却率該当値テキスト"/>
        <xdr:cNvSpPr txBox="1"/>
      </xdr:nvSpPr>
      <xdr:spPr>
        <a:xfrm>
          <a:off x="163576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34544</xdr:rowOff>
    </xdr:from>
    <xdr:to>
      <xdr:col>81</xdr:col>
      <xdr:colOff>101600</xdr:colOff>
      <xdr:row>37</xdr:row>
      <xdr:rowOff>136144</xdr:rowOff>
    </xdr:to>
    <xdr:sp macro="" textlink="">
      <xdr:nvSpPr>
        <xdr:cNvPr id="440" name="楕円 439"/>
        <xdr:cNvSpPr/>
      </xdr:nvSpPr>
      <xdr:spPr>
        <a:xfrm>
          <a:off x="15430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85344</xdr:rowOff>
    </xdr:from>
    <xdr:to>
      <xdr:col>85</xdr:col>
      <xdr:colOff>127000</xdr:colOff>
      <xdr:row>37</xdr:row>
      <xdr:rowOff>142494</xdr:rowOff>
    </xdr:to>
    <xdr:cxnSp macro="">
      <xdr:nvCxnSpPr>
        <xdr:cNvPr id="441" name="直線コネクタ 440"/>
        <xdr:cNvCxnSpPr/>
      </xdr:nvCxnSpPr>
      <xdr:spPr>
        <a:xfrm>
          <a:off x="15481300" y="64289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xdr:rowOff>
    </xdr:from>
    <xdr:to>
      <xdr:col>76</xdr:col>
      <xdr:colOff>165100</xdr:colOff>
      <xdr:row>38</xdr:row>
      <xdr:rowOff>110998</xdr:rowOff>
    </xdr:to>
    <xdr:sp macro="" textlink="">
      <xdr:nvSpPr>
        <xdr:cNvPr id="442" name="楕円 441"/>
        <xdr:cNvSpPr/>
      </xdr:nvSpPr>
      <xdr:spPr>
        <a:xfrm>
          <a:off x="14541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85344</xdr:rowOff>
    </xdr:from>
    <xdr:to>
      <xdr:col>81</xdr:col>
      <xdr:colOff>50800</xdr:colOff>
      <xdr:row>38</xdr:row>
      <xdr:rowOff>60198</xdr:rowOff>
    </xdr:to>
    <xdr:cxnSp macro="">
      <xdr:nvCxnSpPr>
        <xdr:cNvPr id="443" name="直線コネクタ 442"/>
        <xdr:cNvCxnSpPr/>
      </xdr:nvCxnSpPr>
      <xdr:spPr>
        <a:xfrm flipV="1">
          <a:off x="14592300" y="642899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4" name="楕円 443"/>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60198</xdr:rowOff>
    </xdr:to>
    <xdr:cxnSp macro="">
      <xdr:nvCxnSpPr>
        <xdr:cNvPr id="445" name="直線コネクタ 444"/>
        <xdr:cNvCxnSpPr/>
      </xdr:nvCxnSpPr>
      <xdr:spPr>
        <a:xfrm>
          <a:off x="13703300" y="65227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xdr:rowOff>
    </xdr:from>
    <xdr:to>
      <xdr:col>67</xdr:col>
      <xdr:colOff>101600</xdr:colOff>
      <xdr:row>38</xdr:row>
      <xdr:rowOff>101854</xdr:rowOff>
    </xdr:to>
    <xdr:sp macro="" textlink="">
      <xdr:nvSpPr>
        <xdr:cNvPr id="446" name="楕円 445"/>
        <xdr:cNvSpPr/>
      </xdr:nvSpPr>
      <xdr:spPr>
        <a:xfrm>
          <a:off x="12763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51054</xdr:rowOff>
    </xdr:to>
    <xdr:cxnSp macro="">
      <xdr:nvCxnSpPr>
        <xdr:cNvPr id="447" name="直線コネクタ 446"/>
        <xdr:cNvCxnSpPr/>
      </xdr:nvCxnSpPr>
      <xdr:spPr>
        <a:xfrm flipV="1">
          <a:off x="12814300" y="65227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8" name="n_1aveValue【認定こども園・幼稚園・保育所】&#10;有形固定資産減価償却率"/>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9" name="n_2aveValue【認定こども園・幼稚園・保育所】&#10;有形固定資産減価償却率"/>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50"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1"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152671</xdr:rowOff>
    </xdr:from>
    <xdr:ext cx="405111" cy="259045"/>
    <xdr:sp macro="" textlink="">
      <xdr:nvSpPr>
        <xdr:cNvPr id="452" name="n_1mainValue【認定こども園・幼稚園・保育所】&#10;有形固定資産減価償却率"/>
        <xdr:cNvSpPr txBox="1"/>
      </xdr:nvSpPr>
      <xdr:spPr>
        <a:xfrm>
          <a:off x="15266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127525</xdr:rowOff>
    </xdr:from>
    <xdr:ext cx="405111" cy="259045"/>
    <xdr:sp macro="" textlink="">
      <xdr:nvSpPr>
        <xdr:cNvPr id="453" name="n_2mainValue【認定こども園・幼稚園・保育所】&#10;有形固定資産減価償却率"/>
        <xdr:cNvSpPr txBox="1"/>
      </xdr:nvSpPr>
      <xdr:spPr>
        <a:xfrm>
          <a:off x="143897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54" name="n_3mainValue【認定こども園・幼稚園・保育所】&#10;有形固定資産減価償却率"/>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118381</xdr:rowOff>
    </xdr:from>
    <xdr:ext cx="405111" cy="259045"/>
    <xdr:sp macro="" textlink="">
      <xdr:nvSpPr>
        <xdr:cNvPr id="455" name="n_4mainValue【認定こども園・幼稚園・保育所】&#10;有形固定資産減価償却率"/>
        <xdr:cNvSpPr txBox="1"/>
      </xdr:nvSpPr>
      <xdr:spPr>
        <a:xfrm>
          <a:off x="12611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7" name="直線コネクタ 476"/>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80"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81" name="直線コネクタ 480"/>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2"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3" name="フローチャート: 判断 482"/>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4" name="フローチャート: 判断 483"/>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5" name="フローチャート: 判断 484"/>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6" name="フローチャート: 判断 485"/>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7" name="フローチャート: 判断 486"/>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493" name="楕円 492"/>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494" name="【認定こども園・幼稚園・保育所】&#10;一人当たり面積該当値テキスト"/>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95" name="楕円 494"/>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9906</xdr:rowOff>
    </xdr:to>
    <xdr:cxnSp macro="">
      <xdr:nvCxnSpPr>
        <xdr:cNvPr id="496" name="直線コネクタ 495"/>
        <xdr:cNvCxnSpPr/>
      </xdr:nvCxnSpPr>
      <xdr:spPr>
        <a:xfrm flipV="1">
          <a:off x="21323300" y="6348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xdr:rowOff>
    </xdr:from>
    <xdr:to>
      <xdr:col>107</xdr:col>
      <xdr:colOff>101600</xdr:colOff>
      <xdr:row>36</xdr:row>
      <xdr:rowOff>113284</xdr:rowOff>
    </xdr:to>
    <xdr:sp macro="" textlink="">
      <xdr:nvSpPr>
        <xdr:cNvPr id="497" name="楕円 496"/>
        <xdr:cNvSpPr/>
      </xdr:nvSpPr>
      <xdr:spPr>
        <a:xfrm>
          <a:off x="20383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62484</xdr:rowOff>
    </xdr:from>
    <xdr:to>
      <xdr:col>111</xdr:col>
      <xdr:colOff>177800</xdr:colOff>
      <xdr:row>37</xdr:row>
      <xdr:rowOff>9906</xdr:rowOff>
    </xdr:to>
    <xdr:cxnSp macro="">
      <xdr:nvCxnSpPr>
        <xdr:cNvPr id="498" name="直線コネクタ 497"/>
        <xdr:cNvCxnSpPr/>
      </xdr:nvCxnSpPr>
      <xdr:spPr>
        <a:xfrm>
          <a:off x="20434300" y="62346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xdr:rowOff>
    </xdr:from>
    <xdr:to>
      <xdr:col>102</xdr:col>
      <xdr:colOff>165100</xdr:colOff>
      <xdr:row>36</xdr:row>
      <xdr:rowOff>113284</xdr:rowOff>
    </xdr:to>
    <xdr:sp macro="" textlink="">
      <xdr:nvSpPr>
        <xdr:cNvPr id="499" name="楕円 498"/>
        <xdr:cNvSpPr/>
      </xdr:nvSpPr>
      <xdr:spPr>
        <a:xfrm>
          <a:off x="19494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62484</xdr:rowOff>
    </xdr:from>
    <xdr:to>
      <xdr:col>107</xdr:col>
      <xdr:colOff>50800</xdr:colOff>
      <xdr:row>36</xdr:row>
      <xdr:rowOff>62484</xdr:rowOff>
    </xdr:to>
    <xdr:cxnSp macro="">
      <xdr:nvCxnSpPr>
        <xdr:cNvPr id="500" name="直線コネクタ 499"/>
        <xdr:cNvCxnSpPr/>
      </xdr:nvCxnSpPr>
      <xdr:spPr>
        <a:xfrm>
          <a:off x="19545300" y="6234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501" name="楕円 500"/>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62484</xdr:rowOff>
    </xdr:from>
    <xdr:to>
      <xdr:col>102</xdr:col>
      <xdr:colOff>114300</xdr:colOff>
      <xdr:row>36</xdr:row>
      <xdr:rowOff>144780</xdr:rowOff>
    </xdr:to>
    <xdr:cxnSp macro="">
      <xdr:nvCxnSpPr>
        <xdr:cNvPr id="502" name="直線コネクタ 501"/>
        <xdr:cNvCxnSpPr/>
      </xdr:nvCxnSpPr>
      <xdr:spPr>
        <a:xfrm flipV="1">
          <a:off x="18656300" y="6234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03"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4"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05"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506" name="n_4aveValue【認定こども園・幼稚園・保育所】&#10;一人当たり面積"/>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07" name="n_1main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129811</xdr:rowOff>
    </xdr:from>
    <xdr:ext cx="469744" cy="259045"/>
    <xdr:sp macro="" textlink="">
      <xdr:nvSpPr>
        <xdr:cNvPr id="508" name="n_2mainValue【認定こども園・幼稚園・保育所】&#10;一人当たり面積"/>
        <xdr:cNvSpPr txBox="1"/>
      </xdr:nvSpPr>
      <xdr:spPr>
        <a:xfrm>
          <a:off x="20199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129811</xdr:rowOff>
    </xdr:from>
    <xdr:ext cx="469744" cy="259045"/>
    <xdr:sp macro="" textlink="">
      <xdr:nvSpPr>
        <xdr:cNvPr id="509" name="n_3mainValue【認定こども園・幼稚園・保育所】&#10;一人当たり面積"/>
        <xdr:cNvSpPr txBox="1"/>
      </xdr:nvSpPr>
      <xdr:spPr>
        <a:xfrm>
          <a:off x="19310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510" name="n_4mainValue【認定こども園・幼稚園・保育所】&#10;一人当たり面積"/>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3" name="直線コネクタ 532"/>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4"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5" name="直線コネクタ 534"/>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6"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7" name="直線コネクタ 536"/>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8"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9" name="フローチャート: 判断 538"/>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40" name="フローチャート: 判断 539"/>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1" name="フローチャート: 判断 540"/>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2" name="フローチャート: 判断 541"/>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3" name="フローチャート: 判断 542"/>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100076</xdr:rowOff>
    </xdr:from>
    <xdr:to>
      <xdr:col>85</xdr:col>
      <xdr:colOff>177800</xdr:colOff>
      <xdr:row>63</xdr:row>
      <xdr:rowOff>30226</xdr:rowOff>
    </xdr:to>
    <xdr:sp macro="" textlink="">
      <xdr:nvSpPr>
        <xdr:cNvPr id="549" name="楕円 548"/>
        <xdr:cNvSpPr/>
      </xdr:nvSpPr>
      <xdr:spPr>
        <a:xfrm>
          <a:off x="16268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15003</xdr:rowOff>
    </xdr:from>
    <xdr:ext cx="405111" cy="259045"/>
    <xdr:sp macro="" textlink="">
      <xdr:nvSpPr>
        <xdr:cNvPr id="550" name="【学校施設】&#10;有形固定資産減価償却率該当値テキスト"/>
        <xdr:cNvSpPr txBox="1"/>
      </xdr:nvSpPr>
      <xdr:spPr>
        <a:xfrm>
          <a:off x="16357600" y="1064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22352</xdr:rowOff>
    </xdr:from>
    <xdr:to>
      <xdr:col>81</xdr:col>
      <xdr:colOff>101600</xdr:colOff>
      <xdr:row>62</xdr:row>
      <xdr:rowOff>123952</xdr:rowOff>
    </xdr:to>
    <xdr:sp macro="" textlink="">
      <xdr:nvSpPr>
        <xdr:cNvPr id="551" name="楕円 550"/>
        <xdr:cNvSpPr/>
      </xdr:nvSpPr>
      <xdr:spPr>
        <a:xfrm>
          <a:off x="1543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73152</xdr:rowOff>
    </xdr:from>
    <xdr:to>
      <xdr:col>85</xdr:col>
      <xdr:colOff>127000</xdr:colOff>
      <xdr:row>62</xdr:row>
      <xdr:rowOff>150876</xdr:rowOff>
    </xdr:to>
    <xdr:cxnSp macro="">
      <xdr:nvCxnSpPr>
        <xdr:cNvPr id="552" name="直線コネクタ 551"/>
        <xdr:cNvCxnSpPr/>
      </xdr:nvCxnSpPr>
      <xdr:spPr>
        <a:xfrm>
          <a:off x="15481300" y="10703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3" name="楕円 552"/>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73152</xdr:rowOff>
    </xdr:to>
    <xdr:cxnSp macro="">
      <xdr:nvCxnSpPr>
        <xdr:cNvPr id="554" name="直線コネクタ 553"/>
        <xdr:cNvCxnSpPr/>
      </xdr:nvCxnSpPr>
      <xdr:spPr>
        <a:xfrm>
          <a:off x="14592300" y="10620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5" name="楕円 554"/>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162306</xdr:rowOff>
    </xdr:to>
    <xdr:cxnSp macro="">
      <xdr:nvCxnSpPr>
        <xdr:cNvPr id="556" name="直線コネクタ 555"/>
        <xdr:cNvCxnSpPr/>
      </xdr:nvCxnSpPr>
      <xdr:spPr>
        <a:xfrm>
          <a:off x="13703300" y="10538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557" name="楕円 556"/>
        <xdr:cNvSpPr/>
      </xdr:nvSpPr>
      <xdr:spPr>
        <a:xfrm>
          <a:off x="12763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61</xdr:row>
      <xdr:rowOff>80010</xdr:rowOff>
    </xdr:to>
    <xdr:cxnSp macro="">
      <xdr:nvCxnSpPr>
        <xdr:cNvPr id="558" name="直線コネクタ 557"/>
        <xdr:cNvCxnSpPr/>
      </xdr:nvCxnSpPr>
      <xdr:spPr>
        <a:xfrm>
          <a:off x="12814300" y="1018184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9"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60"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1"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2"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115079</xdr:rowOff>
    </xdr:from>
    <xdr:ext cx="405111" cy="259045"/>
    <xdr:sp macro="" textlink="">
      <xdr:nvSpPr>
        <xdr:cNvPr id="563" name="n_1mainValue【学校施設】&#10;有形固定資産減価償却率"/>
        <xdr:cNvSpPr txBox="1"/>
      </xdr:nvSpPr>
      <xdr:spPr>
        <a:xfrm>
          <a:off x="152660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4"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5"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566" name="n_4mainValue【学校施設】&#10;有形固定資産減価償却率"/>
        <xdr:cNvSpPr txBox="1"/>
      </xdr:nvSpPr>
      <xdr:spPr>
        <a:xfrm>
          <a:off x="12611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5" name="直線コネクタ 594"/>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6"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7" name="直線コネクタ 596"/>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8"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9" name="直線コネクタ 598"/>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00"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01" name="フローチャート: 判断 600"/>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2" name="フローチャート: 判断 601"/>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3" name="フローチャート: 判断 602"/>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4" name="フローチャート: 判断 603"/>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5" name="フローチャート: 判断 604"/>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124937</xdr:rowOff>
    </xdr:from>
    <xdr:to>
      <xdr:col>116</xdr:col>
      <xdr:colOff>114300</xdr:colOff>
      <xdr:row>56</xdr:row>
      <xdr:rowOff>55087</xdr:rowOff>
    </xdr:to>
    <xdr:sp macro="" textlink="">
      <xdr:nvSpPr>
        <xdr:cNvPr id="611" name="楕円 610"/>
        <xdr:cNvSpPr/>
      </xdr:nvSpPr>
      <xdr:spPr>
        <a:xfrm>
          <a:off x="22110700" y="95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77964</xdr:rowOff>
    </xdr:from>
    <xdr:ext cx="469744" cy="259045"/>
    <xdr:sp macro="" textlink="">
      <xdr:nvSpPr>
        <xdr:cNvPr id="612" name="【学校施設】&#10;一人当たり面積該当値テキスト"/>
        <xdr:cNvSpPr txBox="1"/>
      </xdr:nvSpPr>
      <xdr:spPr>
        <a:xfrm>
          <a:off x="22199600" y="950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133509</xdr:rowOff>
    </xdr:from>
    <xdr:to>
      <xdr:col>112</xdr:col>
      <xdr:colOff>38100</xdr:colOff>
      <xdr:row>56</xdr:row>
      <xdr:rowOff>63659</xdr:rowOff>
    </xdr:to>
    <xdr:sp macro="" textlink="">
      <xdr:nvSpPr>
        <xdr:cNvPr id="613" name="楕円 612"/>
        <xdr:cNvSpPr/>
      </xdr:nvSpPr>
      <xdr:spPr>
        <a:xfrm>
          <a:off x="21272500" y="9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4287</xdr:rowOff>
    </xdr:from>
    <xdr:to>
      <xdr:col>116</xdr:col>
      <xdr:colOff>63500</xdr:colOff>
      <xdr:row>56</xdr:row>
      <xdr:rowOff>12859</xdr:rowOff>
    </xdr:to>
    <xdr:cxnSp macro="">
      <xdr:nvCxnSpPr>
        <xdr:cNvPr id="614" name="直線コネクタ 613"/>
        <xdr:cNvCxnSpPr/>
      </xdr:nvCxnSpPr>
      <xdr:spPr>
        <a:xfrm flipV="1">
          <a:off x="21323300" y="9605487"/>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137795</xdr:rowOff>
    </xdr:from>
    <xdr:to>
      <xdr:col>107</xdr:col>
      <xdr:colOff>101600</xdr:colOff>
      <xdr:row>56</xdr:row>
      <xdr:rowOff>67945</xdr:rowOff>
    </xdr:to>
    <xdr:sp macro="" textlink="">
      <xdr:nvSpPr>
        <xdr:cNvPr id="615" name="楕円 614"/>
        <xdr:cNvSpPr/>
      </xdr:nvSpPr>
      <xdr:spPr>
        <a:xfrm>
          <a:off x="20383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12859</xdr:rowOff>
    </xdr:from>
    <xdr:to>
      <xdr:col>111</xdr:col>
      <xdr:colOff>177800</xdr:colOff>
      <xdr:row>56</xdr:row>
      <xdr:rowOff>17145</xdr:rowOff>
    </xdr:to>
    <xdr:cxnSp macro="">
      <xdr:nvCxnSpPr>
        <xdr:cNvPr id="616" name="直線コネクタ 615"/>
        <xdr:cNvCxnSpPr/>
      </xdr:nvCxnSpPr>
      <xdr:spPr>
        <a:xfrm flipV="1">
          <a:off x="20434300" y="961405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140653</xdr:rowOff>
    </xdr:from>
    <xdr:to>
      <xdr:col>102</xdr:col>
      <xdr:colOff>165100</xdr:colOff>
      <xdr:row>56</xdr:row>
      <xdr:rowOff>70803</xdr:rowOff>
    </xdr:to>
    <xdr:sp macro="" textlink="">
      <xdr:nvSpPr>
        <xdr:cNvPr id="617" name="楕円 616"/>
        <xdr:cNvSpPr/>
      </xdr:nvSpPr>
      <xdr:spPr>
        <a:xfrm>
          <a:off x="19494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17145</xdr:rowOff>
    </xdr:from>
    <xdr:to>
      <xdr:col>107</xdr:col>
      <xdr:colOff>50800</xdr:colOff>
      <xdr:row>56</xdr:row>
      <xdr:rowOff>20003</xdr:rowOff>
    </xdr:to>
    <xdr:cxnSp macro="">
      <xdr:nvCxnSpPr>
        <xdr:cNvPr id="618" name="直線コネクタ 617"/>
        <xdr:cNvCxnSpPr/>
      </xdr:nvCxnSpPr>
      <xdr:spPr>
        <a:xfrm flipV="1">
          <a:off x="19545300" y="96183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159226</xdr:rowOff>
    </xdr:from>
    <xdr:to>
      <xdr:col>98</xdr:col>
      <xdr:colOff>38100</xdr:colOff>
      <xdr:row>57</xdr:row>
      <xdr:rowOff>89376</xdr:rowOff>
    </xdr:to>
    <xdr:sp macro="" textlink="">
      <xdr:nvSpPr>
        <xdr:cNvPr id="619" name="楕円 618"/>
        <xdr:cNvSpPr/>
      </xdr:nvSpPr>
      <xdr:spPr>
        <a:xfrm>
          <a:off x="18605500" y="97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20003</xdr:rowOff>
    </xdr:from>
    <xdr:to>
      <xdr:col>102</xdr:col>
      <xdr:colOff>114300</xdr:colOff>
      <xdr:row>57</xdr:row>
      <xdr:rowOff>38576</xdr:rowOff>
    </xdr:to>
    <xdr:cxnSp macro="">
      <xdr:nvCxnSpPr>
        <xdr:cNvPr id="620" name="直線コネクタ 619"/>
        <xdr:cNvCxnSpPr/>
      </xdr:nvCxnSpPr>
      <xdr:spPr>
        <a:xfrm flipV="1">
          <a:off x="18656300" y="9621203"/>
          <a:ext cx="889000" cy="1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21"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22"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23"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24"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80186</xdr:rowOff>
    </xdr:from>
    <xdr:ext cx="469744" cy="259045"/>
    <xdr:sp macro="" textlink="">
      <xdr:nvSpPr>
        <xdr:cNvPr id="625" name="n_1mainValue【学校施設】&#10;一人当たり面積"/>
        <xdr:cNvSpPr txBox="1"/>
      </xdr:nvSpPr>
      <xdr:spPr>
        <a:xfrm>
          <a:off x="21075727" y="93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84472</xdr:rowOff>
    </xdr:from>
    <xdr:ext cx="469744" cy="259045"/>
    <xdr:sp macro="" textlink="">
      <xdr:nvSpPr>
        <xdr:cNvPr id="626" name="n_2mainValue【学校施設】&#10;一人当たり面積"/>
        <xdr:cNvSpPr txBox="1"/>
      </xdr:nvSpPr>
      <xdr:spPr>
        <a:xfrm>
          <a:off x="20199427" y="934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87330</xdr:rowOff>
    </xdr:from>
    <xdr:ext cx="469744" cy="259045"/>
    <xdr:sp macro="" textlink="">
      <xdr:nvSpPr>
        <xdr:cNvPr id="627" name="n_3mainValue【学校施設】&#10;一人当たり面積"/>
        <xdr:cNvSpPr txBox="1"/>
      </xdr:nvSpPr>
      <xdr:spPr>
        <a:xfrm>
          <a:off x="19310427" y="934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105903</xdr:rowOff>
    </xdr:from>
    <xdr:ext cx="469744" cy="259045"/>
    <xdr:sp macro="" textlink="">
      <xdr:nvSpPr>
        <xdr:cNvPr id="628" name="n_4mainValue【学校施設】&#10;一人当たり面積"/>
        <xdr:cNvSpPr txBox="1"/>
      </xdr:nvSpPr>
      <xdr:spPr>
        <a:xfrm>
          <a:off x="18421427" y="95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類似団体平均と比較して特に有形固定資産減価償却率が高くなっている施設は、橋りょう、学校施設である。橋りょうは、昭和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年代から設置されていることから、計画的な更新が求められている。学校施設は、整備後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年以上を経過しているものが多く、今後老朽化に対応した大規模修繕や更新費用の増加が懸念される。学校施設の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については、ながふじ学府一体校が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a:t>
          </a:r>
          <a:r>
            <a:rPr kumimoji="1" lang="ja-JP" altLang="en-US" sz="1300">
              <a:latin typeface="ＭＳ Ｐゴシック" panose="020B0600070205080204" pitchFamily="50" charset="-128"/>
              <a:ea typeface="ＭＳ Ｐゴシック" panose="020B0600070205080204" pitchFamily="50" charset="-128"/>
            </a:rPr>
            <a:t>開校し、新校舎となったことにより、今後の減少が見込まれる。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や学校施設については、一人当たり面積が類似団体平均より高くなっていることから、公共施設等総合管理計画及び個別施設計画を基に、施設配置の適正化を図ることで施設全体の維持保全費用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一人当たり面積ともに類似団体平均より低くなっている。これは、市営住宅ストック再編計画により昭和年代に建設された老朽化した建物を計画的に廃止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なお、児童館及び公民館については廃止や用途変更により、該当施設の保有が無くなったため該当数値がない。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44975</xdr:rowOff>
    </xdr:from>
    <xdr:ext cx="405111" cy="259045"/>
    <xdr:sp macro="" textlink="">
      <xdr:nvSpPr>
        <xdr:cNvPr id="72" name="【図書館】&#10;有形固定資産減価償却率該当値テキスト"/>
        <xdr:cNvSpPr txBox="1"/>
      </xdr:nvSpPr>
      <xdr:spPr>
        <a:xfrm>
          <a:off x="4673600"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18542</xdr:rowOff>
    </xdr:from>
    <xdr:to>
      <xdr:col>20</xdr:col>
      <xdr:colOff>38100</xdr:colOff>
      <xdr:row>38</xdr:row>
      <xdr:rowOff>120142</xdr:rowOff>
    </xdr:to>
    <xdr:sp macro="" textlink="">
      <xdr:nvSpPr>
        <xdr:cNvPr id="73" name="楕円 72"/>
        <xdr:cNvSpPr/>
      </xdr:nvSpPr>
      <xdr:spPr>
        <a:xfrm>
          <a:off x="3746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69342</xdr:rowOff>
    </xdr:from>
    <xdr:to>
      <xdr:col>24</xdr:col>
      <xdr:colOff>63500</xdr:colOff>
      <xdr:row>38</xdr:row>
      <xdr:rowOff>117348</xdr:rowOff>
    </xdr:to>
    <xdr:cxnSp macro="">
      <xdr:nvCxnSpPr>
        <xdr:cNvPr id="74" name="直線コネクタ 73"/>
        <xdr:cNvCxnSpPr/>
      </xdr:nvCxnSpPr>
      <xdr:spPr>
        <a:xfrm>
          <a:off x="3797300" y="65844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144272</xdr:rowOff>
    </xdr:from>
    <xdr:to>
      <xdr:col>15</xdr:col>
      <xdr:colOff>101600</xdr:colOff>
      <xdr:row>38</xdr:row>
      <xdr:rowOff>74422</xdr:rowOff>
    </xdr:to>
    <xdr:sp macro="" textlink="">
      <xdr:nvSpPr>
        <xdr:cNvPr id="75" name="楕円 74"/>
        <xdr:cNvSpPr/>
      </xdr:nvSpPr>
      <xdr:spPr>
        <a:xfrm>
          <a:off x="2857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23622</xdr:rowOff>
    </xdr:from>
    <xdr:to>
      <xdr:col>19</xdr:col>
      <xdr:colOff>177800</xdr:colOff>
      <xdr:row>38</xdr:row>
      <xdr:rowOff>69342</xdr:rowOff>
    </xdr:to>
    <xdr:cxnSp macro="">
      <xdr:nvCxnSpPr>
        <xdr:cNvPr id="76" name="直線コネクタ 75"/>
        <xdr:cNvCxnSpPr/>
      </xdr:nvCxnSpPr>
      <xdr:spPr>
        <a:xfrm>
          <a:off x="2908300" y="65387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96266</xdr:rowOff>
    </xdr:from>
    <xdr:to>
      <xdr:col>10</xdr:col>
      <xdr:colOff>165100</xdr:colOff>
      <xdr:row>38</xdr:row>
      <xdr:rowOff>26415</xdr:rowOff>
    </xdr:to>
    <xdr:sp macro="" textlink="">
      <xdr:nvSpPr>
        <xdr:cNvPr id="77" name="楕円 76"/>
        <xdr:cNvSpPr/>
      </xdr:nvSpPr>
      <xdr:spPr>
        <a:xfrm>
          <a:off x="1968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147066</xdr:rowOff>
    </xdr:from>
    <xdr:to>
      <xdr:col>15</xdr:col>
      <xdr:colOff>50800</xdr:colOff>
      <xdr:row>38</xdr:row>
      <xdr:rowOff>23622</xdr:rowOff>
    </xdr:to>
    <xdr:cxnSp macro="">
      <xdr:nvCxnSpPr>
        <xdr:cNvPr id="78" name="直線コネクタ 77"/>
        <xdr:cNvCxnSpPr/>
      </xdr:nvCxnSpPr>
      <xdr:spPr>
        <a:xfrm>
          <a:off x="2019300" y="64907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79" name="楕円 78"/>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147066</xdr:rowOff>
    </xdr:to>
    <xdr:cxnSp macro="">
      <xdr:nvCxnSpPr>
        <xdr:cNvPr id="80" name="直線コネクタ 79"/>
        <xdr:cNvCxnSpPr/>
      </xdr:nvCxnSpPr>
      <xdr:spPr>
        <a:xfrm>
          <a:off x="1130300" y="64427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111269</xdr:rowOff>
    </xdr:from>
    <xdr:ext cx="405111" cy="259045"/>
    <xdr:sp macro="" textlink="">
      <xdr:nvSpPr>
        <xdr:cNvPr id="85" name="n_1mainValue【図書館】&#10;有形固定資産減価償却率"/>
        <xdr:cNvSpPr txBox="1"/>
      </xdr:nvSpPr>
      <xdr:spPr>
        <a:xfrm>
          <a:off x="3582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65549</xdr:rowOff>
    </xdr:from>
    <xdr:ext cx="405111" cy="259045"/>
    <xdr:sp macro="" textlink="">
      <xdr:nvSpPr>
        <xdr:cNvPr id="86" name="n_2mainValue【図書館】&#10;有形固定資産減価償却率"/>
        <xdr:cNvSpPr txBox="1"/>
      </xdr:nvSpPr>
      <xdr:spPr>
        <a:xfrm>
          <a:off x="2705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17543</xdr:rowOff>
    </xdr:from>
    <xdr:ext cx="405111" cy="259045"/>
    <xdr:sp macro="" textlink="">
      <xdr:nvSpPr>
        <xdr:cNvPr id="87" name="n_3mainValue【図書館】&#10;有形固定資産減価償却率"/>
        <xdr:cNvSpPr txBox="1"/>
      </xdr:nvSpPr>
      <xdr:spPr>
        <a:xfrm>
          <a:off x="1816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8"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6" name="楕円 125"/>
        <xdr:cNvSpPr/>
      </xdr:nvSpPr>
      <xdr:spPr>
        <a:xfrm>
          <a:off x="10426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7" name="【図書館】&#10;一人当たり面積該当値テキスト"/>
        <xdr:cNvSpPr txBox="1"/>
      </xdr:nvSpPr>
      <xdr:spPr>
        <a:xfrm>
          <a:off x="10515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8" name="楕円 127"/>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35</xdr:row>
      <xdr:rowOff>156210</xdr:rowOff>
    </xdr:to>
    <xdr:cxnSp macro="">
      <xdr:nvCxnSpPr>
        <xdr:cNvPr id="129" name="直線コネクタ 128"/>
        <xdr:cNvCxnSpPr/>
      </xdr:nvCxnSpPr>
      <xdr:spPr>
        <a:xfrm>
          <a:off x="9639300" y="615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30" name="楕円 129"/>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35</xdr:row>
      <xdr:rowOff>156210</xdr:rowOff>
    </xdr:to>
    <xdr:cxnSp macro="">
      <xdr:nvCxnSpPr>
        <xdr:cNvPr id="131" name="直線コネクタ 130"/>
        <xdr:cNvCxnSpPr/>
      </xdr:nvCxnSpPr>
      <xdr:spPr>
        <a:xfrm>
          <a:off x="875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32" name="楕円 131"/>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156210</xdr:rowOff>
    </xdr:to>
    <xdr:cxnSp macro="">
      <xdr:nvCxnSpPr>
        <xdr:cNvPr id="133" name="直線コネクタ 132"/>
        <xdr:cNvCxnSpPr/>
      </xdr:nvCxnSpPr>
      <xdr:spPr>
        <a:xfrm>
          <a:off x="7861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105410</xdr:rowOff>
    </xdr:from>
    <xdr:to>
      <xdr:col>36</xdr:col>
      <xdr:colOff>165100</xdr:colOff>
      <xdr:row>36</xdr:row>
      <xdr:rowOff>35560</xdr:rowOff>
    </xdr:to>
    <xdr:sp macro="" textlink="">
      <xdr:nvSpPr>
        <xdr:cNvPr id="134" name="楕円 133"/>
        <xdr:cNvSpPr/>
      </xdr:nvSpPr>
      <xdr:spPr>
        <a:xfrm>
          <a:off x="692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156210</xdr:rowOff>
    </xdr:from>
    <xdr:to>
      <xdr:col>41</xdr:col>
      <xdr:colOff>50800</xdr:colOff>
      <xdr:row>35</xdr:row>
      <xdr:rowOff>156210</xdr:rowOff>
    </xdr:to>
    <xdr:cxnSp macro="">
      <xdr:nvCxnSpPr>
        <xdr:cNvPr id="135" name="直線コネクタ 134"/>
        <xdr:cNvCxnSpPr/>
      </xdr:nvCxnSpPr>
      <xdr:spPr>
        <a:xfrm>
          <a:off x="6972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40"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41" name="n_2mainValue【図書館】&#10;一人当たり面積"/>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42" name="n_3mainValue【図書館】&#10;一人当たり面積"/>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52087</xdr:rowOff>
    </xdr:from>
    <xdr:ext cx="469744" cy="259045"/>
    <xdr:sp macro="" textlink="">
      <xdr:nvSpPr>
        <xdr:cNvPr id="143" name="n_4mainValue【図書館】&#10;一人当たり面積"/>
        <xdr:cNvSpPr txBox="1"/>
      </xdr:nvSpPr>
      <xdr:spPr>
        <a:xfrm>
          <a:off x="6737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4" name="楕円 183"/>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85" name="【体育館・プール】&#10;有形固定資産減価償却率該当値テキスト"/>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86" name="楕円 185"/>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7620</xdr:rowOff>
    </xdr:to>
    <xdr:cxnSp macro="">
      <xdr:nvCxnSpPr>
        <xdr:cNvPr id="187" name="直線コネクタ 186"/>
        <xdr:cNvCxnSpPr/>
      </xdr:nvCxnSpPr>
      <xdr:spPr>
        <a:xfrm>
          <a:off x="3797300" y="10233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88" name="楕円 187"/>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118110</xdr:rowOff>
    </xdr:to>
    <xdr:cxnSp macro="">
      <xdr:nvCxnSpPr>
        <xdr:cNvPr id="189" name="直線コネクタ 188"/>
        <xdr:cNvCxnSpPr/>
      </xdr:nvCxnSpPr>
      <xdr:spPr>
        <a:xfrm>
          <a:off x="2908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0" name="楕円 189"/>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76200</xdr:rowOff>
    </xdr:to>
    <xdr:cxnSp macro="">
      <xdr:nvCxnSpPr>
        <xdr:cNvPr id="191" name="直線コネクタ 190"/>
        <xdr:cNvCxnSpPr/>
      </xdr:nvCxnSpPr>
      <xdr:spPr>
        <a:xfrm>
          <a:off x="2019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2" name="楕円 191"/>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32385</xdr:rowOff>
    </xdr:to>
    <xdr:cxnSp macro="">
      <xdr:nvCxnSpPr>
        <xdr:cNvPr id="193" name="直線コネクタ 192"/>
        <xdr:cNvCxnSpPr/>
      </xdr:nvCxnSpPr>
      <xdr:spPr>
        <a:xfrm>
          <a:off x="1130300" y="101174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98"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mainValue【体育館・プー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0" name="n_3mainValue【体育館・プール】&#10;有形固定資産減価償却率"/>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1" name="n_4mainValue【体育館・プール】&#10;有形固定資産減価償却率"/>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161798</xdr:rowOff>
    </xdr:from>
    <xdr:to>
      <xdr:col>55</xdr:col>
      <xdr:colOff>50800</xdr:colOff>
      <xdr:row>58</xdr:row>
      <xdr:rowOff>91948</xdr:rowOff>
    </xdr:to>
    <xdr:sp macro="" textlink="">
      <xdr:nvSpPr>
        <xdr:cNvPr id="239" name="楕円 238"/>
        <xdr:cNvSpPr/>
      </xdr:nvSpPr>
      <xdr:spPr>
        <a:xfrm>
          <a:off x="10426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76725</xdr:rowOff>
    </xdr:from>
    <xdr:ext cx="469744" cy="259045"/>
    <xdr:sp macro="" textlink="">
      <xdr:nvSpPr>
        <xdr:cNvPr id="240" name="【体育館・プール】&#10;一人当たり面積該当値テキスト"/>
        <xdr:cNvSpPr txBox="1"/>
      </xdr:nvSpPr>
      <xdr:spPr>
        <a:xfrm>
          <a:off x="10515600" y="98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74930</xdr:rowOff>
    </xdr:from>
    <xdr:to>
      <xdr:col>50</xdr:col>
      <xdr:colOff>165100</xdr:colOff>
      <xdr:row>58</xdr:row>
      <xdr:rowOff>5080</xdr:rowOff>
    </xdr:to>
    <xdr:sp macro="" textlink="">
      <xdr:nvSpPr>
        <xdr:cNvPr id="241" name="楕円 240"/>
        <xdr:cNvSpPr/>
      </xdr:nvSpPr>
      <xdr:spPr>
        <a:xfrm>
          <a:off x="958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58</xdr:row>
      <xdr:rowOff>41148</xdr:rowOff>
    </xdr:to>
    <xdr:cxnSp macro="">
      <xdr:nvCxnSpPr>
        <xdr:cNvPr id="242" name="直線コネクタ 241"/>
        <xdr:cNvCxnSpPr/>
      </xdr:nvCxnSpPr>
      <xdr:spPr>
        <a:xfrm>
          <a:off x="9639300" y="9898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243" name="楕円 242"/>
        <xdr:cNvSpPr/>
      </xdr:nvSpPr>
      <xdr:spPr>
        <a:xfrm>
          <a:off x="869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57</xdr:row>
      <xdr:rowOff>125730</xdr:rowOff>
    </xdr:to>
    <xdr:cxnSp macro="">
      <xdr:nvCxnSpPr>
        <xdr:cNvPr id="244" name="直線コネクタ 243"/>
        <xdr:cNvCxnSpPr/>
      </xdr:nvCxnSpPr>
      <xdr:spPr>
        <a:xfrm>
          <a:off x="8750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74930</xdr:rowOff>
    </xdr:from>
    <xdr:to>
      <xdr:col>41</xdr:col>
      <xdr:colOff>101600</xdr:colOff>
      <xdr:row>58</xdr:row>
      <xdr:rowOff>5080</xdr:rowOff>
    </xdr:to>
    <xdr:sp macro="" textlink="">
      <xdr:nvSpPr>
        <xdr:cNvPr id="245" name="楕円 244"/>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125730</xdr:rowOff>
    </xdr:from>
    <xdr:to>
      <xdr:col>45</xdr:col>
      <xdr:colOff>177800</xdr:colOff>
      <xdr:row>57</xdr:row>
      <xdr:rowOff>125730</xdr:rowOff>
    </xdr:to>
    <xdr:cxnSp macro="">
      <xdr:nvCxnSpPr>
        <xdr:cNvPr id="246" name="直線コネクタ 245"/>
        <xdr:cNvCxnSpPr/>
      </xdr:nvCxnSpPr>
      <xdr:spPr>
        <a:xfrm>
          <a:off x="7861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13208</xdr:rowOff>
    </xdr:from>
    <xdr:to>
      <xdr:col>36</xdr:col>
      <xdr:colOff>165100</xdr:colOff>
      <xdr:row>58</xdr:row>
      <xdr:rowOff>114808</xdr:rowOff>
    </xdr:to>
    <xdr:sp macro="" textlink="">
      <xdr:nvSpPr>
        <xdr:cNvPr id="247" name="楕円 246"/>
        <xdr:cNvSpPr/>
      </xdr:nvSpPr>
      <xdr:spPr>
        <a:xfrm>
          <a:off x="6921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125730</xdr:rowOff>
    </xdr:from>
    <xdr:to>
      <xdr:col>41</xdr:col>
      <xdr:colOff>50800</xdr:colOff>
      <xdr:row>58</xdr:row>
      <xdr:rowOff>64008</xdr:rowOff>
    </xdr:to>
    <xdr:cxnSp macro="">
      <xdr:nvCxnSpPr>
        <xdr:cNvPr id="248" name="直線コネクタ 247"/>
        <xdr:cNvCxnSpPr/>
      </xdr:nvCxnSpPr>
      <xdr:spPr>
        <a:xfrm flipV="1">
          <a:off x="6972300" y="9898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21607</xdr:rowOff>
    </xdr:from>
    <xdr:ext cx="469744" cy="259045"/>
    <xdr:sp macro="" textlink="">
      <xdr:nvSpPr>
        <xdr:cNvPr id="253" name="n_1mainValue【体育館・プール】&#10;一人当たり面積"/>
        <xdr:cNvSpPr txBox="1"/>
      </xdr:nvSpPr>
      <xdr:spPr>
        <a:xfrm>
          <a:off x="9391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21607</xdr:rowOff>
    </xdr:from>
    <xdr:ext cx="469744" cy="259045"/>
    <xdr:sp macro="" textlink="">
      <xdr:nvSpPr>
        <xdr:cNvPr id="254" name="n_2mainValue【体育館・プール】&#10;一人当たり面積"/>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21607</xdr:rowOff>
    </xdr:from>
    <xdr:ext cx="469744" cy="259045"/>
    <xdr:sp macro="" textlink="">
      <xdr:nvSpPr>
        <xdr:cNvPr id="255" name="n_3mainValue【体育館・プール】&#10;一人当たり面積"/>
        <xdr:cNvSpPr txBox="1"/>
      </xdr:nvSpPr>
      <xdr:spPr>
        <a:xfrm>
          <a:off x="7626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131335</xdr:rowOff>
    </xdr:from>
    <xdr:ext cx="469744" cy="259045"/>
    <xdr:sp macro="" textlink="">
      <xdr:nvSpPr>
        <xdr:cNvPr id="256" name="n_4mainValue【体育館・プール】&#10;一人当たり面積"/>
        <xdr:cNvSpPr txBox="1"/>
      </xdr:nvSpPr>
      <xdr:spPr>
        <a:xfrm>
          <a:off x="6737427" y="97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3629</xdr:rowOff>
    </xdr:from>
    <xdr:to>
      <xdr:col>24</xdr:col>
      <xdr:colOff>114300</xdr:colOff>
      <xdr:row>86</xdr:row>
      <xdr:rowOff>105229</xdr:rowOff>
    </xdr:to>
    <xdr:sp macro="" textlink="">
      <xdr:nvSpPr>
        <xdr:cNvPr id="299" name="楕円 298"/>
        <xdr:cNvSpPr/>
      </xdr:nvSpPr>
      <xdr:spPr>
        <a:xfrm>
          <a:off x="4584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90006</xdr:rowOff>
    </xdr:from>
    <xdr:ext cx="405111" cy="259045"/>
    <xdr:sp macro="" textlink="">
      <xdr:nvSpPr>
        <xdr:cNvPr id="300" name="【福祉施設】&#10;有形固定資産減価償却率該当値テキスト"/>
        <xdr:cNvSpPr txBox="1"/>
      </xdr:nvSpPr>
      <xdr:spPr>
        <a:xfrm>
          <a:off x="4673600" y="1466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1" name="楕円 300"/>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86</xdr:row>
      <xdr:rowOff>54429</xdr:rowOff>
    </xdr:to>
    <xdr:cxnSp macro="">
      <xdr:nvCxnSpPr>
        <xdr:cNvPr id="302" name="直線コネクタ 301"/>
        <xdr:cNvCxnSpPr/>
      </xdr:nvCxnSpPr>
      <xdr:spPr>
        <a:xfrm>
          <a:off x="3797300" y="147272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3" name="楕円 302"/>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154032</xdr:rowOff>
    </xdr:to>
    <xdr:cxnSp macro="">
      <xdr:nvCxnSpPr>
        <xdr:cNvPr id="304" name="直線コネクタ 303"/>
        <xdr:cNvCxnSpPr/>
      </xdr:nvCxnSpPr>
      <xdr:spPr>
        <a:xfrm>
          <a:off x="2908300" y="146521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05" name="楕円 304"/>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78921</xdr:rowOff>
    </xdr:to>
    <xdr:cxnSp macro="">
      <xdr:nvCxnSpPr>
        <xdr:cNvPr id="306" name="直線コネクタ 305"/>
        <xdr:cNvCxnSpPr/>
      </xdr:nvCxnSpPr>
      <xdr:spPr>
        <a:xfrm>
          <a:off x="2019300" y="145770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23223</xdr:rowOff>
    </xdr:from>
    <xdr:to>
      <xdr:col>6</xdr:col>
      <xdr:colOff>38100</xdr:colOff>
      <xdr:row>84</xdr:row>
      <xdr:rowOff>124823</xdr:rowOff>
    </xdr:to>
    <xdr:sp macro="" textlink="">
      <xdr:nvSpPr>
        <xdr:cNvPr id="307" name="楕円 306"/>
        <xdr:cNvSpPr/>
      </xdr:nvSpPr>
      <xdr:spPr>
        <a:xfrm>
          <a:off x="1079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74023</xdr:rowOff>
    </xdr:from>
    <xdr:to>
      <xdr:col>10</xdr:col>
      <xdr:colOff>114300</xdr:colOff>
      <xdr:row>85</xdr:row>
      <xdr:rowOff>3811</xdr:rowOff>
    </xdr:to>
    <xdr:cxnSp macro="">
      <xdr:nvCxnSpPr>
        <xdr:cNvPr id="308" name="直線コネクタ 307"/>
        <xdr:cNvCxnSpPr/>
      </xdr:nvCxnSpPr>
      <xdr:spPr>
        <a:xfrm>
          <a:off x="1130300" y="14475823"/>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3" name="n_1mainValue【福祉施設】&#10;有形固定資産減価償却率"/>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14" name="n_2mainValue【福祉施設】&#10;有形固定資産減価償却率"/>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15" name="n_3mainValue【福祉施設】&#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115950</xdr:rowOff>
    </xdr:from>
    <xdr:ext cx="405111" cy="259045"/>
    <xdr:sp macro="" textlink="">
      <xdr:nvSpPr>
        <xdr:cNvPr id="316" name="n_4mainValue【福祉施設】&#10;有形固定資産減価償却率"/>
        <xdr:cNvSpPr txBox="1"/>
      </xdr:nvSpPr>
      <xdr:spPr>
        <a:xfrm>
          <a:off x="927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0" name="楕円 359"/>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1"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2" name="楕円 361"/>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3" name="直線コネクタ 362"/>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4" name="楕円 363"/>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5" name="直線コネクタ 364"/>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6" name="楕円 365"/>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67" name="直線コネクタ 366"/>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8" name="楕円 367"/>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38100</xdr:rowOff>
    </xdr:to>
    <xdr:cxnSp macro="">
      <xdr:nvCxnSpPr>
        <xdr:cNvPr id="369" name="直線コネクタ 368"/>
        <xdr:cNvCxnSpPr/>
      </xdr:nvCxnSpPr>
      <xdr:spPr>
        <a:xfrm>
          <a:off x="697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70"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2"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3" name="n_4ave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4"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5"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6"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7" name="n_4mainValue【福祉施設】&#10;一人当たり面積"/>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8" name="楕円 417"/>
        <xdr:cNvSpPr/>
      </xdr:nvSpPr>
      <xdr:spPr>
        <a:xfrm>
          <a:off x="4584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41927</xdr:rowOff>
    </xdr:from>
    <xdr:ext cx="405111" cy="259045"/>
    <xdr:sp macro="" textlink="">
      <xdr:nvSpPr>
        <xdr:cNvPr id="419" name="【市民会館】&#10;有形固定資産減価償却率該当値テキスト"/>
        <xdr:cNvSpPr txBox="1"/>
      </xdr:nvSpPr>
      <xdr:spPr>
        <a:xfrm>
          <a:off x="4673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80645</xdr:rowOff>
    </xdr:from>
    <xdr:to>
      <xdr:col>20</xdr:col>
      <xdr:colOff>38100</xdr:colOff>
      <xdr:row>107</xdr:row>
      <xdr:rowOff>10795</xdr:rowOff>
    </xdr:to>
    <xdr:sp macro="" textlink="">
      <xdr:nvSpPr>
        <xdr:cNvPr id="420" name="楕円 419"/>
        <xdr:cNvSpPr/>
      </xdr:nvSpPr>
      <xdr:spPr>
        <a:xfrm>
          <a:off x="3746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106</xdr:row>
      <xdr:rowOff>131445</xdr:rowOff>
    </xdr:to>
    <xdr:cxnSp macro="">
      <xdr:nvCxnSpPr>
        <xdr:cNvPr id="421" name="直線コネクタ 420"/>
        <xdr:cNvCxnSpPr/>
      </xdr:nvCxnSpPr>
      <xdr:spPr>
        <a:xfrm flipV="1">
          <a:off x="3797300" y="18288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42545</xdr:rowOff>
    </xdr:from>
    <xdr:to>
      <xdr:col>15</xdr:col>
      <xdr:colOff>101600</xdr:colOff>
      <xdr:row>106</xdr:row>
      <xdr:rowOff>144145</xdr:rowOff>
    </xdr:to>
    <xdr:sp macro="" textlink="">
      <xdr:nvSpPr>
        <xdr:cNvPr id="422" name="楕円 421"/>
        <xdr:cNvSpPr/>
      </xdr:nvSpPr>
      <xdr:spPr>
        <a:xfrm>
          <a:off x="2857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93345</xdr:rowOff>
    </xdr:from>
    <xdr:to>
      <xdr:col>19</xdr:col>
      <xdr:colOff>177800</xdr:colOff>
      <xdr:row>106</xdr:row>
      <xdr:rowOff>131445</xdr:rowOff>
    </xdr:to>
    <xdr:cxnSp macro="">
      <xdr:nvCxnSpPr>
        <xdr:cNvPr id="423" name="直線コネクタ 422"/>
        <xdr:cNvCxnSpPr/>
      </xdr:nvCxnSpPr>
      <xdr:spPr>
        <a:xfrm>
          <a:off x="2908300" y="18267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xdr:rowOff>
    </xdr:from>
    <xdr:to>
      <xdr:col>10</xdr:col>
      <xdr:colOff>165100</xdr:colOff>
      <xdr:row>106</xdr:row>
      <xdr:rowOff>106045</xdr:rowOff>
    </xdr:to>
    <xdr:sp macro="" textlink="">
      <xdr:nvSpPr>
        <xdr:cNvPr id="424" name="楕円 423"/>
        <xdr:cNvSpPr/>
      </xdr:nvSpPr>
      <xdr:spPr>
        <a:xfrm>
          <a:off x="196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93345</xdr:rowOff>
    </xdr:to>
    <xdr:cxnSp macro="">
      <xdr:nvCxnSpPr>
        <xdr:cNvPr id="425" name="直線コネクタ 424"/>
        <xdr:cNvCxnSpPr/>
      </xdr:nvCxnSpPr>
      <xdr:spPr>
        <a:xfrm>
          <a:off x="2019300" y="1822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141605</xdr:rowOff>
    </xdr:from>
    <xdr:to>
      <xdr:col>6</xdr:col>
      <xdr:colOff>38100</xdr:colOff>
      <xdr:row>106</xdr:row>
      <xdr:rowOff>71755</xdr:rowOff>
    </xdr:to>
    <xdr:sp macro="" textlink="">
      <xdr:nvSpPr>
        <xdr:cNvPr id="426" name="楕円 425"/>
        <xdr:cNvSpPr/>
      </xdr:nvSpPr>
      <xdr:spPr>
        <a:xfrm>
          <a:off x="1079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20955</xdr:rowOff>
    </xdr:from>
    <xdr:to>
      <xdr:col>10</xdr:col>
      <xdr:colOff>114300</xdr:colOff>
      <xdr:row>106</xdr:row>
      <xdr:rowOff>55245</xdr:rowOff>
    </xdr:to>
    <xdr:cxnSp macro="">
      <xdr:nvCxnSpPr>
        <xdr:cNvPr id="427" name="直線コネクタ 426"/>
        <xdr:cNvCxnSpPr/>
      </xdr:nvCxnSpPr>
      <xdr:spPr>
        <a:xfrm>
          <a:off x="1130300" y="18194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1922</xdr:rowOff>
    </xdr:from>
    <xdr:ext cx="405111" cy="259045"/>
    <xdr:sp macro="" textlink="">
      <xdr:nvSpPr>
        <xdr:cNvPr id="432" name="n_1mainValue【市民会館】&#10;有形固定資産減価償却率"/>
        <xdr:cNvSpPr txBox="1"/>
      </xdr:nvSpPr>
      <xdr:spPr>
        <a:xfrm>
          <a:off x="3582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433" name="n_2mainValue【市民会館】&#10;有形固定資産減価償却率"/>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97172</xdr:rowOff>
    </xdr:from>
    <xdr:ext cx="405111" cy="259045"/>
    <xdr:sp macro="" textlink="">
      <xdr:nvSpPr>
        <xdr:cNvPr id="434" name="n_3mainValue【市民会館】&#10;有形固定資産減価償却率"/>
        <xdr:cNvSpPr txBox="1"/>
      </xdr:nvSpPr>
      <xdr:spPr>
        <a:xfrm>
          <a:off x="1816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62882</xdr:rowOff>
    </xdr:from>
    <xdr:ext cx="405111" cy="259045"/>
    <xdr:sp macro="" textlink="">
      <xdr:nvSpPr>
        <xdr:cNvPr id="435" name="n_4mainValue【市民会館】&#10;有形固定資産減価償却率"/>
        <xdr:cNvSpPr txBox="1"/>
      </xdr:nvSpPr>
      <xdr:spPr>
        <a:xfrm>
          <a:off x="927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73" name="楕円 472"/>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40912</xdr:rowOff>
    </xdr:from>
    <xdr:ext cx="469744" cy="259045"/>
    <xdr:sp macro="" textlink="">
      <xdr:nvSpPr>
        <xdr:cNvPr id="474" name="【市民会館】&#10;一人当たり面積該当値テキスト"/>
        <xdr:cNvSpPr txBox="1"/>
      </xdr:nvSpPr>
      <xdr:spPr>
        <a:xfrm>
          <a:off x="10515600" y="1821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75" name="楕円 474"/>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107</xdr:row>
      <xdr:rowOff>5335</xdr:rowOff>
    </xdr:to>
    <xdr:cxnSp macro="">
      <xdr:nvCxnSpPr>
        <xdr:cNvPr id="476" name="直線コネクタ 475"/>
        <xdr:cNvCxnSpPr/>
      </xdr:nvCxnSpPr>
      <xdr:spPr>
        <a:xfrm>
          <a:off x="9639300" y="182224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77" name="楕円 476"/>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78" name="直線コネクタ 477"/>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79" name="楕円 478"/>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0" name="直線コネクタ 479"/>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1" name="楕円 480"/>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2" name="直線コネクタ 481"/>
        <xdr:cNvCxnSpPr/>
      </xdr:nvCxnSpPr>
      <xdr:spPr>
        <a:xfrm>
          <a:off x="6972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116095</xdr:rowOff>
    </xdr:from>
    <xdr:ext cx="469744" cy="259045"/>
    <xdr:sp macro="" textlink="">
      <xdr:nvSpPr>
        <xdr:cNvPr id="487" name="n_1mainValue【市民会館】&#10;一人当たり面積"/>
        <xdr:cNvSpPr txBox="1"/>
      </xdr:nvSpPr>
      <xdr:spPr>
        <a:xfrm>
          <a:off x="9391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116095</xdr:rowOff>
    </xdr:from>
    <xdr:ext cx="469744" cy="259045"/>
    <xdr:sp macro="" textlink="">
      <xdr:nvSpPr>
        <xdr:cNvPr id="488" name="n_2mainValue【市民会館】&#10;一人当たり面積"/>
        <xdr:cNvSpPr txBox="1"/>
      </xdr:nvSpPr>
      <xdr:spPr>
        <a:xfrm>
          <a:off x="8515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116095</xdr:rowOff>
    </xdr:from>
    <xdr:ext cx="469744" cy="259045"/>
    <xdr:sp macro="" textlink="">
      <xdr:nvSpPr>
        <xdr:cNvPr id="489" name="n_3mainValue【市民会館】&#10;一人当たり面積"/>
        <xdr:cNvSpPr txBox="1"/>
      </xdr:nvSpPr>
      <xdr:spPr>
        <a:xfrm>
          <a:off x="7626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116095</xdr:rowOff>
    </xdr:from>
    <xdr:ext cx="469744" cy="259045"/>
    <xdr:sp macro="" textlink="">
      <xdr:nvSpPr>
        <xdr:cNvPr id="490" name="n_4mainValue【市民会館】&#10;一人当たり面積"/>
        <xdr:cNvSpPr txBox="1"/>
      </xdr:nvSpPr>
      <xdr:spPr>
        <a:xfrm>
          <a:off x="6737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1" name="楕円 530"/>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32" name="【一般廃棄物処理施設】&#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33" name="楕円 532"/>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121920</xdr:rowOff>
    </xdr:to>
    <xdr:cxnSp macro="">
      <xdr:nvCxnSpPr>
        <xdr:cNvPr id="534" name="直線コネクタ 533"/>
        <xdr:cNvCxnSpPr/>
      </xdr:nvCxnSpPr>
      <xdr:spPr>
        <a:xfrm>
          <a:off x="15481300" y="6389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35" name="楕円 534"/>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45720</xdr:rowOff>
    </xdr:to>
    <xdr:cxnSp macro="">
      <xdr:nvCxnSpPr>
        <xdr:cNvPr id="536" name="直線コネクタ 535"/>
        <xdr:cNvCxnSpPr/>
      </xdr:nvCxnSpPr>
      <xdr:spPr>
        <a:xfrm>
          <a:off x="14592300" y="6305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537" name="楕円 536"/>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36</xdr:row>
      <xdr:rowOff>133350</xdr:rowOff>
    </xdr:to>
    <xdr:cxnSp macro="">
      <xdr:nvCxnSpPr>
        <xdr:cNvPr id="538" name="直線コネクタ 537"/>
        <xdr:cNvCxnSpPr/>
      </xdr:nvCxnSpPr>
      <xdr:spPr>
        <a:xfrm>
          <a:off x="13703300" y="6276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39" name="楕円 538"/>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137160</xdr:rowOff>
    </xdr:to>
    <xdr:cxnSp macro="">
      <xdr:nvCxnSpPr>
        <xdr:cNvPr id="540" name="直線コネクタ 539"/>
        <xdr:cNvCxnSpPr/>
      </xdr:nvCxnSpPr>
      <xdr:spPr>
        <a:xfrm flipV="1">
          <a:off x="12814300" y="62769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45" name="n_1main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46"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547" name="n_3mainValue【一般廃棄物処理施設】&#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48" name="n_4mainValue【一般廃棄物処理施設】&#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81516</xdr:rowOff>
    </xdr:from>
    <xdr:to>
      <xdr:col>116</xdr:col>
      <xdr:colOff>114300</xdr:colOff>
      <xdr:row>37</xdr:row>
      <xdr:rowOff>11666</xdr:rowOff>
    </xdr:to>
    <xdr:sp macro="" textlink="">
      <xdr:nvSpPr>
        <xdr:cNvPr id="590" name="楕円 589"/>
        <xdr:cNvSpPr/>
      </xdr:nvSpPr>
      <xdr:spPr>
        <a:xfrm>
          <a:off x="22110700" y="62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104393</xdr:rowOff>
    </xdr:from>
    <xdr:ext cx="534377" cy="259045"/>
    <xdr:sp macro="" textlink="">
      <xdr:nvSpPr>
        <xdr:cNvPr id="591" name="【一般廃棄物処理施設】&#10;一人当たり有形固定資産（償却資産）額該当値テキスト"/>
        <xdr:cNvSpPr txBox="1"/>
      </xdr:nvSpPr>
      <xdr:spPr>
        <a:xfrm>
          <a:off x="22199600" y="61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87383</xdr:rowOff>
    </xdr:from>
    <xdr:to>
      <xdr:col>112</xdr:col>
      <xdr:colOff>38100</xdr:colOff>
      <xdr:row>37</xdr:row>
      <xdr:rowOff>17533</xdr:rowOff>
    </xdr:to>
    <xdr:sp macro="" textlink="">
      <xdr:nvSpPr>
        <xdr:cNvPr id="592" name="楕円 591"/>
        <xdr:cNvSpPr/>
      </xdr:nvSpPr>
      <xdr:spPr>
        <a:xfrm>
          <a:off x="21272500" y="62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132316</xdr:rowOff>
    </xdr:from>
    <xdr:to>
      <xdr:col>116</xdr:col>
      <xdr:colOff>63500</xdr:colOff>
      <xdr:row>36</xdr:row>
      <xdr:rowOff>138183</xdr:rowOff>
    </xdr:to>
    <xdr:cxnSp macro="">
      <xdr:nvCxnSpPr>
        <xdr:cNvPr id="593" name="直線コネクタ 592"/>
        <xdr:cNvCxnSpPr/>
      </xdr:nvCxnSpPr>
      <xdr:spPr>
        <a:xfrm flipV="1">
          <a:off x="21323300" y="6304516"/>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93283</xdr:rowOff>
    </xdr:from>
    <xdr:to>
      <xdr:col>107</xdr:col>
      <xdr:colOff>101600</xdr:colOff>
      <xdr:row>37</xdr:row>
      <xdr:rowOff>23433</xdr:rowOff>
    </xdr:to>
    <xdr:sp macro="" textlink="">
      <xdr:nvSpPr>
        <xdr:cNvPr id="594" name="楕円 593"/>
        <xdr:cNvSpPr/>
      </xdr:nvSpPr>
      <xdr:spPr>
        <a:xfrm>
          <a:off x="20383500" y="62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138183</xdr:rowOff>
    </xdr:from>
    <xdr:to>
      <xdr:col>111</xdr:col>
      <xdr:colOff>177800</xdr:colOff>
      <xdr:row>36</xdr:row>
      <xdr:rowOff>144083</xdr:rowOff>
    </xdr:to>
    <xdr:cxnSp macro="">
      <xdr:nvCxnSpPr>
        <xdr:cNvPr id="595" name="直線コネクタ 594"/>
        <xdr:cNvCxnSpPr/>
      </xdr:nvCxnSpPr>
      <xdr:spPr>
        <a:xfrm flipV="1">
          <a:off x="20434300" y="6310383"/>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35959</xdr:rowOff>
    </xdr:from>
    <xdr:to>
      <xdr:col>102</xdr:col>
      <xdr:colOff>165100</xdr:colOff>
      <xdr:row>36</xdr:row>
      <xdr:rowOff>137559</xdr:rowOff>
    </xdr:to>
    <xdr:sp macro="" textlink="">
      <xdr:nvSpPr>
        <xdr:cNvPr id="596" name="楕円 595"/>
        <xdr:cNvSpPr/>
      </xdr:nvSpPr>
      <xdr:spPr>
        <a:xfrm>
          <a:off x="19494500" y="62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86759</xdr:rowOff>
    </xdr:from>
    <xdr:to>
      <xdr:col>107</xdr:col>
      <xdr:colOff>50800</xdr:colOff>
      <xdr:row>36</xdr:row>
      <xdr:rowOff>144083</xdr:rowOff>
    </xdr:to>
    <xdr:cxnSp macro="">
      <xdr:nvCxnSpPr>
        <xdr:cNvPr id="597" name="直線コネクタ 596"/>
        <xdr:cNvCxnSpPr/>
      </xdr:nvCxnSpPr>
      <xdr:spPr>
        <a:xfrm>
          <a:off x="19545300" y="6258959"/>
          <a:ext cx="8890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93120</xdr:rowOff>
    </xdr:from>
    <xdr:to>
      <xdr:col>98</xdr:col>
      <xdr:colOff>38100</xdr:colOff>
      <xdr:row>36</xdr:row>
      <xdr:rowOff>23270</xdr:rowOff>
    </xdr:to>
    <xdr:sp macro="" textlink="">
      <xdr:nvSpPr>
        <xdr:cNvPr id="598" name="楕円 597"/>
        <xdr:cNvSpPr/>
      </xdr:nvSpPr>
      <xdr:spPr>
        <a:xfrm>
          <a:off x="18605500" y="60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143920</xdr:rowOff>
    </xdr:from>
    <xdr:to>
      <xdr:col>102</xdr:col>
      <xdr:colOff>114300</xdr:colOff>
      <xdr:row>36</xdr:row>
      <xdr:rowOff>86759</xdr:rowOff>
    </xdr:to>
    <xdr:cxnSp macro="">
      <xdr:nvCxnSpPr>
        <xdr:cNvPr id="599" name="直線コネクタ 598"/>
        <xdr:cNvCxnSpPr/>
      </xdr:nvCxnSpPr>
      <xdr:spPr>
        <a:xfrm>
          <a:off x="18656300" y="6144670"/>
          <a:ext cx="889000" cy="1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34060</xdr:rowOff>
    </xdr:from>
    <xdr:ext cx="534377" cy="259045"/>
    <xdr:sp macro="" textlink="">
      <xdr:nvSpPr>
        <xdr:cNvPr id="604" name="n_1mainValue【一般廃棄物処理施設】&#10;一人当たり有形固定資産（償却資産）額"/>
        <xdr:cNvSpPr txBox="1"/>
      </xdr:nvSpPr>
      <xdr:spPr>
        <a:xfrm>
          <a:off x="21043411" y="60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39960</xdr:rowOff>
    </xdr:from>
    <xdr:ext cx="534377" cy="259045"/>
    <xdr:sp macro="" textlink="">
      <xdr:nvSpPr>
        <xdr:cNvPr id="605" name="n_2mainValue【一般廃棄物処理施設】&#10;一人当たり有形固定資産（償却資産）額"/>
        <xdr:cNvSpPr txBox="1"/>
      </xdr:nvSpPr>
      <xdr:spPr>
        <a:xfrm>
          <a:off x="20167111" y="6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154086</xdr:rowOff>
    </xdr:from>
    <xdr:ext cx="534377" cy="259045"/>
    <xdr:sp macro="" textlink="">
      <xdr:nvSpPr>
        <xdr:cNvPr id="606" name="n_3mainValue【一般廃棄物処理施設】&#10;一人当たり有形固定資産（償却資産）額"/>
        <xdr:cNvSpPr txBox="1"/>
      </xdr:nvSpPr>
      <xdr:spPr>
        <a:xfrm>
          <a:off x="19278111" y="59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39797</xdr:rowOff>
    </xdr:from>
    <xdr:ext cx="599010" cy="259045"/>
    <xdr:sp macro="" textlink="">
      <xdr:nvSpPr>
        <xdr:cNvPr id="607" name="n_4mainValue【一般廃棄物処理施設】&#10;一人当たり有形固定資産（償却資産）額"/>
        <xdr:cNvSpPr txBox="1"/>
      </xdr:nvSpPr>
      <xdr:spPr>
        <a:xfrm>
          <a:off x="18356795" y="586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646" name="直線コネクタ 645"/>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647"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648" name="直線コネクタ 647"/>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649"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650" name="直線コネクタ 649"/>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51"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52" name="フローチャート: 判断 65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653" name="フローチャート: 判断 652"/>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654" name="フローチャート: 判断 653"/>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55" name="フローチャート: 判断 654"/>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656" name="フローチャート: 判断 655"/>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46737</xdr:rowOff>
    </xdr:from>
    <xdr:to>
      <xdr:col>85</xdr:col>
      <xdr:colOff>177800</xdr:colOff>
      <xdr:row>81</xdr:row>
      <xdr:rowOff>148337</xdr:rowOff>
    </xdr:to>
    <xdr:sp macro="" textlink="">
      <xdr:nvSpPr>
        <xdr:cNvPr id="662" name="楕円 661"/>
        <xdr:cNvSpPr/>
      </xdr:nvSpPr>
      <xdr:spPr>
        <a:xfrm>
          <a:off x="16268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25164</xdr:rowOff>
    </xdr:from>
    <xdr:ext cx="405111" cy="259045"/>
    <xdr:sp macro="" textlink="">
      <xdr:nvSpPr>
        <xdr:cNvPr id="663" name="【消防施設】&#10;有形固定資産減価償却率該当値テキスト"/>
        <xdr:cNvSpPr txBox="1"/>
      </xdr:nvSpPr>
      <xdr:spPr>
        <a:xfrm>
          <a:off x="16357600"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161037</xdr:rowOff>
    </xdr:from>
    <xdr:to>
      <xdr:col>81</xdr:col>
      <xdr:colOff>101600</xdr:colOff>
      <xdr:row>81</xdr:row>
      <xdr:rowOff>91187</xdr:rowOff>
    </xdr:to>
    <xdr:sp macro="" textlink="">
      <xdr:nvSpPr>
        <xdr:cNvPr id="664" name="楕円 663"/>
        <xdr:cNvSpPr/>
      </xdr:nvSpPr>
      <xdr:spPr>
        <a:xfrm>
          <a:off x="15430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40387</xdr:rowOff>
    </xdr:from>
    <xdr:to>
      <xdr:col>85</xdr:col>
      <xdr:colOff>127000</xdr:colOff>
      <xdr:row>81</xdr:row>
      <xdr:rowOff>97537</xdr:rowOff>
    </xdr:to>
    <xdr:cxnSp macro="">
      <xdr:nvCxnSpPr>
        <xdr:cNvPr id="665" name="直線コネクタ 664"/>
        <xdr:cNvCxnSpPr/>
      </xdr:nvCxnSpPr>
      <xdr:spPr>
        <a:xfrm>
          <a:off x="15481300" y="139278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103887</xdr:rowOff>
    </xdr:from>
    <xdr:to>
      <xdr:col>76</xdr:col>
      <xdr:colOff>165100</xdr:colOff>
      <xdr:row>81</xdr:row>
      <xdr:rowOff>34037</xdr:rowOff>
    </xdr:to>
    <xdr:sp macro="" textlink="">
      <xdr:nvSpPr>
        <xdr:cNvPr id="666" name="楕円 665"/>
        <xdr:cNvSpPr/>
      </xdr:nvSpPr>
      <xdr:spPr>
        <a:xfrm>
          <a:off x="14541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154687</xdr:rowOff>
    </xdr:from>
    <xdr:to>
      <xdr:col>81</xdr:col>
      <xdr:colOff>50800</xdr:colOff>
      <xdr:row>81</xdr:row>
      <xdr:rowOff>40387</xdr:rowOff>
    </xdr:to>
    <xdr:cxnSp macro="">
      <xdr:nvCxnSpPr>
        <xdr:cNvPr id="667" name="直線コネクタ 666"/>
        <xdr:cNvCxnSpPr/>
      </xdr:nvCxnSpPr>
      <xdr:spPr>
        <a:xfrm>
          <a:off x="14592300" y="138706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49022</xdr:rowOff>
    </xdr:from>
    <xdr:to>
      <xdr:col>72</xdr:col>
      <xdr:colOff>38100</xdr:colOff>
      <xdr:row>80</xdr:row>
      <xdr:rowOff>150622</xdr:rowOff>
    </xdr:to>
    <xdr:sp macro="" textlink="">
      <xdr:nvSpPr>
        <xdr:cNvPr id="668" name="楕円 667"/>
        <xdr:cNvSpPr/>
      </xdr:nvSpPr>
      <xdr:spPr>
        <a:xfrm>
          <a:off x="13652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99822</xdr:rowOff>
    </xdr:from>
    <xdr:to>
      <xdr:col>76</xdr:col>
      <xdr:colOff>114300</xdr:colOff>
      <xdr:row>80</xdr:row>
      <xdr:rowOff>154687</xdr:rowOff>
    </xdr:to>
    <xdr:cxnSp macro="">
      <xdr:nvCxnSpPr>
        <xdr:cNvPr id="669" name="直線コネクタ 668"/>
        <xdr:cNvCxnSpPr/>
      </xdr:nvCxnSpPr>
      <xdr:spPr>
        <a:xfrm>
          <a:off x="13703300" y="138158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65024</xdr:rowOff>
    </xdr:from>
    <xdr:to>
      <xdr:col>67</xdr:col>
      <xdr:colOff>101600</xdr:colOff>
      <xdr:row>80</xdr:row>
      <xdr:rowOff>166624</xdr:rowOff>
    </xdr:to>
    <xdr:sp macro="" textlink="">
      <xdr:nvSpPr>
        <xdr:cNvPr id="670" name="楕円 669"/>
        <xdr:cNvSpPr/>
      </xdr:nvSpPr>
      <xdr:spPr>
        <a:xfrm>
          <a:off x="12763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99822</xdr:rowOff>
    </xdr:from>
    <xdr:to>
      <xdr:col>71</xdr:col>
      <xdr:colOff>177800</xdr:colOff>
      <xdr:row>80</xdr:row>
      <xdr:rowOff>115824</xdr:rowOff>
    </xdr:to>
    <xdr:cxnSp macro="">
      <xdr:nvCxnSpPr>
        <xdr:cNvPr id="671" name="直線コネクタ 670"/>
        <xdr:cNvCxnSpPr/>
      </xdr:nvCxnSpPr>
      <xdr:spPr>
        <a:xfrm flipV="1">
          <a:off x="12814300" y="138158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672"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673"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74"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675"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107714</xdr:rowOff>
    </xdr:from>
    <xdr:ext cx="405111" cy="259045"/>
    <xdr:sp macro="" textlink="">
      <xdr:nvSpPr>
        <xdr:cNvPr id="676" name="n_1mainValue【消防施設】&#10;有形固定資産減価償却率"/>
        <xdr:cNvSpPr txBox="1"/>
      </xdr:nvSpPr>
      <xdr:spPr>
        <a:xfrm>
          <a:off x="152660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50564</xdr:rowOff>
    </xdr:from>
    <xdr:ext cx="405111" cy="259045"/>
    <xdr:sp macro="" textlink="">
      <xdr:nvSpPr>
        <xdr:cNvPr id="677" name="n_2mainValue【消防施設】&#10;有形固定資産減価償却率"/>
        <xdr:cNvSpPr txBox="1"/>
      </xdr:nvSpPr>
      <xdr:spPr>
        <a:xfrm>
          <a:off x="14389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167149</xdr:rowOff>
    </xdr:from>
    <xdr:ext cx="405111" cy="259045"/>
    <xdr:sp macro="" textlink="">
      <xdr:nvSpPr>
        <xdr:cNvPr id="678" name="n_3mainValue【消防施設】&#10;有形固定資産減価償却率"/>
        <xdr:cNvSpPr txBox="1"/>
      </xdr:nvSpPr>
      <xdr:spPr>
        <a:xfrm>
          <a:off x="13500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11701</xdr:rowOff>
    </xdr:from>
    <xdr:ext cx="405111" cy="259045"/>
    <xdr:sp macro="" textlink="">
      <xdr:nvSpPr>
        <xdr:cNvPr id="679" name="n_4mainValue【消防施設】&#10;有形固定資産減価償却率"/>
        <xdr:cNvSpPr txBox="1"/>
      </xdr:nvSpPr>
      <xdr:spPr>
        <a:xfrm>
          <a:off x="12611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01" name="直線コネクタ 700"/>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02"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03" name="直線コネクタ 702"/>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5" name="直線コネクタ 70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6"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7" name="フローチャート: 判断 706"/>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08" name="フローチャート: 判断 70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9" name="フローチャート: 判断 708"/>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10" name="フローチャート: 判断 709"/>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11" name="フローチャート: 判断 710"/>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7" name="楕円 716"/>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18" name="【消防施設】&#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19" name="楕円 718"/>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65532</xdr:rowOff>
    </xdr:to>
    <xdr:cxnSp macro="">
      <xdr:nvCxnSpPr>
        <xdr:cNvPr id="720" name="直線コネクタ 719"/>
        <xdr:cNvCxnSpPr/>
      </xdr:nvCxnSpPr>
      <xdr:spPr>
        <a:xfrm>
          <a:off x="21323300" y="14435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21" name="楕円 720"/>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33528</xdr:rowOff>
    </xdr:to>
    <xdr:cxnSp macro="">
      <xdr:nvCxnSpPr>
        <xdr:cNvPr id="722" name="直線コネクタ 721"/>
        <xdr:cNvCxnSpPr/>
      </xdr:nvCxnSpPr>
      <xdr:spPr>
        <a:xfrm>
          <a:off x="20434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3" name="楕円 722"/>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724" name="直線コネクタ 723"/>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5" name="楕円 724"/>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38100</xdr:rowOff>
    </xdr:to>
    <xdr:cxnSp macro="">
      <xdr:nvCxnSpPr>
        <xdr:cNvPr id="726" name="直線コネクタ 725"/>
        <xdr:cNvCxnSpPr/>
      </xdr:nvCxnSpPr>
      <xdr:spPr>
        <a:xfrm flipV="1">
          <a:off x="18656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27"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28"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729"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30"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31"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32" name="n_2main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733" name="n_3main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7" name="テキスト ボックス 7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757" name="直線コネクタ 756"/>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758"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759" name="直線コネクタ 758"/>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760"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761" name="直線コネクタ 760"/>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762"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763" name="フローチャート: 判断 762"/>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4" name="フローチャート: 判断 763"/>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766" name="フローチャート: 判断 765"/>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767" name="フローチャート: 判断 766"/>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773" name="楕円 772"/>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774" name="【庁舎】&#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775" name="楕円 774"/>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110489</xdr:rowOff>
    </xdr:to>
    <xdr:cxnSp macro="">
      <xdr:nvCxnSpPr>
        <xdr:cNvPr id="776" name="直線コネクタ 775"/>
        <xdr:cNvCxnSpPr/>
      </xdr:nvCxnSpPr>
      <xdr:spPr>
        <a:xfrm>
          <a:off x="15481300" y="1806473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77" name="楕円 776"/>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62485</xdr:rowOff>
    </xdr:to>
    <xdr:cxnSp macro="">
      <xdr:nvCxnSpPr>
        <xdr:cNvPr id="778" name="直線コネクタ 777"/>
        <xdr:cNvCxnSpPr/>
      </xdr:nvCxnSpPr>
      <xdr:spPr>
        <a:xfrm>
          <a:off x="14592300" y="180213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79" name="楕円 778"/>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19050</xdr:rowOff>
    </xdr:to>
    <xdr:cxnSp macro="">
      <xdr:nvCxnSpPr>
        <xdr:cNvPr id="780" name="直線コネクタ 779"/>
        <xdr:cNvCxnSpPr/>
      </xdr:nvCxnSpPr>
      <xdr:spPr>
        <a:xfrm>
          <a:off x="13703300" y="179732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155702</xdr:rowOff>
    </xdr:from>
    <xdr:to>
      <xdr:col>67</xdr:col>
      <xdr:colOff>101600</xdr:colOff>
      <xdr:row>104</xdr:row>
      <xdr:rowOff>85852</xdr:rowOff>
    </xdr:to>
    <xdr:sp macro="" textlink="">
      <xdr:nvSpPr>
        <xdr:cNvPr id="781" name="楕円 780"/>
        <xdr:cNvSpPr/>
      </xdr:nvSpPr>
      <xdr:spPr>
        <a:xfrm>
          <a:off x="1276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35052</xdr:rowOff>
    </xdr:from>
    <xdr:to>
      <xdr:col>71</xdr:col>
      <xdr:colOff>177800</xdr:colOff>
      <xdr:row>104</xdr:row>
      <xdr:rowOff>142494</xdr:rowOff>
    </xdr:to>
    <xdr:cxnSp macro="">
      <xdr:nvCxnSpPr>
        <xdr:cNvPr id="782" name="直線コネクタ 781"/>
        <xdr:cNvCxnSpPr/>
      </xdr:nvCxnSpPr>
      <xdr:spPr>
        <a:xfrm>
          <a:off x="12814300" y="1786585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3"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84"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785"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786" name="n_4aveValue【庁舎】&#10;有形固定資産減価償却率"/>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104412</xdr:rowOff>
    </xdr:from>
    <xdr:ext cx="405111" cy="259045"/>
    <xdr:sp macro="" textlink="">
      <xdr:nvSpPr>
        <xdr:cNvPr id="787" name="n_1mainValue【庁舎】&#10;有形固定資産減価償却率"/>
        <xdr:cNvSpPr txBox="1"/>
      </xdr:nvSpPr>
      <xdr:spPr>
        <a:xfrm>
          <a:off x="15266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88" name="n_2mainValue【庁舎】&#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89" name="n_3mainValue【庁舎】&#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102379</xdr:rowOff>
    </xdr:from>
    <xdr:ext cx="405111" cy="259045"/>
    <xdr:sp macro="" textlink="">
      <xdr:nvSpPr>
        <xdr:cNvPr id="790" name="n_4mainValue【庁舎】&#10;有形固定資産減価償却率"/>
        <xdr:cNvSpPr txBox="1"/>
      </xdr:nvSpPr>
      <xdr:spPr>
        <a:xfrm>
          <a:off x="12611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1" name="テキスト ボックス 8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813" name="直線コネクタ 812"/>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4"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15" name="直線コネクタ 81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816"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817" name="直線コネクタ 816"/>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18"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19" name="フローチャート: 判断 818"/>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820" name="フローチャート: 判断 819"/>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21" name="フローチャート: 判断 820"/>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2" name="フローチャート: 判断 821"/>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23" name="フローチャート: 判断 822"/>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29" name="楕円 828"/>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830" name="【庁舎】&#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31" name="楕円 83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87630</xdr:rowOff>
    </xdr:to>
    <xdr:cxnSp macro="">
      <xdr:nvCxnSpPr>
        <xdr:cNvPr id="832" name="直線コネクタ 831"/>
        <xdr:cNvCxnSpPr/>
      </xdr:nvCxnSpPr>
      <xdr:spPr>
        <a:xfrm flipV="1">
          <a:off x="21323300" y="1808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3" name="楕円 832"/>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34" name="直線コネクタ 833"/>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35" name="楕円 834"/>
        <xdr:cNvSpPr/>
      </xdr:nvSpPr>
      <xdr:spPr>
        <a:xfrm>
          <a:off x="19494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92202</xdr:rowOff>
    </xdr:to>
    <xdr:cxnSp macro="">
      <xdr:nvCxnSpPr>
        <xdr:cNvPr id="836" name="直線コネクタ 835"/>
        <xdr:cNvCxnSpPr/>
      </xdr:nvCxnSpPr>
      <xdr:spPr>
        <a:xfrm flipV="1">
          <a:off x="19545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837" name="楕円 836"/>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92202</xdr:rowOff>
    </xdr:from>
    <xdr:to>
      <xdr:col>102</xdr:col>
      <xdr:colOff>114300</xdr:colOff>
      <xdr:row>106</xdr:row>
      <xdr:rowOff>3048</xdr:rowOff>
    </xdr:to>
    <xdr:cxnSp macro="">
      <xdr:nvCxnSpPr>
        <xdr:cNvPr id="838" name="直線コネクタ 837"/>
        <xdr:cNvCxnSpPr/>
      </xdr:nvCxnSpPr>
      <xdr:spPr>
        <a:xfrm flipV="1">
          <a:off x="18656300" y="18094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839"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40"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41"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42"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43"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44" name="n_2mainValue【庁舎】&#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45" name="n_3mainValue【庁舎】&#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846" name="n_4mainValue【庁舎】&#10;一人当たり面積"/>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市民会館の有形固定資産減価償却率は、類似団体平均より高くなっているが、新市民文化会館が令和４年度に開館したため、今後数値が減少する見込みである。市民会館の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latin typeface="ＭＳ Ｐゴシック" panose="020B0600070205080204" pitchFamily="50" charset="-128"/>
              <a:ea typeface="ＭＳ Ｐゴシック" panose="020B0600070205080204" pitchFamily="50" charset="-128"/>
            </a:rPr>
            <a:t>旧市民文化会館が令和元年度末に閉館したことから、減少している。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年代に多くの福祉施設が建設されており、耐用年数を経過しつつあるためである。今後の利用者の推移やコスト等を検証したうえで、長期的視点で今後の在り方について検討していく。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庁舎の有形固定資産減価償却率は、類似団体平均を上回っている。本市は、５市町村の合併団体で本庁と４つの支所を所有しており、そのうち本庁及び３支所は昭和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年代に建設されているためである。施設を安全に利用するため、予防保全型の維持管理を徹底し、施設の長寿命化を図っていく。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や図書館などの一人当たり面積は、５市町村の合併団体という要因もあり類似団体に比べて大きく、更新費用についても多額となることが想定されることから、公共施設等総合管理計画などにより規模の適正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5"/>
      <c r="DK3" s="185"/>
      <c r="DL3" s="185"/>
      <c r="DM3" s="185"/>
      <c r="DN3" s="185"/>
      <c r="DO3" s="185"/>
    </row>
    <row r="4" spans="1:119" ht="18.75" customHeight="1" x14ac:dyDescent="0.15">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91142926</v>
      </c>
      <c r="BO4" s="433"/>
      <c r="BP4" s="433"/>
      <c r="BQ4" s="433"/>
      <c r="BR4" s="433"/>
      <c r="BS4" s="433"/>
      <c r="BT4" s="433"/>
      <c r="BU4" s="434"/>
      <c r="BV4" s="432">
        <v>66630231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2.7</v>
      </c>
      <c r="CU4" s="439"/>
      <c r="CV4" s="439"/>
      <c r="CW4" s="439"/>
      <c r="CX4" s="439"/>
      <c r="CY4" s="439"/>
      <c r="CZ4" s="439"/>
      <c r="DA4" s="440"/>
      <c r="DB4" s="438">
        <v>2.2999999999999998</v>
      </c>
      <c r="DC4" s="439"/>
      <c r="DD4" s="439"/>
      <c r="DE4" s="439"/>
      <c r="DF4" s="439"/>
      <c r="DG4" s="439"/>
      <c r="DH4" s="439"/>
      <c r="DI4" s="440"/>
      <c r="DJ4" s="185"/>
      <c r="DK4" s="185"/>
      <c r="DL4" s="185"/>
      <c r="DM4" s="185"/>
      <c r="DN4" s="185"/>
      <c r="DO4" s="185"/>
    </row>
    <row r="5" spans="1:119" ht="18.75" customHeight="1" x14ac:dyDescent="0.15">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89894025</v>
      </c>
      <c r="BO5" s="470"/>
      <c r="BP5" s="470"/>
      <c r="BQ5" s="470"/>
      <c r="BR5" s="470"/>
      <c r="BS5" s="470"/>
      <c r="BT5" s="470"/>
      <c r="BU5" s="471"/>
      <c r="BV5" s="469">
        <v>65501065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90.1</v>
      </c>
      <c r="CU5" s="467"/>
      <c r="CV5" s="467"/>
      <c r="CW5" s="467"/>
      <c r="CX5" s="467"/>
      <c r="CY5" s="467"/>
      <c r="CZ5" s="467"/>
      <c r="DA5" s="468"/>
      <c r="DB5" s="466">
        <v>86.6</v>
      </c>
      <c r="DC5" s="467"/>
      <c r="DD5" s="467"/>
      <c r="DE5" s="467"/>
      <c r="DF5" s="467"/>
      <c r="DG5" s="467"/>
      <c r="DH5" s="467"/>
      <c r="DI5" s="468"/>
      <c r="DJ5" s="185"/>
      <c r="DK5" s="185"/>
      <c r="DL5" s="185"/>
      <c r="DM5" s="185"/>
      <c r="DN5" s="185"/>
      <c r="DO5" s="185"/>
    </row>
    <row r="6" spans="1:119" ht="18.75" customHeight="1" x14ac:dyDescent="0.15">
      <c r="A6" s="186"/>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1248901</v>
      </c>
      <c r="BO6" s="470"/>
      <c r="BP6" s="470"/>
      <c r="BQ6" s="470"/>
      <c r="BR6" s="470"/>
      <c r="BS6" s="470"/>
      <c r="BT6" s="470"/>
      <c r="BU6" s="471"/>
      <c r="BV6" s="469">
        <v>1129166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v>
      </c>
      <c r="CU6" s="507"/>
      <c r="CV6" s="507"/>
      <c r="CW6" s="507"/>
      <c r="CX6" s="507"/>
      <c r="CY6" s="507"/>
      <c r="CZ6" s="507"/>
      <c r="DA6" s="508"/>
      <c r="DB6" s="506">
        <v>90.9</v>
      </c>
      <c r="DC6" s="507"/>
      <c r="DD6" s="507"/>
      <c r="DE6" s="507"/>
      <c r="DF6" s="507"/>
      <c r="DG6" s="507"/>
      <c r="DH6" s="507"/>
      <c r="DI6" s="508"/>
      <c r="DJ6" s="185"/>
      <c r="DK6" s="185"/>
      <c r="DL6" s="185"/>
      <c r="DM6" s="185"/>
      <c r="DN6" s="185"/>
      <c r="DO6" s="185"/>
    </row>
    <row r="7" spans="1:119" ht="18.75" customHeight="1" x14ac:dyDescent="0.15">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187769</v>
      </c>
      <c r="BO7" s="470"/>
      <c r="BP7" s="470"/>
      <c r="BQ7" s="470"/>
      <c r="BR7" s="470"/>
      <c r="BS7" s="470"/>
      <c r="BT7" s="470"/>
      <c r="BU7" s="471"/>
      <c r="BV7" s="469">
        <v>252389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39167553</v>
      </c>
      <c r="CU7" s="470"/>
      <c r="CV7" s="470"/>
      <c r="CW7" s="470"/>
      <c r="CX7" s="470"/>
      <c r="CY7" s="470"/>
      <c r="CZ7" s="470"/>
      <c r="DA7" s="471"/>
      <c r="DB7" s="469">
        <v>38285303</v>
      </c>
      <c r="DC7" s="470"/>
      <c r="DD7" s="470"/>
      <c r="DE7" s="470"/>
      <c r="DF7" s="470"/>
      <c r="DG7" s="470"/>
      <c r="DH7" s="470"/>
      <c r="DI7" s="471"/>
      <c r="DJ7" s="185"/>
      <c r="DK7" s="185"/>
      <c r="DL7" s="185"/>
      <c r="DM7" s="185"/>
      <c r="DN7" s="185"/>
      <c r="DO7" s="185"/>
    </row>
    <row r="8" spans="1:119" ht="18.75" customHeight="1" thickBot="1" x14ac:dyDescent="0.2">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1061132</v>
      </c>
      <c r="BO8" s="470"/>
      <c r="BP8" s="470"/>
      <c r="BQ8" s="470"/>
      <c r="BR8" s="470"/>
      <c r="BS8" s="470"/>
      <c r="BT8" s="470"/>
      <c r="BU8" s="471"/>
      <c r="BV8" s="469">
        <v>876777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0.85</v>
      </c>
      <c r="CU8" s="510"/>
      <c r="CV8" s="510"/>
      <c r="CW8" s="510"/>
      <c r="CX8" s="510"/>
      <c r="CY8" s="510"/>
      <c r="CZ8" s="510"/>
      <c r="DA8" s="511"/>
      <c r="DB8" s="509">
        <v>0.85</v>
      </c>
      <c r="DC8" s="510"/>
      <c r="DD8" s="510"/>
      <c r="DE8" s="510"/>
      <c r="DF8" s="510"/>
      <c r="DG8" s="510"/>
      <c r="DH8" s="510"/>
      <c r="DI8" s="511"/>
      <c r="DJ8" s="185"/>
      <c r="DK8" s="185"/>
      <c r="DL8" s="185"/>
      <c r="DM8" s="185"/>
      <c r="DN8" s="185"/>
      <c r="DO8" s="185"/>
    </row>
    <row r="9" spans="1:119" ht="18.75" customHeight="1" thickBot="1" x14ac:dyDescent="0.2">
      <c r="A9" s="186"/>
      <c r="B9" s="463" t="s">
        <v>113</v>
      </c>
      <c r="C9" s="464"/>
      <c r="D9" s="464"/>
      <c r="E9" s="464"/>
      <c r="F9" s="464"/>
      <c r="G9" s="464"/>
      <c r="H9" s="464"/>
      <c r="I9" s="464"/>
      <c r="J9" s="464"/>
      <c r="K9" s="512"/>
      <c r="L9" s="513" t="s">
        <v>114</v>
      </c>
      <c r="M9" s="514"/>
      <c r="N9" s="514"/>
      <c r="O9" s="514"/>
      <c r="P9" s="514"/>
      <c r="Q9" s="515"/>
      <c r="R9" s="516">
        <v>166672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184355</v>
      </c>
      <c r="BO9" s="470"/>
      <c r="BP9" s="470"/>
      <c r="BQ9" s="470"/>
      <c r="BR9" s="470"/>
      <c r="BS9" s="470"/>
      <c r="BT9" s="470"/>
      <c r="BU9" s="471"/>
      <c r="BV9" s="469">
        <v>-828787</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12.5</v>
      </c>
      <c r="CU9" s="467"/>
      <c r="CV9" s="467"/>
      <c r="CW9" s="467"/>
      <c r="CX9" s="467"/>
      <c r="CY9" s="467"/>
      <c r="CZ9" s="467"/>
      <c r="DA9" s="468"/>
      <c r="DB9" s="466">
        <v>13.1</v>
      </c>
      <c r="DC9" s="467"/>
      <c r="DD9" s="467"/>
      <c r="DE9" s="467"/>
      <c r="DF9" s="467"/>
      <c r="DG9" s="467"/>
      <c r="DH9" s="467"/>
      <c r="DI9" s="468"/>
      <c r="DJ9" s="185"/>
      <c r="DK9" s="185"/>
      <c r="DL9" s="185"/>
      <c r="DM9" s="185"/>
      <c r="DN9" s="185"/>
      <c r="DO9" s="185"/>
    </row>
    <row r="10" spans="1:119" ht="18.75" customHeight="1" thickBot="1" x14ac:dyDescent="0.2">
      <c r="A10" s="186"/>
      <c r="B10" s="463"/>
      <c r="C10" s="464"/>
      <c r="D10" s="464"/>
      <c r="E10" s="464"/>
      <c r="F10" s="464"/>
      <c r="G10" s="464"/>
      <c r="H10" s="464"/>
      <c r="I10" s="464"/>
      <c r="J10" s="464"/>
      <c r="K10" s="512"/>
      <c r="L10" s="519" t="s">
        <v>120</v>
      </c>
      <c r="M10" s="499"/>
      <c r="N10" s="499"/>
      <c r="O10" s="499"/>
      <c r="P10" s="499"/>
      <c r="Q10" s="500"/>
      <c r="R10" s="520">
        <v>167210</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11657</v>
      </c>
      <c r="BO10" s="470"/>
      <c r="BP10" s="470"/>
      <c r="BQ10" s="470"/>
      <c r="BR10" s="470"/>
      <c r="BS10" s="470"/>
      <c r="BT10" s="470"/>
      <c r="BU10" s="471"/>
      <c r="BV10" s="469">
        <v>12270</v>
      </c>
      <c r="BW10" s="470"/>
      <c r="BX10" s="470"/>
      <c r="BY10" s="470"/>
      <c r="BZ10" s="470"/>
      <c r="CA10" s="470"/>
      <c r="CB10" s="470"/>
      <c r="CC10" s="471"/>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94</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5"/>
      <c r="DK11" s="185"/>
      <c r="DL11" s="185"/>
      <c r="DM11" s="185"/>
      <c r="DN11" s="185"/>
      <c r="DO11" s="185"/>
    </row>
    <row r="12" spans="1:119" ht="18.75" customHeight="1" x14ac:dyDescent="0.15">
      <c r="A12" s="186"/>
      <c r="B12" s="529" t="s">
        <v>132</v>
      </c>
      <c r="C12" s="530"/>
      <c r="D12" s="530"/>
      <c r="E12" s="530"/>
      <c r="F12" s="530"/>
      <c r="G12" s="530"/>
      <c r="H12" s="530"/>
      <c r="I12" s="530"/>
      <c r="J12" s="530"/>
      <c r="K12" s="531"/>
      <c r="L12" s="538" t="s">
        <v>133</v>
      </c>
      <c r="M12" s="539"/>
      <c r="N12" s="539"/>
      <c r="O12" s="539"/>
      <c r="P12" s="539"/>
      <c r="Q12" s="540"/>
      <c r="R12" s="541">
        <v>169274</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1337085</v>
      </c>
      <c r="BO12" s="470"/>
      <c r="BP12" s="470"/>
      <c r="BQ12" s="470"/>
      <c r="BR12" s="470"/>
      <c r="BS12" s="470"/>
      <c r="BT12" s="470"/>
      <c r="BU12" s="471"/>
      <c r="BV12" s="469">
        <v>472711</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131</v>
      </c>
      <c r="DC12" s="510"/>
      <c r="DD12" s="510"/>
      <c r="DE12" s="510"/>
      <c r="DF12" s="510"/>
      <c r="DG12" s="510"/>
      <c r="DH12" s="510"/>
      <c r="DI12" s="511"/>
      <c r="DJ12" s="185"/>
      <c r="DK12" s="185"/>
      <c r="DL12" s="185"/>
      <c r="DM12" s="185"/>
      <c r="DN12" s="185"/>
      <c r="DO12" s="185"/>
    </row>
    <row r="13" spans="1:119" ht="18.75" customHeight="1" x14ac:dyDescent="0.15">
      <c r="A13" s="186"/>
      <c r="B13" s="532"/>
      <c r="C13" s="533"/>
      <c r="D13" s="533"/>
      <c r="E13" s="533"/>
      <c r="F13" s="533"/>
      <c r="G13" s="533"/>
      <c r="H13" s="533"/>
      <c r="I13" s="533"/>
      <c r="J13" s="533"/>
      <c r="K13" s="534"/>
      <c r="L13" s="196"/>
      <c r="M13" s="560" t="s">
        <v>141</v>
      </c>
      <c r="N13" s="561"/>
      <c r="O13" s="561"/>
      <c r="P13" s="561"/>
      <c r="Q13" s="562"/>
      <c r="R13" s="553">
        <v>160837</v>
      </c>
      <c r="S13" s="554"/>
      <c r="T13" s="554"/>
      <c r="U13" s="554"/>
      <c r="V13" s="555"/>
      <c r="W13" s="485" t="s">
        <v>142</v>
      </c>
      <c r="X13" s="486"/>
      <c r="Y13" s="486"/>
      <c r="Z13" s="486"/>
      <c r="AA13" s="486"/>
      <c r="AB13" s="476"/>
      <c r="AC13" s="520">
        <v>3359</v>
      </c>
      <c r="AD13" s="521"/>
      <c r="AE13" s="521"/>
      <c r="AF13" s="521"/>
      <c r="AG13" s="563"/>
      <c r="AH13" s="520">
        <v>4136</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-1141073</v>
      </c>
      <c r="BO13" s="470"/>
      <c r="BP13" s="470"/>
      <c r="BQ13" s="470"/>
      <c r="BR13" s="470"/>
      <c r="BS13" s="470"/>
      <c r="BT13" s="470"/>
      <c r="BU13" s="471"/>
      <c r="BV13" s="469">
        <v>-1289228</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3.3</v>
      </c>
      <c r="CU13" s="467"/>
      <c r="CV13" s="467"/>
      <c r="CW13" s="467"/>
      <c r="CX13" s="467"/>
      <c r="CY13" s="467"/>
      <c r="CZ13" s="467"/>
      <c r="DA13" s="468"/>
      <c r="DB13" s="466">
        <v>4.4000000000000004</v>
      </c>
      <c r="DC13" s="467"/>
      <c r="DD13" s="467"/>
      <c r="DE13" s="467"/>
      <c r="DF13" s="467"/>
      <c r="DG13" s="467"/>
      <c r="DH13" s="467"/>
      <c r="DI13" s="468"/>
      <c r="DJ13" s="185"/>
      <c r="DK13" s="185"/>
      <c r="DL13" s="185"/>
      <c r="DM13" s="185"/>
      <c r="DN13" s="185"/>
      <c r="DO13" s="185"/>
    </row>
    <row r="14" spans="1:119" ht="18.75" customHeight="1" thickBot="1" x14ac:dyDescent="0.2">
      <c r="A14" s="186"/>
      <c r="B14" s="532"/>
      <c r="C14" s="533"/>
      <c r="D14" s="533"/>
      <c r="E14" s="533"/>
      <c r="F14" s="533"/>
      <c r="G14" s="533"/>
      <c r="H14" s="533"/>
      <c r="I14" s="533"/>
      <c r="J14" s="533"/>
      <c r="K14" s="534"/>
      <c r="L14" s="550" t="s">
        <v>147</v>
      </c>
      <c r="M14" s="551"/>
      <c r="N14" s="551"/>
      <c r="O14" s="551"/>
      <c r="P14" s="551"/>
      <c r="Q14" s="552"/>
      <c r="R14" s="553">
        <v>169818</v>
      </c>
      <c r="S14" s="554"/>
      <c r="T14" s="554"/>
      <c r="U14" s="554"/>
      <c r="V14" s="555"/>
      <c r="W14" s="459"/>
      <c r="X14" s="460"/>
      <c r="Y14" s="460"/>
      <c r="Z14" s="460"/>
      <c r="AA14" s="460"/>
      <c r="AB14" s="449"/>
      <c r="AC14" s="556">
        <v>4.0999999999999996</v>
      </c>
      <c r="AD14" s="557"/>
      <c r="AE14" s="557"/>
      <c r="AF14" s="557"/>
      <c r="AG14" s="558"/>
      <c r="AH14" s="556">
        <v>4.9000000000000004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149</v>
      </c>
      <c r="CU14" s="568"/>
      <c r="CV14" s="568"/>
      <c r="CW14" s="568"/>
      <c r="CX14" s="568"/>
      <c r="CY14" s="568"/>
      <c r="CZ14" s="568"/>
      <c r="DA14" s="569"/>
      <c r="DB14" s="567">
        <v>0.3</v>
      </c>
      <c r="DC14" s="568"/>
      <c r="DD14" s="568"/>
      <c r="DE14" s="568"/>
      <c r="DF14" s="568"/>
      <c r="DG14" s="568"/>
      <c r="DH14" s="568"/>
      <c r="DI14" s="569"/>
      <c r="DJ14" s="185"/>
      <c r="DK14" s="185"/>
      <c r="DL14" s="185"/>
      <c r="DM14" s="185"/>
      <c r="DN14" s="185"/>
      <c r="DO14" s="185"/>
    </row>
    <row r="15" spans="1:119" ht="18.75" customHeight="1" x14ac:dyDescent="0.15">
      <c r="A15" s="186"/>
      <c r="B15" s="532"/>
      <c r="C15" s="533"/>
      <c r="D15" s="533"/>
      <c r="E15" s="533"/>
      <c r="F15" s="533"/>
      <c r="G15" s="533"/>
      <c r="H15" s="533"/>
      <c r="I15" s="533"/>
      <c r="J15" s="533"/>
      <c r="K15" s="534"/>
      <c r="L15" s="196"/>
      <c r="M15" s="560" t="s">
        <v>150</v>
      </c>
      <c r="N15" s="561"/>
      <c r="O15" s="561"/>
      <c r="P15" s="561"/>
      <c r="Q15" s="562"/>
      <c r="R15" s="553">
        <v>161515</v>
      </c>
      <c r="S15" s="554"/>
      <c r="T15" s="554"/>
      <c r="U15" s="554"/>
      <c r="V15" s="555"/>
      <c r="W15" s="485" t="s">
        <v>151</v>
      </c>
      <c r="X15" s="486"/>
      <c r="Y15" s="486"/>
      <c r="Z15" s="486"/>
      <c r="AA15" s="486"/>
      <c r="AB15" s="476"/>
      <c r="AC15" s="520">
        <v>33918</v>
      </c>
      <c r="AD15" s="521"/>
      <c r="AE15" s="521"/>
      <c r="AF15" s="521"/>
      <c r="AG15" s="563"/>
      <c r="AH15" s="520">
        <v>35343</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24957834</v>
      </c>
      <c r="BO15" s="433"/>
      <c r="BP15" s="433"/>
      <c r="BQ15" s="433"/>
      <c r="BR15" s="433"/>
      <c r="BS15" s="433"/>
      <c r="BT15" s="433"/>
      <c r="BU15" s="434"/>
      <c r="BV15" s="432">
        <v>24597134</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41.2</v>
      </c>
      <c r="AD16" s="557"/>
      <c r="AE16" s="557"/>
      <c r="AF16" s="557"/>
      <c r="AG16" s="558"/>
      <c r="AH16" s="556">
        <v>41.8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29686614</v>
      </c>
      <c r="BO16" s="470"/>
      <c r="BP16" s="470"/>
      <c r="BQ16" s="470"/>
      <c r="BR16" s="470"/>
      <c r="BS16" s="470"/>
      <c r="BT16" s="470"/>
      <c r="BU16" s="471"/>
      <c r="BV16" s="469">
        <v>28705320</v>
      </c>
      <c r="BW16" s="470"/>
      <c r="BX16" s="470"/>
      <c r="BY16" s="470"/>
      <c r="BZ16" s="470"/>
      <c r="CA16" s="470"/>
      <c r="CB16" s="470"/>
      <c r="CC16" s="471"/>
      <c r="CD16" s="200"/>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
      <c r="A17" s="186"/>
      <c r="B17" s="535"/>
      <c r="C17" s="536"/>
      <c r="D17" s="536"/>
      <c r="E17" s="536"/>
      <c r="F17" s="536"/>
      <c r="G17" s="536"/>
      <c r="H17" s="536"/>
      <c r="I17" s="536"/>
      <c r="J17" s="536"/>
      <c r="K17" s="537"/>
      <c r="L17" s="201"/>
      <c r="M17" s="576" t="s">
        <v>157</v>
      </c>
      <c r="N17" s="577"/>
      <c r="O17" s="577"/>
      <c r="P17" s="577"/>
      <c r="Q17" s="578"/>
      <c r="R17" s="573" t="s">
        <v>158</v>
      </c>
      <c r="S17" s="574"/>
      <c r="T17" s="574"/>
      <c r="U17" s="574"/>
      <c r="V17" s="575"/>
      <c r="W17" s="485" t="s">
        <v>159</v>
      </c>
      <c r="X17" s="486"/>
      <c r="Y17" s="486"/>
      <c r="Z17" s="486"/>
      <c r="AA17" s="486"/>
      <c r="AB17" s="476"/>
      <c r="AC17" s="520">
        <v>45035</v>
      </c>
      <c r="AD17" s="521"/>
      <c r="AE17" s="521"/>
      <c r="AF17" s="521"/>
      <c r="AG17" s="563"/>
      <c r="AH17" s="520">
        <v>45129</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31747900</v>
      </c>
      <c r="BO17" s="470"/>
      <c r="BP17" s="470"/>
      <c r="BQ17" s="470"/>
      <c r="BR17" s="470"/>
      <c r="BS17" s="470"/>
      <c r="BT17" s="470"/>
      <c r="BU17" s="471"/>
      <c r="BV17" s="469">
        <v>31506601</v>
      </c>
      <c r="BW17" s="470"/>
      <c r="BX17" s="470"/>
      <c r="BY17" s="470"/>
      <c r="BZ17" s="470"/>
      <c r="CA17" s="470"/>
      <c r="CB17" s="470"/>
      <c r="CC17" s="471"/>
      <c r="CD17" s="200"/>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
      <c r="A18" s="186"/>
      <c r="B18" s="583" t="s">
        <v>161</v>
      </c>
      <c r="C18" s="512"/>
      <c r="D18" s="512"/>
      <c r="E18" s="584"/>
      <c r="F18" s="584"/>
      <c r="G18" s="584"/>
      <c r="H18" s="584"/>
      <c r="I18" s="584"/>
      <c r="J18" s="584"/>
      <c r="K18" s="584"/>
      <c r="L18" s="585">
        <v>163.44999999999999</v>
      </c>
      <c r="M18" s="585"/>
      <c r="N18" s="585"/>
      <c r="O18" s="585"/>
      <c r="P18" s="585"/>
      <c r="Q18" s="585"/>
      <c r="R18" s="586"/>
      <c r="S18" s="586"/>
      <c r="T18" s="586"/>
      <c r="U18" s="586"/>
      <c r="V18" s="587"/>
      <c r="W18" s="487"/>
      <c r="X18" s="488"/>
      <c r="Y18" s="488"/>
      <c r="Z18" s="488"/>
      <c r="AA18" s="488"/>
      <c r="AB18" s="479"/>
      <c r="AC18" s="588">
        <v>54.7</v>
      </c>
      <c r="AD18" s="589"/>
      <c r="AE18" s="589"/>
      <c r="AF18" s="589"/>
      <c r="AG18" s="590"/>
      <c r="AH18" s="588">
        <v>53.3</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34913818</v>
      </c>
      <c r="BO18" s="470"/>
      <c r="BP18" s="470"/>
      <c r="BQ18" s="470"/>
      <c r="BR18" s="470"/>
      <c r="BS18" s="470"/>
      <c r="BT18" s="470"/>
      <c r="BU18" s="471"/>
      <c r="BV18" s="469">
        <v>33268368</v>
      </c>
      <c r="BW18" s="470"/>
      <c r="BX18" s="470"/>
      <c r="BY18" s="470"/>
      <c r="BZ18" s="470"/>
      <c r="CA18" s="470"/>
      <c r="CB18" s="470"/>
      <c r="CC18" s="471"/>
      <c r="CD18" s="200"/>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
      <c r="A19" s="186"/>
      <c r="B19" s="583" t="s">
        <v>163</v>
      </c>
      <c r="C19" s="512"/>
      <c r="D19" s="512"/>
      <c r="E19" s="584"/>
      <c r="F19" s="584"/>
      <c r="G19" s="584"/>
      <c r="H19" s="584"/>
      <c r="I19" s="584"/>
      <c r="J19" s="584"/>
      <c r="K19" s="584"/>
      <c r="L19" s="592">
        <v>1020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44775099</v>
      </c>
      <c r="BO19" s="470"/>
      <c r="BP19" s="470"/>
      <c r="BQ19" s="470"/>
      <c r="BR19" s="470"/>
      <c r="BS19" s="470"/>
      <c r="BT19" s="470"/>
      <c r="BU19" s="471"/>
      <c r="BV19" s="469">
        <v>42435576</v>
      </c>
      <c r="BW19" s="470"/>
      <c r="BX19" s="470"/>
      <c r="BY19" s="470"/>
      <c r="BZ19" s="470"/>
      <c r="CA19" s="470"/>
      <c r="CB19" s="470"/>
      <c r="CC19" s="471"/>
      <c r="CD19" s="200"/>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
      <c r="A20" s="186"/>
      <c r="B20" s="583" t="s">
        <v>165</v>
      </c>
      <c r="C20" s="512"/>
      <c r="D20" s="512"/>
      <c r="E20" s="584"/>
      <c r="F20" s="584"/>
      <c r="G20" s="584"/>
      <c r="H20" s="584"/>
      <c r="I20" s="584"/>
      <c r="J20" s="584"/>
      <c r="K20" s="584"/>
      <c r="L20" s="592">
        <v>65059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15">
      <c r="A21" s="186"/>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
      <c r="A22" s="186"/>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0"/>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15">
      <c r="A23" s="186"/>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53371508</v>
      </c>
      <c r="BO23" s="470"/>
      <c r="BP23" s="470"/>
      <c r="BQ23" s="470"/>
      <c r="BR23" s="470"/>
      <c r="BS23" s="470"/>
      <c r="BT23" s="470"/>
      <c r="BU23" s="471"/>
      <c r="BV23" s="469">
        <v>50444500</v>
      </c>
      <c r="BW23" s="470"/>
      <c r="BX23" s="470"/>
      <c r="BY23" s="470"/>
      <c r="BZ23" s="470"/>
      <c r="CA23" s="470"/>
      <c r="CB23" s="470"/>
      <c r="CC23" s="471"/>
      <c r="CD23" s="200"/>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
      <c r="A24" s="186"/>
      <c r="B24" s="609"/>
      <c r="C24" s="610"/>
      <c r="D24" s="611"/>
      <c r="E24" s="519" t="s">
        <v>174</v>
      </c>
      <c r="F24" s="499"/>
      <c r="G24" s="499"/>
      <c r="H24" s="499"/>
      <c r="I24" s="499"/>
      <c r="J24" s="499"/>
      <c r="K24" s="500"/>
      <c r="L24" s="520">
        <v>1</v>
      </c>
      <c r="M24" s="521"/>
      <c r="N24" s="521"/>
      <c r="O24" s="521"/>
      <c r="P24" s="563"/>
      <c r="Q24" s="520">
        <v>9600</v>
      </c>
      <c r="R24" s="521"/>
      <c r="S24" s="521"/>
      <c r="T24" s="521"/>
      <c r="U24" s="521"/>
      <c r="V24" s="563"/>
      <c r="W24" s="622"/>
      <c r="X24" s="610"/>
      <c r="Y24" s="611"/>
      <c r="Z24" s="519" t="s">
        <v>175</v>
      </c>
      <c r="AA24" s="499"/>
      <c r="AB24" s="499"/>
      <c r="AC24" s="499"/>
      <c r="AD24" s="499"/>
      <c r="AE24" s="499"/>
      <c r="AF24" s="499"/>
      <c r="AG24" s="500"/>
      <c r="AH24" s="520">
        <v>966</v>
      </c>
      <c r="AI24" s="521"/>
      <c r="AJ24" s="521"/>
      <c r="AK24" s="521"/>
      <c r="AL24" s="563"/>
      <c r="AM24" s="520">
        <v>3088302</v>
      </c>
      <c r="AN24" s="521"/>
      <c r="AO24" s="521"/>
      <c r="AP24" s="521"/>
      <c r="AQ24" s="521"/>
      <c r="AR24" s="563"/>
      <c r="AS24" s="520">
        <v>3197</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45547516</v>
      </c>
      <c r="BO24" s="470"/>
      <c r="BP24" s="470"/>
      <c r="BQ24" s="470"/>
      <c r="BR24" s="470"/>
      <c r="BS24" s="470"/>
      <c r="BT24" s="470"/>
      <c r="BU24" s="471"/>
      <c r="BV24" s="469">
        <v>40855033</v>
      </c>
      <c r="BW24" s="470"/>
      <c r="BX24" s="470"/>
      <c r="BY24" s="470"/>
      <c r="BZ24" s="470"/>
      <c r="CA24" s="470"/>
      <c r="CB24" s="470"/>
      <c r="CC24" s="471"/>
      <c r="CD24" s="200"/>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15">
      <c r="A25" s="186"/>
      <c r="B25" s="609"/>
      <c r="C25" s="610"/>
      <c r="D25" s="611"/>
      <c r="E25" s="519" t="s">
        <v>177</v>
      </c>
      <c r="F25" s="499"/>
      <c r="G25" s="499"/>
      <c r="H25" s="499"/>
      <c r="I25" s="499"/>
      <c r="J25" s="499"/>
      <c r="K25" s="500"/>
      <c r="L25" s="520">
        <v>1</v>
      </c>
      <c r="M25" s="521"/>
      <c r="N25" s="521"/>
      <c r="O25" s="521"/>
      <c r="P25" s="563"/>
      <c r="Q25" s="520">
        <v>7800</v>
      </c>
      <c r="R25" s="521"/>
      <c r="S25" s="521"/>
      <c r="T25" s="521"/>
      <c r="U25" s="521"/>
      <c r="V25" s="563"/>
      <c r="W25" s="622"/>
      <c r="X25" s="610"/>
      <c r="Y25" s="611"/>
      <c r="Z25" s="519" t="s">
        <v>178</v>
      </c>
      <c r="AA25" s="499"/>
      <c r="AB25" s="499"/>
      <c r="AC25" s="499"/>
      <c r="AD25" s="499"/>
      <c r="AE25" s="499"/>
      <c r="AF25" s="499"/>
      <c r="AG25" s="500"/>
      <c r="AH25" s="520">
        <v>205</v>
      </c>
      <c r="AI25" s="521"/>
      <c r="AJ25" s="521"/>
      <c r="AK25" s="521"/>
      <c r="AL25" s="563"/>
      <c r="AM25" s="520">
        <v>619715</v>
      </c>
      <c r="AN25" s="521"/>
      <c r="AO25" s="521"/>
      <c r="AP25" s="521"/>
      <c r="AQ25" s="521"/>
      <c r="AR25" s="563"/>
      <c r="AS25" s="520">
        <v>3023</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16509653</v>
      </c>
      <c r="BO25" s="433"/>
      <c r="BP25" s="433"/>
      <c r="BQ25" s="433"/>
      <c r="BR25" s="433"/>
      <c r="BS25" s="433"/>
      <c r="BT25" s="433"/>
      <c r="BU25" s="434"/>
      <c r="BV25" s="432">
        <v>2470860</v>
      </c>
      <c r="BW25" s="433"/>
      <c r="BX25" s="433"/>
      <c r="BY25" s="433"/>
      <c r="BZ25" s="433"/>
      <c r="CA25" s="433"/>
      <c r="CB25" s="433"/>
      <c r="CC25" s="434"/>
      <c r="CD25" s="200"/>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15">
      <c r="A26" s="186"/>
      <c r="B26" s="609"/>
      <c r="C26" s="610"/>
      <c r="D26" s="611"/>
      <c r="E26" s="519" t="s">
        <v>180</v>
      </c>
      <c r="F26" s="499"/>
      <c r="G26" s="499"/>
      <c r="H26" s="499"/>
      <c r="I26" s="499"/>
      <c r="J26" s="499"/>
      <c r="K26" s="500"/>
      <c r="L26" s="520">
        <v>1</v>
      </c>
      <c r="M26" s="521"/>
      <c r="N26" s="521"/>
      <c r="O26" s="521"/>
      <c r="P26" s="563"/>
      <c r="Q26" s="520">
        <v>7100</v>
      </c>
      <c r="R26" s="521"/>
      <c r="S26" s="521"/>
      <c r="T26" s="521"/>
      <c r="U26" s="521"/>
      <c r="V26" s="563"/>
      <c r="W26" s="622"/>
      <c r="X26" s="610"/>
      <c r="Y26" s="611"/>
      <c r="Z26" s="519" t="s">
        <v>181</v>
      </c>
      <c r="AA26" s="632"/>
      <c r="AB26" s="632"/>
      <c r="AC26" s="632"/>
      <c r="AD26" s="632"/>
      <c r="AE26" s="632"/>
      <c r="AF26" s="632"/>
      <c r="AG26" s="633"/>
      <c r="AH26" s="520">
        <v>52</v>
      </c>
      <c r="AI26" s="521"/>
      <c r="AJ26" s="521"/>
      <c r="AK26" s="521"/>
      <c r="AL26" s="563"/>
      <c r="AM26" s="520">
        <v>157716</v>
      </c>
      <c r="AN26" s="521"/>
      <c r="AO26" s="521"/>
      <c r="AP26" s="521"/>
      <c r="AQ26" s="521"/>
      <c r="AR26" s="563"/>
      <c r="AS26" s="520">
        <v>3033</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0"/>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6"/>
      <c r="B27" s="609"/>
      <c r="C27" s="610"/>
      <c r="D27" s="611"/>
      <c r="E27" s="519" t="s">
        <v>183</v>
      </c>
      <c r="F27" s="499"/>
      <c r="G27" s="499"/>
      <c r="H27" s="499"/>
      <c r="I27" s="499"/>
      <c r="J27" s="499"/>
      <c r="K27" s="500"/>
      <c r="L27" s="520">
        <v>1</v>
      </c>
      <c r="M27" s="521"/>
      <c r="N27" s="521"/>
      <c r="O27" s="521"/>
      <c r="P27" s="563"/>
      <c r="Q27" s="520">
        <v>5200</v>
      </c>
      <c r="R27" s="521"/>
      <c r="S27" s="521"/>
      <c r="T27" s="521"/>
      <c r="U27" s="521"/>
      <c r="V27" s="563"/>
      <c r="W27" s="622"/>
      <c r="X27" s="610"/>
      <c r="Y27" s="611"/>
      <c r="Z27" s="519" t="s">
        <v>184</v>
      </c>
      <c r="AA27" s="499"/>
      <c r="AB27" s="499"/>
      <c r="AC27" s="499"/>
      <c r="AD27" s="499"/>
      <c r="AE27" s="499"/>
      <c r="AF27" s="499"/>
      <c r="AG27" s="500"/>
      <c r="AH27" s="520">
        <v>112</v>
      </c>
      <c r="AI27" s="521"/>
      <c r="AJ27" s="521"/>
      <c r="AK27" s="521"/>
      <c r="AL27" s="563"/>
      <c r="AM27" s="520">
        <v>334224</v>
      </c>
      <c r="AN27" s="521"/>
      <c r="AO27" s="521"/>
      <c r="AP27" s="521"/>
      <c r="AQ27" s="521"/>
      <c r="AR27" s="563"/>
      <c r="AS27" s="520">
        <v>2984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186</v>
      </c>
      <c r="BO27" s="646"/>
      <c r="BP27" s="646"/>
      <c r="BQ27" s="646"/>
      <c r="BR27" s="646"/>
      <c r="BS27" s="646"/>
      <c r="BT27" s="646"/>
      <c r="BU27" s="647"/>
      <c r="BV27" s="645" t="s">
        <v>140</v>
      </c>
      <c r="BW27" s="646"/>
      <c r="BX27" s="646"/>
      <c r="BY27" s="646"/>
      <c r="BZ27" s="646"/>
      <c r="CA27" s="646"/>
      <c r="CB27" s="646"/>
      <c r="CC27" s="647"/>
      <c r="CD27" s="202"/>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15">
      <c r="A28" s="186"/>
      <c r="B28" s="609"/>
      <c r="C28" s="610"/>
      <c r="D28" s="611"/>
      <c r="E28" s="519" t="s">
        <v>187</v>
      </c>
      <c r="F28" s="499"/>
      <c r="G28" s="499"/>
      <c r="H28" s="499"/>
      <c r="I28" s="499"/>
      <c r="J28" s="499"/>
      <c r="K28" s="500"/>
      <c r="L28" s="520">
        <v>1</v>
      </c>
      <c r="M28" s="521"/>
      <c r="N28" s="521"/>
      <c r="O28" s="521"/>
      <c r="P28" s="563"/>
      <c r="Q28" s="520">
        <v>4700</v>
      </c>
      <c r="R28" s="521"/>
      <c r="S28" s="521"/>
      <c r="T28" s="521"/>
      <c r="U28" s="521"/>
      <c r="V28" s="563"/>
      <c r="W28" s="622"/>
      <c r="X28" s="610"/>
      <c r="Y28" s="611"/>
      <c r="Z28" s="519" t="s">
        <v>188</v>
      </c>
      <c r="AA28" s="499"/>
      <c r="AB28" s="499"/>
      <c r="AC28" s="499"/>
      <c r="AD28" s="499"/>
      <c r="AE28" s="499"/>
      <c r="AF28" s="499"/>
      <c r="AG28" s="500"/>
      <c r="AH28" s="520" t="s">
        <v>189</v>
      </c>
      <c r="AI28" s="521"/>
      <c r="AJ28" s="521"/>
      <c r="AK28" s="521"/>
      <c r="AL28" s="563"/>
      <c r="AM28" s="520" t="s">
        <v>140</v>
      </c>
      <c r="AN28" s="521"/>
      <c r="AO28" s="521"/>
      <c r="AP28" s="521"/>
      <c r="AQ28" s="521"/>
      <c r="AR28" s="563"/>
      <c r="AS28" s="520" t="s">
        <v>130</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7370303</v>
      </c>
      <c r="BO28" s="433"/>
      <c r="BP28" s="433"/>
      <c r="BQ28" s="433"/>
      <c r="BR28" s="433"/>
      <c r="BS28" s="433"/>
      <c r="BT28" s="433"/>
      <c r="BU28" s="434"/>
      <c r="BV28" s="432">
        <v>8255731</v>
      </c>
      <c r="BW28" s="433"/>
      <c r="BX28" s="433"/>
      <c r="BY28" s="433"/>
      <c r="BZ28" s="433"/>
      <c r="CA28" s="433"/>
      <c r="CB28" s="433"/>
      <c r="CC28" s="434"/>
      <c r="CD28" s="200"/>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15">
      <c r="A29" s="186"/>
      <c r="B29" s="609"/>
      <c r="C29" s="610"/>
      <c r="D29" s="611"/>
      <c r="E29" s="519" t="s">
        <v>191</v>
      </c>
      <c r="F29" s="499"/>
      <c r="G29" s="499"/>
      <c r="H29" s="499"/>
      <c r="I29" s="499"/>
      <c r="J29" s="499"/>
      <c r="K29" s="500"/>
      <c r="L29" s="520">
        <v>24</v>
      </c>
      <c r="M29" s="521"/>
      <c r="N29" s="521"/>
      <c r="O29" s="521"/>
      <c r="P29" s="563"/>
      <c r="Q29" s="520">
        <v>4300</v>
      </c>
      <c r="R29" s="521"/>
      <c r="S29" s="521"/>
      <c r="T29" s="521"/>
      <c r="U29" s="521"/>
      <c r="V29" s="563"/>
      <c r="W29" s="623"/>
      <c r="X29" s="624"/>
      <c r="Y29" s="625"/>
      <c r="Z29" s="519" t="s">
        <v>192</v>
      </c>
      <c r="AA29" s="499"/>
      <c r="AB29" s="499"/>
      <c r="AC29" s="499"/>
      <c r="AD29" s="499"/>
      <c r="AE29" s="499"/>
      <c r="AF29" s="499"/>
      <c r="AG29" s="500"/>
      <c r="AH29" s="520">
        <v>1078</v>
      </c>
      <c r="AI29" s="521"/>
      <c r="AJ29" s="521"/>
      <c r="AK29" s="521"/>
      <c r="AL29" s="563"/>
      <c r="AM29" s="520">
        <v>3422526</v>
      </c>
      <c r="AN29" s="521"/>
      <c r="AO29" s="521"/>
      <c r="AP29" s="521"/>
      <c r="AQ29" s="521"/>
      <c r="AR29" s="563"/>
      <c r="AS29" s="520">
        <v>3175</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t="s">
        <v>149</v>
      </c>
      <c r="BO29" s="470"/>
      <c r="BP29" s="470"/>
      <c r="BQ29" s="470"/>
      <c r="BR29" s="470"/>
      <c r="BS29" s="470"/>
      <c r="BT29" s="470"/>
      <c r="BU29" s="471"/>
      <c r="BV29" s="469" t="s">
        <v>140</v>
      </c>
      <c r="BW29" s="470"/>
      <c r="BX29" s="470"/>
      <c r="BY29" s="470"/>
      <c r="BZ29" s="470"/>
      <c r="CA29" s="470"/>
      <c r="CB29" s="470"/>
      <c r="CC29" s="471"/>
      <c r="CD29" s="202"/>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
      <c r="A30" s="186"/>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6827900</v>
      </c>
      <c r="BO30" s="646"/>
      <c r="BP30" s="646"/>
      <c r="BQ30" s="646"/>
      <c r="BR30" s="646"/>
      <c r="BS30" s="646"/>
      <c r="BT30" s="646"/>
      <c r="BU30" s="647"/>
      <c r="BV30" s="645">
        <v>5911784</v>
      </c>
      <c r="BW30" s="646"/>
      <c r="BX30" s="646"/>
      <c r="BY30" s="646"/>
      <c r="BZ30" s="646"/>
      <c r="CA30" s="646"/>
      <c r="CB30" s="646"/>
      <c r="CC30" s="647"/>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3" t="s">
        <v>201</v>
      </c>
      <c r="D33" s="493"/>
      <c r="E33" s="458" t="s">
        <v>202</v>
      </c>
      <c r="F33" s="458"/>
      <c r="G33" s="458"/>
      <c r="H33" s="458"/>
      <c r="I33" s="458"/>
      <c r="J33" s="458"/>
      <c r="K33" s="458"/>
      <c r="L33" s="458"/>
      <c r="M33" s="458"/>
      <c r="N33" s="458"/>
      <c r="O33" s="458"/>
      <c r="P33" s="458"/>
      <c r="Q33" s="458"/>
      <c r="R33" s="458"/>
      <c r="S33" s="458"/>
      <c r="T33" s="215"/>
      <c r="U33" s="493" t="s">
        <v>201</v>
      </c>
      <c r="V33" s="493"/>
      <c r="W33" s="458" t="s">
        <v>202</v>
      </c>
      <c r="X33" s="458"/>
      <c r="Y33" s="458"/>
      <c r="Z33" s="458"/>
      <c r="AA33" s="458"/>
      <c r="AB33" s="458"/>
      <c r="AC33" s="458"/>
      <c r="AD33" s="458"/>
      <c r="AE33" s="458"/>
      <c r="AF33" s="458"/>
      <c r="AG33" s="458"/>
      <c r="AH33" s="458"/>
      <c r="AI33" s="458"/>
      <c r="AJ33" s="458"/>
      <c r="AK33" s="458"/>
      <c r="AL33" s="215"/>
      <c r="AM33" s="493" t="s">
        <v>203</v>
      </c>
      <c r="AN33" s="493"/>
      <c r="AO33" s="458" t="s">
        <v>204</v>
      </c>
      <c r="AP33" s="458"/>
      <c r="AQ33" s="458"/>
      <c r="AR33" s="458"/>
      <c r="AS33" s="458"/>
      <c r="AT33" s="458"/>
      <c r="AU33" s="458"/>
      <c r="AV33" s="458"/>
      <c r="AW33" s="458"/>
      <c r="AX33" s="458"/>
      <c r="AY33" s="458"/>
      <c r="AZ33" s="458"/>
      <c r="BA33" s="458"/>
      <c r="BB33" s="458"/>
      <c r="BC33" s="458"/>
      <c r="BD33" s="216"/>
      <c r="BE33" s="458" t="s">
        <v>205</v>
      </c>
      <c r="BF33" s="458"/>
      <c r="BG33" s="458" t="s">
        <v>206</v>
      </c>
      <c r="BH33" s="458"/>
      <c r="BI33" s="458"/>
      <c r="BJ33" s="458"/>
      <c r="BK33" s="458"/>
      <c r="BL33" s="458"/>
      <c r="BM33" s="458"/>
      <c r="BN33" s="458"/>
      <c r="BO33" s="458"/>
      <c r="BP33" s="458"/>
      <c r="BQ33" s="458"/>
      <c r="BR33" s="458"/>
      <c r="BS33" s="458"/>
      <c r="BT33" s="458"/>
      <c r="BU33" s="458"/>
      <c r="BV33" s="216"/>
      <c r="BW33" s="493" t="s">
        <v>205</v>
      </c>
      <c r="BX33" s="493"/>
      <c r="BY33" s="458" t="s">
        <v>207</v>
      </c>
      <c r="BZ33" s="458"/>
      <c r="CA33" s="458"/>
      <c r="CB33" s="458"/>
      <c r="CC33" s="458"/>
      <c r="CD33" s="458"/>
      <c r="CE33" s="458"/>
      <c r="CF33" s="458"/>
      <c r="CG33" s="458"/>
      <c r="CH33" s="458"/>
      <c r="CI33" s="458"/>
      <c r="CJ33" s="458"/>
      <c r="CK33" s="458"/>
      <c r="CL33" s="458"/>
      <c r="CM33" s="458"/>
      <c r="CN33" s="215"/>
      <c r="CO33" s="493" t="s">
        <v>201</v>
      </c>
      <c r="CP33" s="493"/>
      <c r="CQ33" s="458" t="s">
        <v>208</v>
      </c>
      <c r="CR33" s="458"/>
      <c r="CS33" s="458"/>
      <c r="CT33" s="458"/>
      <c r="CU33" s="458"/>
      <c r="CV33" s="458"/>
      <c r="CW33" s="458"/>
      <c r="CX33" s="458"/>
      <c r="CY33" s="458"/>
      <c r="CZ33" s="458"/>
      <c r="DA33" s="458"/>
      <c r="DB33" s="458"/>
      <c r="DC33" s="458"/>
      <c r="DD33" s="458"/>
      <c r="DE33" s="458"/>
      <c r="DF33" s="215"/>
      <c r="DG33" s="657" t="s">
        <v>209</v>
      </c>
      <c r="DH33" s="657"/>
      <c r="DI33" s="217"/>
      <c r="DJ33" s="185"/>
      <c r="DK33" s="185"/>
      <c r="DL33" s="185"/>
      <c r="DM33" s="185"/>
      <c r="DN33" s="185"/>
      <c r="DO33" s="185"/>
    </row>
    <row r="34" spans="1:119" ht="32.25" customHeight="1" x14ac:dyDescent="0.15">
      <c r="A34" s="186"/>
      <c r="B34" s="212"/>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3"/>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3"/>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3"/>
      <c r="BE34" s="658" t="str">
        <f>IF(BG34="","",MAX(C34:D43,U34:V43,AM34:AN43)+1)</f>
        <v/>
      </c>
      <c r="BF34" s="658"/>
      <c r="BG34" s="659"/>
      <c r="BH34" s="659"/>
      <c r="BI34" s="659"/>
      <c r="BJ34" s="659"/>
      <c r="BK34" s="659"/>
      <c r="BL34" s="659"/>
      <c r="BM34" s="659"/>
      <c r="BN34" s="659"/>
      <c r="BO34" s="659"/>
      <c r="BP34" s="659"/>
      <c r="BQ34" s="659"/>
      <c r="BR34" s="659"/>
      <c r="BS34" s="659"/>
      <c r="BT34" s="659"/>
      <c r="BU34" s="659"/>
      <c r="BV34" s="213"/>
      <c r="BW34" s="658">
        <f>IF(BY34="","",MAX(C34:D43,U34:V43,AM34:AN43,BE34:BF43)+1)</f>
        <v>9</v>
      </c>
      <c r="BX34" s="658"/>
      <c r="BY34" s="659" t="str">
        <f>IF('各会計、関係団体の財政状況及び健全化判断比率'!B68="","",'各会計、関係団体の財政状況及び健全化判断比率'!B68)</f>
        <v>養護老人ホームとよおか管理組合</v>
      </c>
      <c r="BZ34" s="659"/>
      <c r="CA34" s="659"/>
      <c r="CB34" s="659"/>
      <c r="CC34" s="659"/>
      <c r="CD34" s="659"/>
      <c r="CE34" s="659"/>
      <c r="CF34" s="659"/>
      <c r="CG34" s="659"/>
      <c r="CH34" s="659"/>
      <c r="CI34" s="659"/>
      <c r="CJ34" s="659"/>
      <c r="CK34" s="659"/>
      <c r="CL34" s="659"/>
      <c r="CM34" s="659"/>
      <c r="CN34" s="213"/>
      <c r="CO34" s="658">
        <f>IF(CQ34="","",MAX(C34:D43,U34:V43,AM34:AN43,BE34:BF43,BW34:BX43)+1)</f>
        <v>16</v>
      </c>
      <c r="CP34" s="658"/>
      <c r="CQ34" s="659" t="str">
        <f>IF('各会計、関係団体の財政状況及び健全化判断比率'!BS7="","",'各会計、関係団体の財政状況及び健全化判断比率'!BS7)</f>
        <v>磐田市勤労者福祉サービスセンター</v>
      </c>
      <c r="CR34" s="659"/>
      <c r="CS34" s="659"/>
      <c r="CT34" s="659"/>
      <c r="CU34" s="659"/>
      <c r="CV34" s="659"/>
      <c r="CW34" s="659"/>
      <c r="CX34" s="659"/>
      <c r="CY34" s="659"/>
      <c r="CZ34" s="659"/>
      <c r="DA34" s="659"/>
      <c r="DB34" s="659"/>
      <c r="DC34" s="659"/>
      <c r="DD34" s="659"/>
      <c r="DE34" s="659"/>
      <c r="DF34" s="210"/>
      <c r="DG34" s="660" t="str">
        <f>IF('各会計、関係団体の財政状況及び健全化判断比率'!BR7="","",'各会計、関係団体の財政状況及び健全化判断比率'!BR7)</f>
        <v/>
      </c>
      <c r="DH34" s="660"/>
      <c r="DI34" s="217"/>
      <c r="DJ34" s="185"/>
      <c r="DK34" s="185"/>
      <c r="DL34" s="185"/>
      <c r="DM34" s="185"/>
      <c r="DN34" s="185"/>
      <c r="DO34" s="185"/>
    </row>
    <row r="35" spans="1:119" ht="32.25" customHeight="1" x14ac:dyDescent="0.15">
      <c r="A35" s="186"/>
      <c r="B35" s="212"/>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3"/>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3"/>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3"/>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3"/>
      <c r="BW35" s="658">
        <f t="shared" ref="BW35:BW43" si="2">IF(BY35="","",BW34+1)</f>
        <v>10</v>
      </c>
      <c r="BX35" s="658"/>
      <c r="BY35" s="659" t="str">
        <f>IF('各会計、関係団体の財政状況及び健全化判断比率'!B69="","",'各会計、関係団体の財政状況及び健全化判断比率'!B69)</f>
        <v>太田川原野谷川治水水防組合</v>
      </c>
      <c r="BZ35" s="659"/>
      <c r="CA35" s="659"/>
      <c r="CB35" s="659"/>
      <c r="CC35" s="659"/>
      <c r="CD35" s="659"/>
      <c r="CE35" s="659"/>
      <c r="CF35" s="659"/>
      <c r="CG35" s="659"/>
      <c r="CH35" s="659"/>
      <c r="CI35" s="659"/>
      <c r="CJ35" s="659"/>
      <c r="CK35" s="659"/>
      <c r="CL35" s="659"/>
      <c r="CM35" s="659"/>
      <c r="CN35" s="213"/>
      <c r="CO35" s="658">
        <f t="shared" ref="CO35:CO43" si="3">IF(CQ35="","",CO34+1)</f>
        <v>17</v>
      </c>
      <c r="CP35" s="658"/>
      <c r="CQ35" s="659" t="str">
        <f>IF('各会計、関係団体の財政状況及び健全化判断比率'!BS8="","",'各会計、関係団体の財政状況及び健全化判断比率'!BS8)</f>
        <v>磐田原総合開発</v>
      </c>
      <c r="CR35" s="659"/>
      <c r="CS35" s="659"/>
      <c r="CT35" s="659"/>
      <c r="CU35" s="659"/>
      <c r="CV35" s="659"/>
      <c r="CW35" s="659"/>
      <c r="CX35" s="659"/>
      <c r="CY35" s="659"/>
      <c r="CZ35" s="659"/>
      <c r="DA35" s="659"/>
      <c r="DB35" s="659"/>
      <c r="DC35" s="659"/>
      <c r="DD35" s="659"/>
      <c r="DE35" s="659"/>
      <c r="DF35" s="210"/>
      <c r="DG35" s="660" t="str">
        <f>IF('各会計、関係団体の財政状況及び健全化判断比率'!BR8="","",'各会計、関係団体の財政状況及び健全化判断比率'!BR8)</f>
        <v>○</v>
      </c>
      <c r="DH35" s="660"/>
      <c r="DI35" s="217"/>
      <c r="DJ35" s="185"/>
      <c r="DK35" s="185"/>
      <c r="DL35" s="185"/>
      <c r="DM35" s="185"/>
      <c r="DN35" s="185"/>
      <c r="DO35" s="185"/>
    </row>
    <row r="36" spans="1:119" ht="32.25" customHeight="1" x14ac:dyDescent="0.15">
      <c r="A36" s="186"/>
      <c r="B36" s="212"/>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3"/>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3"/>
      <c r="AM36" s="658">
        <f t="shared" si="0"/>
        <v>8</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3"/>
      <c r="BE36" s="658" t="str">
        <f t="shared" si="1"/>
        <v/>
      </c>
      <c r="BF36" s="658"/>
      <c r="BG36" s="659"/>
      <c r="BH36" s="659"/>
      <c r="BI36" s="659"/>
      <c r="BJ36" s="659"/>
      <c r="BK36" s="659"/>
      <c r="BL36" s="659"/>
      <c r="BM36" s="659"/>
      <c r="BN36" s="659"/>
      <c r="BO36" s="659"/>
      <c r="BP36" s="659"/>
      <c r="BQ36" s="659"/>
      <c r="BR36" s="659"/>
      <c r="BS36" s="659"/>
      <c r="BT36" s="659"/>
      <c r="BU36" s="659"/>
      <c r="BV36" s="213"/>
      <c r="BW36" s="658">
        <f t="shared" si="2"/>
        <v>11</v>
      </c>
      <c r="BX36" s="658"/>
      <c r="BY36" s="659" t="str">
        <f>IF('各会計、関係団体の財政状況及び健全化判断比率'!B70="","",'各会計、関係団体の財政状況及び健全化判断比率'!B70)</f>
        <v>中遠広域事務組合</v>
      </c>
      <c r="BZ36" s="659"/>
      <c r="CA36" s="659"/>
      <c r="CB36" s="659"/>
      <c r="CC36" s="659"/>
      <c r="CD36" s="659"/>
      <c r="CE36" s="659"/>
      <c r="CF36" s="659"/>
      <c r="CG36" s="659"/>
      <c r="CH36" s="659"/>
      <c r="CI36" s="659"/>
      <c r="CJ36" s="659"/>
      <c r="CK36" s="659"/>
      <c r="CL36" s="659"/>
      <c r="CM36" s="659"/>
      <c r="CN36" s="213"/>
      <c r="CO36" s="658">
        <f t="shared" si="3"/>
        <v>18</v>
      </c>
      <c r="CP36" s="658"/>
      <c r="CQ36" s="659" t="str">
        <f>IF('各会計、関係団体の財政状況及び健全化判断比率'!BS9="","",'各会計、関係団体の財政状況及び健全化判断比率'!BS9)</f>
        <v>磐田市土地開発公社</v>
      </c>
      <c r="CR36" s="659"/>
      <c r="CS36" s="659"/>
      <c r="CT36" s="659"/>
      <c r="CU36" s="659"/>
      <c r="CV36" s="659"/>
      <c r="CW36" s="659"/>
      <c r="CX36" s="659"/>
      <c r="CY36" s="659"/>
      <c r="CZ36" s="659"/>
      <c r="DA36" s="659"/>
      <c r="DB36" s="659"/>
      <c r="DC36" s="659"/>
      <c r="DD36" s="659"/>
      <c r="DE36" s="659"/>
      <c r="DF36" s="210"/>
      <c r="DG36" s="660" t="str">
        <f>IF('各会計、関係団体の財政状況及び健全化判断比率'!BR9="","",'各会計、関係団体の財政状況及び健全化判断比率'!BR9)</f>
        <v>○</v>
      </c>
      <c r="DH36" s="660"/>
      <c r="DI36" s="217"/>
      <c r="DJ36" s="185"/>
      <c r="DK36" s="185"/>
      <c r="DL36" s="185"/>
      <c r="DM36" s="185"/>
      <c r="DN36" s="185"/>
      <c r="DO36" s="185"/>
    </row>
    <row r="37" spans="1:119" ht="32.25" customHeight="1" x14ac:dyDescent="0.15">
      <c r="A37" s="186"/>
      <c r="B37" s="212"/>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3"/>
      <c r="U37" s="658">
        <f t="shared" si="4"/>
        <v>5</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3"/>
      <c r="AM37" s="658" t="str">
        <f t="shared" si="0"/>
        <v/>
      </c>
      <c r="AN37" s="658"/>
      <c r="AO37" s="659"/>
      <c r="AP37" s="659"/>
      <c r="AQ37" s="659"/>
      <c r="AR37" s="659"/>
      <c r="AS37" s="659"/>
      <c r="AT37" s="659"/>
      <c r="AU37" s="659"/>
      <c r="AV37" s="659"/>
      <c r="AW37" s="659"/>
      <c r="AX37" s="659"/>
      <c r="AY37" s="659"/>
      <c r="AZ37" s="659"/>
      <c r="BA37" s="659"/>
      <c r="BB37" s="659"/>
      <c r="BC37" s="659"/>
      <c r="BD37" s="213"/>
      <c r="BE37" s="658" t="str">
        <f t="shared" si="1"/>
        <v/>
      </c>
      <c r="BF37" s="658"/>
      <c r="BG37" s="659"/>
      <c r="BH37" s="659"/>
      <c r="BI37" s="659"/>
      <c r="BJ37" s="659"/>
      <c r="BK37" s="659"/>
      <c r="BL37" s="659"/>
      <c r="BM37" s="659"/>
      <c r="BN37" s="659"/>
      <c r="BO37" s="659"/>
      <c r="BP37" s="659"/>
      <c r="BQ37" s="659"/>
      <c r="BR37" s="659"/>
      <c r="BS37" s="659"/>
      <c r="BT37" s="659"/>
      <c r="BU37" s="659"/>
      <c r="BV37" s="213"/>
      <c r="BW37" s="658">
        <f t="shared" si="2"/>
        <v>12</v>
      </c>
      <c r="BX37" s="658"/>
      <c r="BY37" s="659" t="str">
        <f>IF('各会計、関係団体の財政状況及び健全化判断比率'!B71="","",'各会計、関係団体の財政状況及び健全化判断比率'!B71)</f>
        <v>中東遠看護専門学校組合</v>
      </c>
      <c r="BZ37" s="659"/>
      <c r="CA37" s="659"/>
      <c r="CB37" s="659"/>
      <c r="CC37" s="659"/>
      <c r="CD37" s="659"/>
      <c r="CE37" s="659"/>
      <c r="CF37" s="659"/>
      <c r="CG37" s="659"/>
      <c r="CH37" s="659"/>
      <c r="CI37" s="659"/>
      <c r="CJ37" s="659"/>
      <c r="CK37" s="659"/>
      <c r="CL37" s="659"/>
      <c r="CM37" s="659"/>
      <c r="CN37" s="213"/>
      <c r="CO37" s="658">
        <f t="shared" si="3"/>
        <v>19</v>
      </c>
      <c r="CP37" s="658"/>
      <c r="CQ37" s="659" t="str">
        <f>IF('各会計、関係団体の財政状況及び健全化判断比率'!BS10="","",'各会計、関係団体の財政状況及び健全化判断比率'!BS10)</f>
        <v>竜洋環境創造</v>
      </c>
      <c r="CR37" s="659"/>
      <c r="CS37" s="659"/>
      <c r="CT37" s="659"/>
      <c r="CU37" s="659"/>
      <c r="CV37" s="659"/>
      <c r="CW37" s="659"/>
      <c r="CX37" s="659"/>
      <c r="CY37" s="659"/>
      <c r="CZ37" s="659"/>
      <c r="DA37" s="659"/>
      <c r="DB37" s="659"/>
      <c r="DC37" s="659"/>
      <c r="DD37" s="659"/>
      <c r="DE37" s="659"/>
      <c r="DF37" s="210"/>
      <c r="DG37" s="660" t="str">
        <f>IF('各会計、関係団体の財政状況及び健全化判断比率'!BR10="","",'各会計、関係団体の財政状況及び健全化判断比率'!BR10)</f>
        <v/>
      </c>
      <c r="DH37" s="660"/>
      <c r="DI37" s="217"/>
      <c r="DJ37" s="185"/>
      <c r="DK37" s="185"/>
      <c r="DL37" s="185"/>
      <c r="DM37" s="185"/>
      <c r="DN37" s="185"/>
      <c r="DO37" s="185"/>
    </row>
    <row r="38" spans="1:119" ht="32.25" customHeight="1" x14ac:dyDescent="0.15">
      <c r="A38" s="186"/>
      <c r="B38" s="212"/>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3"/>
      <c r="U38" s="658" t="str">
        <f t="shared" si="4"/>
        <v/>
      </c>
      <c r="V38" s="658"/>
      <c r="W38" s="659"/>
      <c r="X38" s="659"/>
      <c r="Y38" s="659"/>
      <c r="Z38" s="659"/>
      <c r="AA38" s="659"/>
      <c r="AB38" s="659"/>
      <c r="AC38" s="659"/>
      <c r="AD38" s="659"/>
      <c r="AE38" s="659"/>
      <c r="AF38" s="659"/>
      <c r="AG38" s="659"/>
      <c r="AH38" s="659"/>
      <c r="AI38" s="659"/>
      <c r="AJ38" s="659"/>
      <c r="AK38" s="659"/>
      <c r="AL38" s="213"/>
      <c r="AM38" s="658" t="str">
        <f t="shared" si="0"/>
        <v/>
      </c>
      <c r="AN38" s="658"/>
      <c r="AO38" s="659"/>
      <c r="AP38" s="659"/>
      <c r="AQ38" s="659"/>
      <c r="AR38" s="659"/>
      <c r="AS38" s="659"/>
      <c r="AT38" s="659"/>
      <c r="AU38" s="659"/>
      <c r="AV38" s="659"/>
      <c r="AW38" s="659"/>
      <c r="AX38" s="659"/>
      <c r="AY38" s="659"/>
      <c r="AZ38" s="659"/>
      <c r="BA38" s="659"/>
      <c r="BB38" s="659"/>
      <c r="BC38" s="659"/>
      <c r="BD38" s="213"/>
      <c r="BE38" s="658" t="str">
        <f t="shared" si="1"/>
        <v/>
      </c>
      <c r="BF38" s="658"/>
      <c r="BG38" s="659"/>
      <c r="BH38" s="659"/>
      <c r="BI38" s="659"/>
      <c r="BJ38" s="659"/>
      <c r="BK38" s="659"/>
      <c r="BL38" s="659"/>
      <c r="BM38" s="659"/>
      <c r="BN38" s="659"/>
      <c r="BO38" s="659"/>
      <c r="BP38" s="659"/>
      <c r="BQ38" s="659"/>
      <c r="BR38" s="659"/>
      <c r="BS38" s="659"/>
      <c r="BT38" s="659"/>
      <c r="BU38" s="659"/>
      <c r="BV38" s="213"/>
      <c r="BW38" s="658">
        <f t="shared" si="2"/>
        <v>13</v>
      </c>
      <c r="BX38" s="658"/>
      <c r="BY38" s="659" t="str">
        <f>IF('各会計、関係団体の財政状況及び健全化判断比率'!B72="","",'各会計、関係団体の財政状況及び健全化判断比率'!B72)</f>
        <v>静岡県後期高齢者医療広域連合</v>
      </c>
      <c r="BZ38" s="659"/>
      <c r="CA38" s="659"/>
      <c r="CB38" s="659"/>
      <c r="CC38" s="659"/>
      <c r="CD38" s="659"/>
      <c r="CE38" s="659"/>
      <c r="CF38" s="659"/>
      <c r="CG38" s="659"/>
      <c r="CH38" s="659"/>
      <c r="CI38" s="659"/>
      <c r="CJ38" s="659"/>
      <c r="CK38" s="659"/>
      <c r="CL38" s="659"/>
      <c r="CM38" s="659"/>
      <c r="CN38" s="213"/>
      <c r="CO38" s="658">
        <f t="shared" si="3"/>
        <v>20</v>
      </c>
      <c r="CP38" s="658"/>
      <c r="CQ38" s="659" t="str">
        <f>IF('各会計、関係団体の財政状況及び健全化判断比率'!BS11="","",'各会計、関係団体の財政状況及び健全化判断比率'!BS11)</f>
        <v>とよおか採れたて元気むら</v>
      </c>
      <c r="CR38" s="659"/>
      <c r="CS38" s="659"/>
      <c r="CT38" s="659"/>
      <c r="CU38" s="659"/>
      <c r="CV38" s="659"/>
      <c r="CW38" s="659"/>
      <c r="CX38" s="659"/>
      <c r="CY38" s="659"/>
      <c r="CZ38" s="659"/>
      <c r="DA38" s="659"/>
      <c r="DB38" s="659"/>
      <c r="DC38" s="659"/>
      <c r="DD38" s="659"/>
      <c r="DE38" s="659"/>
      <c r="DF38" s="210"/>
      <c r="DG38" s="660" t="str">
        <f>IF('各会計、関係団体の財政状況及び健全化判断比率'!BR11="","",'各会計、関係団体の財政状況及び健全化判断比率'!BR11)</f>
        <v/>
      </c>
      <c r="DH38" s="660"/>
      <c r="DI38" s="217"/>
      <c r="DJ38" s="185"/>
      <c r="DK38" s="185"/>
      <c r="DL38" s="185"/>
      <c r="DM38" s="185"/>
      <c r="DN38" s="185"/>
      <c r="DO38" s="185"/>
    </row>
    <row r="39" spans="1:119" ht="32.25" customHeight="1" x14ac:dyDescent="0.15">
      <c r="A39" s="186"/>
      <c r="B39" s="212"/>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3"/>
      <c r="U39" s="658" t="str">
        <f t="shared" si="4"/>
        <v/>
      </c>
      <c r="V39" s="658"/>
      <c r="W39" s="659"/>
      <c r="X39" s="659"/>
      <c r="Y39" s="659"/>
      <c r="Z39" s="659"/>
      <c r="AA39" s="659"/>
      <c r="AB39" s="659"/>
      <c r="AC39" s="659"/>
      <c r="AD39" s="659"/>
      <c r="AE39" s="659"/>
      <c r="AF39" s="659"/>
      <c r="AG39" s="659"/>
      <c r="AH39" s="659"/>
      <c r="AI39" s="659"/>
      <c r="AJ39" s="659"/>
      <c r="AK39" s="659"/>
      <c r="AL39" s="213"/>
      <c r="AM39" s="658" t="str">
        <f t="shared" si="0"/>
        <v/>
      </c>
      <c r="AN39" s="658"/>
      <c r="AO39" s="659"/>
      <c r="AP39" s="659"/>
      <c r="AQ39" s="659"/>
      <c r="AR39" s="659"/>
      <c r="AS39" s="659"/>
      <c r="AT39" s="659"/>
      <c r="AU39" s="659"/>
      <c r="AV39" s="659"/>
      <c r="AW39" s="659"/>
      <c r="AX39" s="659"/>
      <c r="AY39" s="659"/>
      <c r="AZ39" s="659"/>
      <c r="BA39" s="659"/>
      <c r="BB39" s="659"/>
      <c r="BC39" s="659"/>
      <c r="BD39" s="213"/>
      <c r="BE39" s="658" t="str">
        <f t="shared" si="1"/>
        <v/>
      </c>
      <c r="BF39" s="658"/>
      <c r="BG39" s="659"/>
      <c r="BH39" s="659"/>
      <c r="BI39" s="659"/>
      <c r="BJ39" s="659"/>
      <c r="BK39" s="659"/>
      <c r="BL39" s="659"/>
      <c r="BM39" s="659"/>
      <c r="BN39" s="659"/>
      <c r="BO39" s="659"/>
      <c r="BP39" s="659"/>
      <c r="BQ39" s="659"/>
      <c r="BR39" s="659"/>
      <c r="BS39" s="659"/>
      <c r="BT39" s="659"/>
      <c r="BU39" s="659"/>
      <c r="BV39" s="213"/>
      <c r="BW39" s="658">
        <f t="shared" si="2"/>
        <v>14</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3"/>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0"/>
      <c r="DG39" s="660" t="str">
        <f>IF('各会計、関係団体の財政状況及び健全化判断比率'!BR12="","",'各会計、関係団体の財政状況及び健全化判断比率'!BR12)</f>
        <v/>
      </c>
      <c r="DH39" s="660"/>
      <c r="DI39" s="217"/>
      <c r="DJ39" s="185"/>
      <c r="DK39" s="185"/>
      <c r="DL39" s="185"/>
      <c r="DM39" s="185"/>
      <c r="DN39" s="185"/>
      <c r="DO39" s="185"/>
    </row>
    <row r="40" spans="1:119" ht="32.25" customHeight="1" x14ac:dyDescent="0.15">
      <c r="A40" s="186"/>
      <c r="B40" s="212"/>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3"/>
      <c r="U40" s="658" t="str">
        <f t="shared" si="4"/>
        <v/>
      </c>
      <c r="V40" s="658"/>
      <c r="W40" s="659"/>
      <c r="X40" s="659"/>
      <c r="Y40" s="659"/>
      <c r="Z40" s="659"/>
      <c r="AA40" s="659"/>
      <c r="AB40" s="659"/>
      <c r="AC40" s="659"/>
      <c r="AD40" s="659"/>
      <c r="AE40" s="659"/>
      <c r="AF40" s="659"/>
      <c r="AG40" s="659"/>
      <c r="AH40" s="659"/>
      <c r="AI40" s="659"/>
      <c r="AJ40" s="659"/>
      <c r="AK40" s="659"/>
      <c r="AL40" s="213"/>
      <c r="AM40" s="658" t="str">
        <f t="shared" si="0"/>
        <v/>
      </c>
      <c r="AN40" s="658"/>
      <c r="AO40" s="659"/>
      <c r="AP40" s="659"/>
      <c r="AQ40" s="659"/>
      <c r="AR40" s="659"/>
      <c r="AS40" s="659"/>
      <c r="AT40" s="659"/>
      <c r="AU40" s="659"/>
      <c r="AV40" s="659"/>
      <c r="AW40" s="659"/>
      <c r="AX40" s="659"/>
      <c r="AY40" s="659"/>
      <c r="AZ40" s="659"/>
      <c r="BA40" s="659"/>
      <c r="BB40" s="659"/>
      <c r="BC40" s="659"/>
      <c r="BD40" s="213"/>
      <c r="BE40" s="658" t="str">
        <f t="shared" si="1"/>
        <v/>
      </c>
      <c r="BF40" s="658"/>
      <c r="BG40" s="659"/>
      <c r="BH40" s="659"/>
      <c r="BI40" s="659"/>
      <c r="BJ40" s="659"/>
      <c r="BK40" s="659"/>
      <c r="BL40" s="659"/>
      <c r="BM40" s="659"/>
      <c r="BN40" s="659"/>
      <c r="BO40" s="659"/>
      <c r="BP40" s="659"/>
      <c r="BQ40" s="659"/>
      <c r="BR40" s="659"/>
      <c r="BS40" s="659"/>
      <c r="BT40" s="659"/>
      <c r="BU40" s="659"/>
      <c r="BV40" s="213"/>
      <c r="BW40" s="658">
        <f t="shared" si="2"/>
        <v>15</v>
      </c>
      <c r="BX40" s="658"/>
      <c r="BY40" s="659" t="str">
        <f>IF('各会計、関係団体の財政状況及び健全化判断比率'!B74="","",'各会計、関係団体の財政状況及び健全化判断比率'!B74)</f>
        <v>静岡県後期高齢者医療広域連合（事業会計分）</v>
      </c>
      <c r="BZ40" s="659"/>
      <c r="CA40" s="659"/>
      <c r="CB40" s="659"/>
      <c r="CC40" s="659"/>
      <c r="CD40" s="659"/>
      <c r="CE40" s="659"/>
      <c r="CF40" s="659"/>
      <c r="CG40" s="659"/>
      <c r="CH40" s="659"/>
      <c r="CI40" s="659"/>
      <c r="CJ40" s="659"/>
      <c r="CK40" s="659"/>
      <c r="CL40" s="659"/>
      <c r="CM40" s="659"/>
      <c r="CN40" s="213"/>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0"/>
      <c r="DG40" s="660" t="str">
        <f>IF('各会計、関係団体の財政状況及び健全化判断比率'!BR13="","",'各会計、関係団体の財政状況及び健全化判断比率'!BR13)</f>
        <v/>
      </c>
      <c r="DH40" s="660"/>
      <c r="DI40" s="217"/>
      <c r="DJ40" s="185"/>
      <c r="DK40" s="185"/>
      <c r="DL40" s="185"/>
      <c r="DM40" s="185"/>
      <c r="DN40" s="185"/>
      <c r="DO40" s="185"/>
    </row>
    <row r="41" spans="1:119" ht="32.25" customHeight="1" x14ac:dyDescent="0.15">
      <c r="A41" s="186"/>
      <c r="B41" s="212"/>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3"/>
      <c r="U41" s="658" t="str">
        <f t="shared" si="4"/>
        <v/>
      </c>
      <c r="V41" s="658"/>
      <c r="W41" s="659"/>
      <c r="X41" s="659"/>
      <c r="Y41" s="659"/>
      <c r="Z41" s="659"/>
      <c r="AA41" s="659"/>
      <c r="AB41" s="659"/>
      <c r="AC41" s="659"/>
      <c r="AD41" s="659"/>
      <c r="AE41" s="659"/>
      <c r="AF41" s="659"/>
      <c r="AG41" s="659"/>
      <c r="AH41" s="659"/>
      <c r="AI41" s="659"/>
      <c r="AJ41" s="659"/>
      <c r="AK41" s="659"/>
      <c r="AL41" s="213"/>
      <c r="AM41" s="658" t="str">
        <f t="shared" si="0"/>
        <v/>
      </c>
      <c r="AN41" s="658"/>
      <c r="AO41" s="659"/>
      <c r="AP41" s="659"/>
      <c r="AQ41" s="659"/>
      <c r="AR41" s="659"/>
      <c r="AS41" s="659"/>
      <c r="AT41" s="659"/>
      <c r="AU41" s="659"/>
      <c r="AV41" s="659"/>
      <c r="AW41" s="659"/>
      <c r="AX41" s="659"/>
      <c r="AY41" s="659"/>
      <c r="AZ41" s="659"/>
      <c r="BA41" s="659"/>
      <c r="BB41" s="659"/>
      <c r="BC41" s="659"/>
      <c r="BD41" s="213"/>
      <c r="BE41" s="658" t="str">
        <f t="shared" si="1"/>
        <v/>
      </c>
      <c r="BF41" s="658"/>
      <c r="BG41" s="659"/>
      <c r="BH41" s="659"/>
      <c r="BI41" s="659"/>
      <c r="BJ41" s="659"/>
      <c r="BK41" s="659"/>
      <c r="BL41" s="659"/>
      <c r="BM41" s="659"/>
      <c r="BN41" s="659"/>
      <c r="BO41" s="659"/>
      <c r="BP41" s="659"/>
      <c r="BQ41" s="659"/>
      <c r="BR41" s="659"/>
      <c r="BS41" s="659"/>
      <c r="BT41" s="659"/>
      <c r="BU41" s="659"/>
      <c r="BV41" s="213"/>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3"/>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0"/>
      <c r="DG41" s="660" t="str">
        <f>IF('各会計、関係団体の財政状況及び健全化判断比率'!BR14="","",'各会計、関係団体の財政状況及び健全化判断比率'!BR14)</f>
        <v/>
      </c>
      <c r="DH41" s="660"/>
      <c r="DI41" s="217"/>
      <c r="DJ41" s="185"/>
      <c r="DK41" s="185"/>
      <c r="DL41" s="185"/>
      <c r="DM41" s="185"/>
      <c r="DN41" s="185"/>
      <c r="DO41" s="185"/>
    </row>
    <row r="42" spans="1:119" ht="32.25" customHeight="1" x14ac:dyDescent="0.15">
      <c r="A42" s="185"/>
      <c r="B42" s="212"/>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3"/>
      <c r="U42" s="658" t="str">
        <f t="shared" si="4"/>
        <v/>
      </c>
      <c r="V42" s="658"/>
      <c r="W42" s="659"/>
      <c r="X42" s="659"/>
      <c r="Y42" s="659"/>
      <c r="Z42" s="659"/>
      <c r="AA42" s="659"/>
      <c r="AB42" s="659"/>
      <c r="AC42" s="659"/>
      <c r="AD42" s="659"/>
      <c r="AE42" s="659"/>
      <c r="AF42" s="659"/>
      <c r="AG42" s="659"/>
      <c r="AH42" s="659"/>
      <c r="AI42" s="659"/>
      <c r="AJ42" s="659"/>
      <c r="AK42" s="659"/>
      <c r="AL42" s="213"/>
      <c r="AM42" s="658" t="str">
        <f t="shared" si="0"/>
        <v/>
      </c>
      <c r="AN42" s="658"/>
      <c r="AO42" s="659"/>
      <c r="AP42" s="659"/>
      <c r="AQ42" s="659"/>
      <c r="AR42" s="659"/>
      <c r="AS42" s="659"/>
      <c r="AT42" s="659"/>
      <c r="AU42" s="659"/>
      <c r="AV42" s="659"/>
      <c r="AW42" s="659"/>
      <c r="AX42" s="659"/>
      <c r="AY42" s="659"/>
      <c r="AZ42" s="659"/>
      <c r="BA42" s="659"/>
      <c r="BB42" s="659"/>
      <c r="BC42" s="659"/>
      <c r="BD42" s="213"/>
      <c r="BE42" s="658" t="str">
        <f t="shared" si="1"/>
        <v/>
      </c>
      <c r="BF42" s="658"/>
      <c r="BG42" s="659"/>
      <c r="BH42" s="659"/>
      <c r="BI42" s="659"/>
      <c r="BJ42" s="659"/>
      <c r="BK42" s="659"/>
      <c r="BL42" s="659"/>
      <c r="BM42" s="659"/>
      <c r="BN42" s="659"/>
      <c r="BO42" s="659"/>
      <c r="BP42" s="659"/>
      <c r="BQ42" s="659"/>
      <c r="BR42" s="659"/>
      <c r="BS42" s="659"/>
      <c r="BT42" s="659"/>
      <c r="BU42" s="659"/>
      <c r="BV42" s="213"/>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3"/>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0"/>
      <c r="DG42" s="660" t="str">
        <f>IF('各会計、関係団体の財政状況及び健全化判断比率'!BR15="","",'各会計、関係団体の財政状況及び健全化判断比率'!BR15)</f>
        <v/>
      </c>
      <c r="DH42" s="660"/>
      <c r="DI42" s="217"/>
      <c r="DJ42" s="185"/>
      <c r="DK42" s="185"/>
      <c r="DL42" s="185"/>
      <c r="DM42" s="185"/>
      <c r="DN42" s="185"/>
      <c r="DO42" s="185"/>
    </row>
    <row r="43" spans="1:119" ht="32.25" customHeight="1" x14ac:dyDescent="0.15">
      <c r="A43" s="185"/>
      <c r="B43" s="212"/>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3"/>
      <c r="U43" s="658" t="str">
        <f t="shared" si="4"/>
        <v/>
      </c>
      <c r="V43" s="658"/>
      <c r="W43" s="659"/>
      <c r="X43" s="659"/>
      <c r="Y43" s="659"/>
      <c r="Z43" s="659"/>
      <c r="AA43" s="659"/>
      <c r="AB43" s="659"/>
      <c r="AC43" s="659"/>
      <c r="AD43" s="659"/>
      <c r="AE43" s="659"/>
      <c r="AF43" s="659"/>
      <c r="AG43" s="659"/>
      <c r="AH43" s="659"/>
      <c r="AI43" s="659"/>
      <c r="AJ43" s="659"/>
      <c r="AK43" s="659"/>
      <c r="AL43" s="213"/>
      <c r="AM43" s="658" t="str">
        <f t="shared" si="0"/>
        <v/>
      </c>
      <c r="AN43" s="658"/>
      <c r="AO43" s="659"/>
      <c r="AP43" s="659"/>
      <c r="AQ43" s="659"/>
      <c r="AR43" s="659"/>
      <c r="AS43" s="659"/>
      <c r="AT43" s="659"/>
      <c r="AU43" s="659"/>
      <c r="AV43" s="659"/>
      <c r="AW43" s="659"/>
      <c r="AX43" s="659"/>
      <c r="AY43" s="659"/>
      <c r="AZ43" s="659"/>
      <c r="BA43" s="659"/>
      <c r="BB43" s="659"/>
      <c r="BC43" s="659"/>
      <c r="BD43" s="213"/>
      <c r="BE43" s="658" t="str">
        <f t="shared" si="1"/>
        <v/>
      </c>
      <c r="BF43" s="658"/>
      <c r="BG43" s="659"/>
      <c r="BH43" s="659"/>
      <c r="BI43" s="659"/>
      <c r="BJ43" s="659"/>
      <c r="BK43" s="659"/>
      <c r="BL43" s="659"/>
      <c r="BM43" s="659"/>
      <c r="BN43" s="659"/>
      <c r="BO43" s="659"/>
      <c r="BP43" s="659"/>
      <c r="BQ43" s="659"/>
      <c r="BR43" s="659"/>
      <c r="BS43" s="659"/>
      <c r="BT43" s="659"/>
      <c r="BU43" s="659"/>
      <c r="BV43" s="213"/>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3"/>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0"/>
      <c r="DG43" s="660" t="str">
        <f>IF('各会計、関係団体の財政状況及び健全化判断比率'!BR16="","",'各会計、関係団体の財政状況及び健全化判断比率'!BR16)</f>
        <v/>
      </c>
      <c r="DH43" s="66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sheetData>
  <sheetProtection algorithmName="SHA-512" hashValue="C+yCi5WaOv5xrTmPKmc8f+qSGsdXSabzX0MNOZ643H7wqJI8jRNG9AR7Cqsgr1dHDkpVwOB4wdkGVQ5Yoplfsg==" saltValue="7Gxey/FKz00RDzVQsHA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1" t="s">
        <v>218</v>
      </c>
      <c r="DI1" s="662"/>
      <c r="DJ1" s="662"/>
      <c r="DK1" s="662"/>
      <c r="DL1" s="662"/>
      <c r="DM1" s="662"/>
      <c r="DN1" s="663"/>
      <c r="DO1" s="225"/>
      <c r="DP1" s="661" t="s">
        <v>219</v>
      </c>
      <c r="DQ1" s="662"/>
      <c r="DR1" s="662"/>
      <c r="DS1" s="662"/>
      <c r="DT1" s="662"/>
      <c r="DU1" s="662"/>
      <c r="DV1" s="662"/>
      <c r="DW1" s="662"/>
      <c r="DX1" s="662"/>
      <c r="DY1" s="662"/>
      <c r="DZ1" s="662"/>
      <c r="EA1" s="662"/>
      <c r="EB1" s="662"/>
      <c r="EC1" s="663"/>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9" customFormat="1" ht="11.25" customHeight="1" x14ac:dyDescent="0.15">
      <c r="B5" s="671" t="s">
        <v>231</v>
      </c>
      <c r="C5" s="672"/>
      <c r="D5" s="672"/>
      <c r="E5" s="672"/>
      <c r="F5" s="672"/>
      <c r="G5" s="672"/>
      <c r="H5" s="672"/>
      <c r="I5" s="672"/>
      <c r="J5" s="672"/>
      <c r="K5" s="672"/>
      <c r="L5" s="672"/>
      <c r="M5" s="672"/>
      <c r="N5" s="672"/>
      <c r="O5" s="672"/>
      <c r="P5" s="672"/>
      <c r="Q5" s="673"/>
      <c r="R5" s="674">
        <v>27252184</v>
      </c>
      <c r="S5" s="675"/>
      <c r="T5" s="675"/>
      <c r="U5" s="675"/>
      <c r="V5" s="675"/>
      <c r="W5" s="675"/>
      <c r="X5" s="675"/>
      <c r="Y5" s="676"/>
      <c r="Z5" s="677">
        <v>29.9</v>
      </c>
      <c r="AA5" s="677"/>
      <c r="AB5" s="677"/>
      <c r="AC5" s="677"/>
      <c r="AD5" s="678">
        <v>25762119</v>
      </c>
      <c r="AE5" s="678"/>
      <c r="AF5" s="678"/>
      <c r="AG5" s="678"/>
      <c r="AH5" s="678"/>
      <c r="AI5" s="678"/>
      <c r="AJ5" s="678"/>
      <c r="AK5" s="678"/>
      <c r="AL5" s="679">
        <v>70.099999999999994</v>
      </c>
      <c r="AM5" s="680"/>
      <c r="AN5" s="680"/>
      <c r="AO5" s="681"/>
      <c r="AP5" s="671" t="s">
        <v>232</v>
      </c>
      <c r="AQ5" s="672"/>
      <c r="AR5" s="672"/>
      <c r="AS5" s="672"/>
      <c r="AT5" s="672"/>
      <c r="AU5" s="672"/>
      <c r="AV5" s="672"/>
      <c r="AW5" s="672"/>
      <c r="AX5" s="672"/>
      <c r="AY5" s="672"/>
      <c r="AZ5" s="672"/>
      <c r="BA5" s="672"/>
      <c r="BB5" s="672"/>
      <c r="BC5" s="672"/>
      <c r="BD5" s="672"/>
      <c r="BE5" s="672"/>
      <c r="BF5" s="673"/>
      <c r="BG5" s="685">
        <v>25760566</v>
      </c>
      <c r="BH5" s="686"/>
      <c r="BI5" s="686"/>
      <c r="BJ5" s="686"/>
      <c r="BK5" s="686"/>
      <c r="BL5" s="686"/>
      <c r="BM5" s="686"/>
      <c r="BN5" s="687"/>
      <c r="BO5" s="688">
        <v>94.5</v>
      </c>
      <c r="BP5" s="688"/>
      <c r="BQ5" s="688"/>
      <c r="BR5" s="688"/>
      <c r="BS5" s="689" t="s">
        <v>130</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683272</v>
      </c>
      <c r="S6" s="686"/>
      <c r="T6" s="686"/>
      <c r="U6" s="686"/>
      <c r="V6" s="686"/>
      <c r="W6" s="686"/>
      <c r="X6" s="686"/>
      <c r="Y6" s="687"/>
      <c r="Z6" s="688">
        <v>0.7</v>
      </c>
      <c r="AA6" s="688"/>
      <c r="AB6" s="688"/>
      <c r="AC6" s="688"/>
      <c r="AD6" s="689">
        <v>683272</v>
      </c>
      <c r="AE6" s="689"/>
      <c r="AF6" s="689"/>
      <c r="AG6" s="689"/>
      <c r="AH6" s="689"/>
      <c r="AI6" s="689"/>
      <c r="AJ6" s="689"/>
      <c r="AK6" s="689"/>
      <c r="AL6" s="690">
        <v>1.9</v>
      </c>
      <c r="AM6" s="691"/>
      <c r="AN6" s="691"/>
      <c r="AO6" s="692"/>
      <c r="AP6" s="682" t="s">
        <v>237</v>
      </c>
      <c r="AQ6" s="683"/>
      <c r="AR6" s="683"/>
      <c r="AS6" s="683"/>
      <c r="AT6" s="683"/>
      <c r="AU6" s="683"/>
      <c r="AV6" s="683"/>
      <c r="AW6" s="683"/>
      <c r="AX6" s="683"/>
      <c r="AY6" s="683"/>
      <c r="AZ6" s="683"/>
      <c r="BA6" s="683"/>
      <c r="BB6" s="683"/>
      <c r="BC6" s="683"/>
      <c r="BD6" s="683"/>
      <c r="BE6" s="683"/>
      <c r="BF6" s="684"/>
      <c r="BG6" s="685">
        <v>25760566</v>
      </c>
      <c r="BH6" s="686"/>
      <c r="BI6" s="686"/>
      <c r="BJ6" s="686"/>
      <c r="BK6" s="686"/>
      <c r="BL6" s="686"/>
      <c r="BM6" s="686"/>
      <c r="BN6" s="687"/>
      <c r="BO6" s="688">
        <v>94.5</v>
      </c>
      <c r="BP6" s="688"/>
      <c r="BQ6" s="688"/>
      <c r="BR6" s="688"/>
      <c r="BS6" s="689" t="s">
        <v>130</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312567</v>
      </c>
      <c r="CS6" s="686"/>
      <c r="CT6" s="686"/>
      <c r="CU6" s="686"/>
      <c r="CV6" s="686"/>
      <c r="CW6" s="686"/>
      <c r="CX6" s="686"/>
      <c r="CY6" s="687"/>
      <c r="CZ6" s="679">
        <v>0.3</v>
      </c>
      <c r="DA6" s="680"/>
      <c r="DB6" s="680"/>
      <c r="DC6" s="699"/>
      <c r="DD6" s="694" t="s">
        <v>130</v>
      </c>
      <c r="DE6" s="686"/>
      <c r="DF6" s="686"/>
      <c r="DG6" s="686"/>
      <c r="DH6" s="686"/>
      <c r="DI6" s="686"/>
      <c r="DJ6" s="686"/>
      <c r="DK6" s="686"/>
      <c r="DL6" s="686"/>
      <c r="DM6" s="686"/>
      <c r="DN6" s="686"/>
      <c r="DO6" s="686"/>
      <c r="DP6" s="687"/>
      <c r="DQ6" s="694">
        <v>312558</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22700</v>
      </c>
      <c r="S7" s="686"/>
      <c r="T7" s="686"/>
      <c r="U7" s="686"/>
      <c r="V7" s="686"/>
      <c r="W7" s="686"/>
      <c r="X7" s="686"/>
      <c r="Y7" s="687"/>
      <c r="Z7" s="688">
        <v>0</v>
      </c>
      <c r="AA7" s="688"/>
      <c r="AB7" s="688"/>
      <c r="AC7" s="688"/>
      <c r="AD7" s="689">
        <v>22700</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11130820</v>
      </c>
      <c r="BH7" s="686"/>
      <c r="BI7" s="686"/>
      <c r="BJ7" s="686"/>
      <c r="BK7" s="686"/>
      <c r="BL7" s="686"/>
      <c r="BM7" s="686"/>
      <c r="BN7" s="687"/>
      <c r="BO7" s="688">
        <v>40.799999999999997</v>
      </c>
      <c r="BP7" s="688"/>
      <c r="BQ7" s="688"/>
      <c r="BR7" s="688"/>
      <c r="BS7" s="689" t="s">
        <v>241</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24424371</v>
      </c>
      <c r="CS7" s="686"/>
      <c r="CT7" s="686"/>
      <c r="CU7" s="686"/>
      <c r="CV7" s="686"/>
      <c r="CW7" s="686"/>
      <c r="CX7" s="686"/>
      <c r="CY7" s="687"/>
      <c r="CZ7" s="688">
        <v>27.2</v>
      </c>
      <c r="DA7" s="688"/>
      <c r="DB7" s="688"/>
      <c r="DC7" s="688"/>
      <c r="DD7" s="694">
        <v>1701810</v>
      </c>
      <c r="DE7" s="686"/>
      <c r="DF7" s="686"/>
      <c r="DG7" s="686"/>
      <c r="DH7" s="686"/>
      <c r="DI7" s="686"/>
      <c r="DJ7" s="686"/>
      <c r="DK7" s="686"/>
      <c r="DL7" s="686"/>
      <c r="DM7" s="686"/>
      <c r="DN7" s="686"/>
      <c r="DO7" s="686"/>
      <c r="DP7" s="687"/>
      <c r="DQ7" s="694">
        <v>4921670</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96767</v>
      </c>
      <c r="S8" s="686"/>
      <c r="T8" s="686"/>
      <c r="U8" s="686"/>
      <c r="V8" s="686"/>
      <c r="W8" s="686"/>
      <c r="X8" s="686"/>
      <c r="Y8" s="687"/>
      <c r="Z8" s="688">
        <v>0.1</v>
      </c>
      <c r="AA8" s="688"/>
      <c r="AB8" s="688"/>
      <c r="AC8" s="688"/>
      <c r="AD8" s="689">
        <v>96767</v>
      </c>
      <c r="AE8" s="689"/>
      <c r="AF8" s="689"/>
      <c r="AG8" s="689"/>
      <c r="AH8" s="689"/>
      <c r="AI8" s="689"/>
      <c r="AJ8" s="689"/>
      <c r="AK8" s="689"/>
      <c r="AL8" s="690">
        <v>0.3</v>
      </c>
      <c r="AM8" s="691"/>
      <c r="AN8" s="691"/>
      <c r="AO8" s="692"/>
      <c r="AP8" s="682" t="s">
        <v>244</v>
      </c>
      <c r="AQ8" s="683"/>
      <c r="AR8" s="683"/>
      <c r="AS8" s="683"/>
      <c r="AT8" s="683"/>
      <c r="AU8" s="683"/>
      <c r="AV8" s="683"/>
      <c r="AW8" s="683"/>
      <c r="AX8" s="683"/>
      <c r="AY8" s="683"/>
      <c r="AZ8" s="683"/>
      <c r="BA8" s="683"/>
      <c r="BB8" s="683"/>
      <c r="BC8" s="683"/>
      <c r="BD8" s="683"/>
      <c r="BE8" s="683"/>
      <c r="BF8" s="684"/>
      <c r="BG8" s="685">
        <v>324652</v>
      </c>
      <c r="BH8" s="686"/>
      <c r="BI8" s="686"/>
      <c r="BJ8" s="686"/>
      <c r="BK8" s="686"/>
      <c r="BL8" s="686"/>
      <c r="BM8" s="686"/>
      <c r="BN8" s="687"/>
      <c r="BO8" s="688">
        <v>1.2</v>
      </c>
      <c r="BP8" s="688"/>
      <c r="BQ8" s="688"/>
      <c r="BR8" s="688"/>
      <c r="BS8" s="694" t="s">
        <v>140</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21235956</v>
      </c>
      <c r="CS8" s="686"/>
      <c r="CT8" s="686"/>
      <c r="CU8" s="686"/>
      <c r="CV8" s="686"/>
      <c r="CW8" s="686"/>
      <c r="CX8" s="686"/>
      <c r="CY8" s="687"/>
      <c r="CZ8" s="688">
        <v>23.6</v>
      </c>
      <c r="DA8" s="688"/>
      <c r="DB8" s="688"/>
      <c r="DC8" s="688"/>
      <c r="DD8" s="694">
        <v>496684</v>
      </c>
      <c r="DE8" s="686"/>
      <c r="DF8" s="686"/>
      <c r="DG8" s="686"/>
      <c r="DH8" s="686"/>
      <c r="DI8" s="686"/>
      <c r="DJ8" s="686"/>
      <c r="DK8" s="686"/>
      <c r="DL8" s="686"/>
      <c r="DM8" s="686"/>
      <c r="DN8" s="686"/>
      <c r="DO8" s="686"/>
      <c r="DP8" s="687"/>
      <c r="DQ8" s="694">
        <v>10574957</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131525</v>
      </c>
      <c r="S9" s="686"/>
      <c r="T9" s="686"/>
      <c r="U9" s="686"/>
      <c r="V9" s="686"/>
      <c r="W9" s="686"/>
      <c r="X9" s="686"/>
      <c r="Y9" s="687"/>
      <c r="Z9" s="688">
        <v>0.1</v>
      </c>
      <c r="AA9" s="688"/>
      <c r="AB9" s="688"/>
      <c r="AC9" s="688"/>
      <c r="AD9" s="689">
        <v>131525</v>
      </c>
      <c r="AE9" s="689"/>
      <c r="AF9" s="689"/>
      <c r="AG9" s="689"/>
      <c r="AH9" s="689"/>
      <c r="AI9" s="689"/>
      <c r="AJ9" s="689"/>
      <c r="AK9" s="689"/>
      <c r="AL9" s="690">
        <v>0.4</v>
      </c>
      <c r="AM9" s="691"/>
      <c r="AN9" s="691"/>
      <c r="AO9" s="692"/>
      <c r="AP9" s="682" t="s">
        <v>247</v>
      </c>
      <c r="AQ9" s="683"/>
      <c r="AR9" s="683"/>
      <c r="AS9" s="683"/>
      <c r="AT9" s="683"/>
      <c r="AU9" s="683"/>
      <c r="AV9" s="683"/>
      <c r="AW9" s="683"/>
      <c r="AX9" s="683"/>
      <c r="AY9" s="683"/>
      <c r="AZ9" s="683"/>
      <c r="BA9" s="683"/>
      <c r="BB9" s="683"/>
      <c r="BC9" s="683"/>
      <c r="BD9" s="683"/>
      <c r="BE9" s="683"/>
      <c r="BF9" s="684"/>
      <c r="BG9" s="685">
        <v>9372440</v>
      </c>
      <c r="BH9" s="686"/>
      <c r="BI9" s="686"/>
      <c r="BJ9" s="686"/>
      <c r="BK9" s="686"/>
      <c r="BL9" s="686"/>
      <c r="BM9" s="686"/>
      <c r="BN9" s="687"/>
      <c r="BO9" s="688">
        <v>34.4</v>
      </c>
      <c r="BP9" s="688"/>
      <c r="BQ9" s="688"/>
      <c r="BR9" s="688"/>
      <c r="BS9" s="694" t="s">
        <v>241</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5623051</v>
      </c>
      <c r="CS9" s="686"/>
      <c r="CT9" s="686"/>
      <c r="CU9" s="686"/>
      <c r="CV9" s="686"/>
      <c r="CW9" s="686"/>
      <c r="CX9" s="686"/>
      <c r="CY9" s="687"/>
      <c r="CZ9" s="688">
        <v>6.3</v>
      </c>
      <c r="DA9" s="688"/>
      <c r="DB9" s="688"/>
      <c r="DC9" s="688"/>
      <c r="DD9" s="694">
        <v>312409</v>
      </c>
      <c r="DE9" s="686"/>
      <c r="DF9" s="686"/>
      <c r="DG9" s="686"/>
      <c r="DH9" s="686"/>
      <c r="DI9" s="686"/>
      <c r="DJ9" s="686"/>
      <c r="DK9" s="686"/>
      <c r="DL9" s="686"/>
      <c r="DM9" s="686"/>
      <c r="DN9" s="686"/>
      <c r="DO9" s="686"/>
      <c r="DP9" s="687"/>
      <c r="DQ9" s="694">
        <v>5003588</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140</v>
      </c>
      <c r="AA10" s="688"/>
      <c r="AB10" s="688"/>
      <c r="AC10" s="688"/>
      <c r="AD10" s="689" t="s">
        <v>241</v>
      </c>
      <c r="AE10" s="689"/>
      <c r="AF10" s="689"/>
      <c r="AG10" s="689"/>
      <c r="AH10" s="689"/>
      <c r="AI10" s="689"/>
      <c r="AJ10" s="689"/>
      <c r="AK10" s="689"/>
      <c r="AL10" s="690" t="s">
        <v>130</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414392</v>
      </c>
      <c r="BH10" s="686"/>
      <c r="BI10" s="686"/>
      <c r="BJ10" s="686"/>
      <c r="BK10" s="686"/>
      <c r="BL10" s="686"/>
      <c r="BM10" s="686"/>
      <c r="BN10" s="687"/>
      <c r="BO10" s="688">
        <v>1.5</v>
      </c>
      <c r="BP10" s="688"/>
      <c r="BQ10" s="688"/>
      <c r="BR10" s="688"/>
      <c r="BS10" s="694" t="s">
        <v>130</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1317466</v>
      </c>
      <c r="CS10" s="686"/>
      <c r="CT10" s="686"/>
      <c r="CU10" s="686"/>
      <c r="CV10" s="686"/>
      <c r="CW10" s="686"/>
      <c r="CX10" s="686"/>
      <c r="CY10" s="687"/>
      <c r="CZ10" s="688">
        <v>1.5</v>
      </c>
      <c r="DA10" s="688"/>
      <c r="DB10" s="688"/>
      <c r="DC10" s="688"/>
      <c r="DD10" s="694">
        <v>22970</v>
      </c>
      <c r="DE10" s="686"/>
      <c r="DF10" s="686"/>
      <c r="DG10" s="686"/>
      <c r="DH10" s="686"/>
      <c r="DI10" s="686"/>
      <c r="DJ10" s="686"/>
      <c r="DK10" s="686"/>
      <c r="DL10" s="686"/>
      <c r="DM10" s="686"/>
      <c r="DN10" s="686"/>
      <c r="DO10" s="686"/>
      <c r="DP10" s="687"/>
      <c r="DQ10" s="694">
        <v>101398</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3806269</v>
      </c>
      <c r="S11" s="686"/>
      <c r="T11" s="686"/>
      <c r="U11" s="686"/>
      <c r="V11" s="686"/>
      <c r="W11" s="686"/>
      <c r="X11" s="686"/>
      <c r="Y11" s="687"/>
      <c r="Z11" s="690">
        <v>4.2</v>
      </c>
      <c r="AA11" s="691"/>
      <c r="AB11" s="691"/>
      <c r="AC11" s="703"/>
      <c r="AD11" s="694">
        <v>3806269</v>
      </c>
      <c r="AE11" s="686"/>
      <c r="AF11" s="686"/>
      <c r="AG11" s="686"/>
      <c r="AH11" s="686"/>
      <c r="AI11" s="686"/>
      <c r="AJ11" s="686"/>
      <c r="AK11" s="687"/>
      <c r="AL11" s="690">
        <v>10.4</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1019336</v>
      </c>
      <c r="BH11" s="686"/>
      <c r="BI11" s="686"/>
      <c r="BJ11" s="686"/>
      <c r="BK11" s="686"/>
      <c r="BL11" s="686"/>
      <c r="BM11" s="686"/>
      <c r="BN11" s="687"/>
      <c r="BO11" s="688">
        <v>3.7</v>
      </c>
      <c r="BP11" s="688"/>
      <c r="BQ11" s="688"/>
      <c r="BR11" s="688"/>
      <c r="BS11" s="694" t="s">
        <v>130</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1214700</v>
      </c>
      <c r="CS11" s="686"/>
      <c r="CT11" s="686"/>
      <c r="CU11" s="686"/>
      <c r="CV11" s="686"/>
      <c r="CW11" s="686"/>
      <c r="CX11" s="686"/>
      <c r="CY11" s="687"/>
      <c r="CZ11" s="688">
        <v>1.4</v>
      </c>
      <c r="DA11" s="688"/>
      <c r="DB11" s="688"/>
      <c r="DC11" s="688"/>
      <c r="DD11" s="694">
        <v>540196</v>
      </c>
      <c r="DE11" s="686"/>
      <c r="DF11" s="686"/>
      <c r="DG11" s="686"/>
      <c r="DH11" s="686"/>
      <c r="DI11" s="686"/>
      <c r="DJ11" s="686"/>
      <c r="DK11" s="686"/>
      <c r="DL11" s="686"/>
      <c r="DM11" s="686"/>
      <c r="DN11" s="686"/>
      <c r="DO11" s="686"/>
      <c r="DP11" s="687"/>
      <c r="DQ11" s="694">
        <v>1027267</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v>33424</v>
      </c>
      <c r="S12" s="686"/>
      <c r="T12" s="686"/>
      <c r="U12" s="686"/>
      <c r="V12" s="686"/>
      <c r="W12" s="686"/>
      <c r="X12" s="686"/>
      <c r="Y12" s="687"/>
      <c r="Z12" s="688">
        <v>0</v>
      </c>
      <c r="AA12" s="688"/>
      <c r="AB12" s="688"/>
      <c r="AC12" s="688"/>
      <c r="AD12" s="689">
        <v>33424</v>
      </c>
      <c r="AE12" s="689"/>
      <c r="AF12" s="689"/>
      <c r="AG12" s="689"/>
      <c r="AH12" s="689"/>
      <c r="AI12" s="689"/>
      <c r="AJ12" s="689"/>
      <c r="AK12" s="689"/>
      <c r="AL12" s="690">
        <v>0.1</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13117980</v>
      </c>
      <c r="BH12" s="686"/>
      <c r="BI12" s="686"/>
      <c r="BJ12" s="686"/>
      <c r="BK12" s="686"/>
      <c r="BL12" s="686"/>
      <c r="BM12" s="686"/>
      <c r="BN12" s="687"/>
      <c r="BO12" s="688">
        <v>48.1</v>
      </c>
      <c r="BP12" s="688"/>
      <c r="BQ12" s="688"/>
      <c r="BR12" s="688"/>
      <c r="BS12" s="694" t="s">
        <v>130</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2670257</v>
      </c>
      <c r="CS12" s="686"/>
      <c r="CT12" s="686"/>
      <c r="CU12" s="686"/>
      <c r="CV12" s="686"/>
      <c r="CW12" s="686"/>
      <c r="CX12" s="686"/>
      <c r="CY12" s="687"/>
      <c r="CZ12" s="688">
        <v>3</v>
      </c>
      <c r="DA12" s="688"/>
      <c r="DB12" s="688"/>
      <c r="DC12" s="688"/>
      <c r="DD12" s="694">
        <v>1105653</v>
      </c>
      <c r="DE12" s="686"/>
      <c r="DF12" s="686"/>
      <c r="DG12" s="686"/>
      <c r="DH12" s="686"/>
      <c r="DI12" s="686"/>
      <c r="DJ12" s="686"/>
      <c r="DK12" s="686"/>
      <c r="DL12" s="686"/>
      <c r="DM12" s="686"/>
      <c r="DN12" s="686"/>
      <c r="DO12" s="686"/>
      <c r="DP12" s="687"/>
      <c r="DQ12" s="694">
        <v>2192890</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140</v>
      </c>
      <c r="AA13" s="688"/>
      <c r="AB13" s="688"/>
      <c r="AC13" s="688"/>
      <c r="AD13" s="689" t="s">
        <v>130</v>
      </c>
      <c r="AE13" s="689"/>
      <c r="AF13" s="689"/>
      <c r="AG13" s="689"/>
      <c r="AH13" s="689"/>
      <c r="AI13" s="689"/>
      <c r="AJ13" s="689"/>
      <c r="AK13" s="689"/>
      <c r="AL13" s="690" t="s">
        <v>140</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13096365</v>
      </c>
      <c r="BH13" s="686"/>
      <c r="BI13" s="686"/>
      <c r="BJ13" s="686"/>
      <c r="BK13" s="686"/>
      <c r="BL13" s="686"/>
      <c r="BM13" s="686"/>
      <c r="BN13" s="687"/>
      <c r="BO13" s="688">
        <v>48.1</v>
      </c>
      <c r="BP13" s="688"/>
      <c r="BQ13" s="688"/>
      <c r="BR13" s="688"/>
      <c r="BS13" s="694" t="s">
        <v>130</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8992351</v>
      </c>
      <c r="CS13" s="686"/>
      <c r="CT13" s="686"/>
      <c r="CU13" s="686"/>
      <c r="CV13" s="686"/>
      <c r="CW13" s="686"/>
      <c r="CX13" s="686"/>
      <c r="CY13" s="687"/>
      <c r="CZ13" s="688">
        <v>10</v>
      </c>
      <c r="DA13" s="688"/>
      <c r="DB13" s="688"/>
      <c r="DC13" s="688"/>
      <c r="DD13" s="694">
        <v>4498269</v>
      </c>
      <c r="DE13" s="686"/>
      <c r="DF13" s="686"/>
      <c r="DG13" s="686"/>
      <c r="DH13" s="686"/>
      <c r="DI13" s="686"/>
      <c r="DJ13" s="686"/>
      <c r="DK13" s="686"/>
      <c r="DL13" s="686"/>
      <c r="DM13" s="686"/>
      <c r="DN13" s="686"/>
      <c r="DO13" s="686"/>
      <c r="DP13" s="687"/>
      <c r="DQ13" s="694">
        <v>5609417</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140</v>
      </c>
      <c r="AE14" s="689"/>
      <c r="AF14" s="689"/>
      <c r="AG14" s="689"/>
      <c r="AH14" s="689"/>
      <c r="AI14" s="689"/>
      <c r="AJ14" s="689"/>
      <c r="AK14" s="689"/>
      <c r="AL14" s="690" t="s">
        <v>130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573847</v>
      </c>
      <c r="BH14" s="686"/>
      <c r="BI14" s="686"/>
      <c r="BJ14" s="686"/>
      <c r="BK14" s="686"/>
      <c r="BL14" s="686"/>
      <c r="BM14" s="686"/>
      <c r="BN14" s="687"/>
      <c r="BO14" s="688">
        <v>2.1</v>
      </c>
      <c r="BP14" s="688"/>
      <c r="BQ14" s="688"/>
      <c r="BR14" s="688"/>
      <c r="BS14" s="694" t="s">
        <v>140</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6098421</v>
      </c>
      <c r="CS14" s="686"/>
      <c r="CT14" s="686"/>
      <c r="CU14" s="686"/>
      <c r="CV14" s="686"/>
      <c r="CW14" s="686"/>
      <c r="CX14" s="686"/>
      <c r="CY14" s="687"/>
      <c r="CZ14" s="688">
        <v>6.8</v>
      </c>
      <c r="DA14" s="688"/>
      <c r="DB14" s="688"/>
      <c r="DC14" s="688"/>
      <c r="DD14" s="694">
        <v>805041</v>
      </c>
      <c r="DE14" s="686"/>
      <c r="DF14" s="686"/>
      <c r="DG14" s="686"/>
      <c r="DH14" s="686"/>
      <c r="DI14" s="686"/>
      <c r="DJ14" s="686"/>
      <c r="DK14" s="686"/>
      <c r="DL14" s="686"/>
      <c r="DM14" s="686"/>
      <c r="DN14" s="686"/>
      <c r="DO14" s="686"/>
      <c r="DP14" s="687"/>
      <c r="DQ14" s="694">
        <v>2292878</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140</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937919</v>
      </c>
      <c r="BH15" s="686"/>
      <c r="BI15" s="686"/>
      <c r="BJ15" s="686"/>
      <c r="BK15" s="686"/>
      <c r="BL15" s="686"/>
      <c r="BM15" s="686"/>
      <c r="BN15" s="687"/>
      <c r="BO15" s="688">
        <v>3.4</v>
      </c>
      <c r="BP15" s="688"/>
      <c r="BQ15" s="688"/>
      <c r="BR15" s="688"/>
      <c r="BS15" s="694" t="s">
        <v>130</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12349186</v>
      </c>
      <c r="CS15" s="686"/>
      <c r="CT15" s="686"/>
      <c r="CU15" s="686"/>
      <c r="CV15" s="686"/>
      <c r="CW15" s="686"/>
      <c r="CX15" s="686"/>
      <c r="CY15" s="687"/>
      <c r="CZ15" s="688">
        <v>13.7</v>
      </c>
      <c r="DA15" s="688"/>
      <c r="DB15" s="688"/>
      <c r="DC15" s="688"/>
      <c r="DD15" s="694">
        <v>5369571</v>
      </c>
      <c r="DE15" s="686"/>
      <c r="DF15" s="686"/>
      <c r="DG15" s="686"/>
      <c r="DH15" s="686"/>
      <c r="DI15" s="686"/>
      <c r="DJ15" s="686"/>
      <c r="DK15" s="686"/>
      <c r="DL15" s="686"/>
      <c r="DM15" s="686"/>
      <c r="DN15" s="686"/>
      <c r="DO15" s="686"/>
      <c r="DP15" s="687"/>
      <c r="DQ15" s="694">
        <v>5873177</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76724</v>
      </c>
      <c r="S16" s="686"/>
      <c r="T16" s="686"/>
      <c r="U16" s="686"/>
      <c r="V16" s="686"/>
      <c r="W16" s="686"/>
      <c r="X16" s="686"/>
      <c r="Y16" s="687"/>
      <c r="Z16" s="688">
        <v>0.1</v>
      </c>
      <c r="AA16" s="688"/>
      <c r="AB16" s="688"/>
      <c r="AC16" s="688"/>
      <c r="AD16" s="689">
        <v>76724</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130</v>
      </c>
      <c r="BP16" s="688"/>
      <c r="BQ16" s="688"/>
      <c r="BR16" s="688"/>
      <c r="BS16" s="694" t="s">
        <v>140</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241</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259982</v>
      </c>
      <c r="S17" s="686"/>
      <c r="T17" s="686"/>
      <c r="U17" s="686"/>
      <c r="V17" s="686"/>
      <c r="W17" s="686"/>
      <c r="X17" s="686"/>
      <c r="Y17" s="687"/>
      <c r="Z17" s="688">
        <v>0.3</v>
      </c>
      <c r="AA17" s="688"/>
      <c r="AB17" s="688"/>
      <c r="AC17" s="688"/>
      <c r="AD17" s="689">
        <v>259982</v>
      </c>
      <c r="AE17" s="689"/>
      <c r="AF17" s="689"/>
      <c r="AG17" s="689"/>
      <c r="AH17" s="689"/>
      <c r="AI17" s="689"/>
      <c r="AJ17" s="689"/>
      <c r="AK17" s="689"/>
      <c r="AL17" s="690">
        <v>0.7</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140</v>
      </c>
      <c r="BP17" s="688"/>
      <c r="BQ17" s="688"/>
      <c r="BR17" s="688"/>
      <c r="BS17" s="694" t="s">
        <v>130</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5655699</v>
      </c>
      <c r="CS17" s="686"/>
      <c r="CT17" s="686"/>
      <c r="CU17" s="686"/>
      <c r="CV17" s="686"/>
      <c r="CW17" s="686"/>
      <c r="CX17" s="686"/>
      <c r="CY17" s="687"/>
      <c r="CZ17" s="688">
        <v>6.3</v>
      </c>
      <c r="DA17" s="688"/>
      <c r="DB17" s="688"/>
      <c r="DC17" s="688"/>
      <c r="DD17" s="694" t="s">
        <v>130</v>
      </c>
      <c r="DE17" s="686"/>
      <c r="DF17" s="686"/>
      <c r="DG17" s="686"/>
      <c r="DH17" s="686"/>
      <c r="DI17" s="686"/>
      <c r="DJ17" s="686"/>
      <c r="DK17" s="686"/>
      <c r="DL17" s="686"/>
      <c r="DM17" s="686"/>
      <c r="DN17" s="686"/>
      <c r="DO17" s="686"/>
      <c r="DP17" s="687"/>
      <c r="DQ17" s="694">
        <v>5616398</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229687</v>
      </c>
      <c r="S18" s="686"/>
      <c r="T18" s="686"/>
      <c r="U18" s="686"/>
      <c r="V18" s="686"/>
      <c r="W18" s="686"/>
      <c r="X18" s="686"/>
      <c r="Y18" s="687"/>
      <c r="Z18" s="688">
        <v>0.3</v>
      </c>
      <c r="AA18" s="688"/>
      <c r="AB18" s="688"/>
      <c r="AC18" s="688"/>
      <c r="AD18" s="689">
        <v>229687</v>
      </c>
      <c r="AE18" s="689"/>
      <c r="AF18" s="689"/>
      <c r="AG18" s="689"/>
      <c r="AH18" s="689"/>
      <c r="AI18" s="689"/>
      <c r="AJ18" s="689"/>
      <c r="AK18" s="689"/>
      <c r="AL18" s="690">
        <v>0.6</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140</v>
      </c>
      <c r="BH18" s="686"/>
      <c r="BI18" s="686"/>
      <c r="BJ18" s="686"/>
      <c r="BK18" s="686"/>
      <c r="BL18" s="686"/>
      <c r="BM18" s="686"/>
      <c r="BN18" s="687"/>
      <c r="BO18" s="688" t="s">
        <v>241</v>
      </c>
      <c r="BP18" s="688"/>
      <c r="BQ18" s="688"/>
      <c r="BR18" s="688"/>
      <c r="BS18" s="694" t="s">
        <v>140</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140</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175635</v>
      </c>
      <c r="S19" s="686"/>
      <c r="T19" s="686"/>
      <c r="U19" s="686"/>
      <c r="V19" s="686"/>
      <c r="W19" s="686"/>
      <c r="X19" s="686"/>
      <c r="Y19" s="687"/>
      <c r="Z19" s="688">
        <v>0.2</v>
      </c>
      <c r="AA19" s="688"/>
      <c r="AB19" s="688"/>
      <c r="AC19" s="688"/>
      <c r="AD19" s="689">
        <v>175635</v>
      </c>
      <c r="AE19" s="689"/>
      <c r="AF19" s="689"/>
      <c r="AG19" s="689"/>
      <c r="AH19" s="689"/>
      <c r="AI19" s="689"/>
      <c r="AJ19" s="689"/>
      <c r="AK19" s="689"/>
      <c r="AL19" s="690">
        <v>0.5</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1491618</v>
      </c>
      <c r="BH19" s="686"/>
      <c r="BI19" s="686"/>
      <c r="BJ19" s="686"/>
      <c r="BK19" s="686"/>
      <c r="BL19" s="686"/>
      <c r="BM19" s="686"/>
      <c r="BN19" s="687"/>
      <c r="BO19" s="688">
        <v>5.5</v>
      </c>
      <c r="BP19" s="688"/>
      <c r="BQ19" s="688"/>
      <c r="BR19" s="688"/>
      <c r="BS19" s="694" t="s">
        <v>241</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241</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37955</v>
      </c>
      <c r="S20" s="686"/>
      <c r="T20" s="686"/>
      <c r="U20" s="686"/>
      <c r="V20" s="686"/>
      <c r="W20" s="686"/>
      <c r="X20" s="686"/>
      <c r="Y20" s="687"/>
      <c r="Z20" s="688">
        <v>0</v>
      </c>
      <c r="AA20" s="688"/>
      <c r="AB20" s="688"/>
      <c r="AC20" s="688"/>
      <c r="AD20" s="689">
        <v>37955</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1491618</v>
      </c>
      <c r="BH20" s="686"/>
      <c r="BI20" s="686"/>
      <c r="BJ20" s="686"/>
      <c r="BK20" s="686"/>
      <c r="BL20" s="686"/>
      <c r="BM20" s="686"/>
      <c r="BN20" s="687"/>
      <c r="BO20" s="688">
        <v>5.5</v>
      </c>
      <c r="BP20" s="688"/>
      <c r="BQ20" s="688"/>
      <c r="BR20" s="688"/>
      <c r="BS20" s="694" t="s">
        <v>130</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89894025</v>
      </c>
      <c r="CS20" s="686"/>
      <c r="CT20" s="686"/>
      <c r="CU20" s="686"/>
      <c r="CV20" s="686"/>
      <c r="CW20" s="686"/>
      <c r="CX20" s="686"/>
      <c r="CY20" s="687"/>
      <c r="CZ20" s="688">
        <v>100</v>
      </c>
      <c r="DA20" s="688"/>
      <c r="DB20" s="688"/>
      <c r="DC20" s="688"/>
      <c r="DD20" s="694">
        <v>14852603</v>
      </c>
      <c r="DE20" s="686"/>
      <c r="DF20" s="686"/>
      <c r="DG20" s="686"/>
      <c r="DH20" s="686"/>
      <c r="DI20" s="686"/>
      <c r="DJ20" s="686"/>
      <c r="DK20" s="686"/>
      <c r="DL20" s="686"/>
      <c r="DM20" s="686"/>
      <c r="DN20" s="686"/>
      <c r="DO20" s="686"/>
      <c r="DP20" s="687"/>
      <c r="DQ20" s="694">
        <v>43526198</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16097</v>
      </c>
      <c r="S21" s="686"/>
      <c r="T21" s="686"/>
      <c r="U21" s="686"/>
      <c r="V21" s="686"/>
      <c r="W21" s="686"/>
      <c r="X21" s="686"/>
      <c r="Y21" s="687"/>
      <c r="Z21" s="688">
        <v>0</v>
      </c>
      <c r="AA21" s="688"/>
      <c r="AB21" s="688"/>
      <c r="AC21" s="688"/>
      <c r="AD21" s="689">
        <v>16097</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1553</v>
      </c>
      <c r="BH21" s="686"/>
      <c r="BI21" s="686"/>
      <c r="BJ21" s="686"/>
      <c r="BK21" s="686"/>
      <c r="BL21" s="686"/>
      <c r="BM21" s="686"/>
      <c r="BN21" s="687"/>
      <c r="BO21" s="688">
        <v>0</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6017337</v>
      </c>
      <c r="S22" s="686"/>
      <c r="T22" s="686"/>
      <c r="U22" s="686"/>
      <c r="V22" s="686"/>
      <c r="W22" s="686"/>
      <c r="X22" s="686"/>
      <c r="Y22" s="687"/>
      <c r="Z22" s="688">
        <v>6.6</v>
      </c>
      <c r="AA22" s="688"/>
      <c r="AB22" s="688"/>
      <c r="AC22" s="688"/>
      <c r="AD22" s="689">
        <v>5399926</v>
      </c>
      <c r="AE22" s="689"/>
      <c r="AF22" s="689"/>
      <c r="AG22" s="689"/>
      <c r="AH22" s="689"/>
      <c r="AI22" s="689"/>
      <c r="AJ22" s="689"/>
      <c r="AK22" s="689"/>
      <c r="AL22" s="690">
        <v>14.7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140</v>
      </c>
      <c r="BP22" s="688"/>
      <c r="BQ22" s="688"/>
      <c r="BR22" s="688"/>
      <c r="BS22" s="694" t="s">
        <v>130</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5399926</v>
      </c>
      <c r="S23" s="686"/>
      <c r="T23" s="686"/>
      <c r="U23" s="686"/>
      <c r="V23" s="686"/>
      <c r="W23" s="686"/>
      <c r="X23" s="686"/>
      <c r="Y23" s="687"/>
      <c r="Z23" s="688">
        <v>5.9</v>
      </c>
      <c r="AA23" s="688"/>
      <c r="AB23" s="688"/>
      <c r="AC23" s="688"/>
      <c r="AD23" s="689">
        <v>5399926</v>
      </c>
      <c r="AE23" s="689"/>
      <c r="AF23" s="689"/>
      <c r="AG23" s="689"/>
      <c r="AH23" s="689"/>
      <c r="AI23" s="689"/>
      <c r="AJ23" s="689"/>
      <c r="AK23" s="689"/>
      <c r="AL23" s="690">
        <v>14.7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1490065</v>
      </c>
      <c r="BH23" s="686"/>
      <c r="BI23" s="686"/>
      <c r="BJ23" s="686"/>
      <c r="BK23" s="686"/>
      <c r="BL23" s="686"/>
      <c r="BM23" s="686"/>
      <c r="BN23" s="687"/>
      <c r="BO23" s="688">
        <v>5.5</v>
      </c>
      <c r="BP23" s="688"/>
      <c r="BQ23" s="688"/>
      <c r="BR23" s="688"/>
      <c r="BS23" s="694" t="s">
        <v>241</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617411</v>
      </c>
      <c r="S24" s="686"/>
      <c r="T24" s="686"/>
      <c r="U24" s="686"/>
      <c r="V24" s="686"/>
      <c r="W24" s="686"/>
      <c r="X24" s="686"/>
      <c r="Y24" s="687"/>
      <c r="Z24" s="688">
        <v>0.7</v>
      </c>
      <c r="AA24" s="688"/>
      <c r="AB24" s="688"/>
      <c r="AC24" s="688"/>
      <c r="AD24" s="689" t="s">
        <v>241</v>
      </c>
      <c r="AE24" s="689"/>
      <c r="AF24" s="689"/>
      <c r="AG24" s="689"/>
      <c r="AH24" s="689"/>
      <c r="AI24" s="689"/>
      <c r="AJ24" s="689"/>
      <c r="AK24" s="689"/>
      <c r="AL24" s="690" t="s">
        <v>241</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130</v>
      </c>
      <c r="BP24" s="688"/>
      <c r="BQ24" s="688"/>
      <c r="BR24" s="688"/>
      <c r="BS24" s="694" t="s">
        <v>140</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29048721</v>
      </c>
      <c r="CS24" s="675"/>
      <c r="CT24" s="675"/>
      <c r="CU24" s="675"/>
      <c r="CV24" s="675"/>
      <c r="CW24" s="675"/>
      <c r="CX24" s="675"/>
      <c r="CY24" s="676"/>
      <c r="CZ24" s="679">
        <v>32.299999999999997</v>
      </c>
      <c r="DA24" s="680"/>
      <c r="DB24" s="680"/>
      <c r="DC24" s="699"/>
      <c r="DD24" s="724">
        <v>19121675</v>
      </c>
      <c r="DE24" s="675"/>
      <c r="DF24" s="675"/>
      <c r="DG24" s="675"/>
      <c r="DH24" s="675"/>
      <c r="DI24" s="675"/>
      <c r="DJ24" s="675"/>
      <c r="DK24" s="676"/>
      <c r="DL24" s="724">
        <v>19008403</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241</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130</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140</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10861726</v>
      </c>
      <c r="CS25" s="721"/>
      <c r="CT25" s="721"/>
      <c r="CU25" s="721"/>
      <c r="CV25" s="721"/>
      <c r="CW25" s="721"/>
      <c r="CX25" s="721"/>
      <c r="CY25" s="722"/>
      <c r="CZ25" s="690">
        <v>12.1</v>
      </c>
      <c r="DA25" s="719"/>
      <c r="DB25" s="719"/>
      <c r="DC25" s="723"/>
      <c r="DD25" s="694">
        <v>9989420</v>
      </c>
      <c r="DE25" s="721"/>
      <c r="DF25" s="721"/>
      <c r="DG25" s="721"/>
      <c r="DH25" s="721"/>
      <c r="DI25" s="721"/>
      <c r="DJ25" s="721"/>
      <c r="DK25" s="722"/>
      <c r="DL25" s="694">
        <v>9880955</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38609871</v>
      </c>
      <c r="S26" s="686"/>
      <c r="T26" s="686"/>
      <c r="U26" s="686"/>
      <c r="V26" s="686"/>
      <c r="W26" s="686"/>
      <c r="X26" s="686"/>
      <c r="Y26" s="687"/>
      <c r="Z26" s="688">
        <v>42.4</v>
      </c>
      <c r="AA26" s="688"/>
      <c r="AB26" s="688"/>
      <c r="AC26" s="688"/>
      <c r="AD26" s="689">
        <v>36502395</v>
      </c>
      <c r="AE26" s="689"/>
      <c r="AF26" s="689"/>
      <c r="AG26" s="689"/>
      <c r="AH26" s="689"/>
      <c r="AI26" s="689"/>
      <c r="AJ26" s="689"/>
      <c r="AK26" s="689"/>
      <c r="AL26" s="690">
        <v>99.4</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140</v>
      </c>
      <c r="BH26" s="686"/>
      <c r="BI26" s="686"/>
      <c r="BJ26" s="686"/>
      <c r="BK26" s="686"/>
      <c r="BL26" s="686"/>
      <c r="BM26" s="686"/>
      <c r="BN26" s="687"/>
      <c r="BO26" s="688" t="s">
        <v>140</v>
      </c>
      <c r="BP26" s="688"/>
      <c r="BQ26" s="688"/>
      <c r="BR26" s="688"/>
      <c r="BS26" s="694" t="s">
        <v>140</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6616231</v>
      </c>
      <c r="CS26" s="686"/>
      <c r="CT26" s="686"/>
      <c r="CU26" s="686"/>
      <c r="CV26" s="686"/>
      <c r="CW26" s="686"/>
      <c r="CX26" s="686"/>
      <c r="CY26" s="687"/>
      <c r="CZ26" s="690">
        <v>7.4</v>
      </c>
      <c r="DA26" s="719"/>
      <c r="DB26" s="719"/>
      <c r="DC26" s="723"/>
      <c r="DD26" s="694">
        <v>5948887</v>
      </c>
      <c r="DE26" s="686"/>
      <c r="DF26" s="686"/>
      <c r="DG26" s="686"/>
      <c r="DH26" s="686"/>
      <c r="DI26" s="686"/>
      <c r="DJ26" s="686"/>
      <c r="DK26" s="687"/>
      <c r="DL26" s="694" t="s">
        <v>140</v>
      </c>
      <c r="DM26" s="686"/>
      <c r="DN26" s="686"/>
      <c r="DO26" s="686"/>
      <c r="DP26" s="686"/>
      <c r="DQ26" s="686"/>
      <c r="DR26" s="686"/>
      <c r="DS26" s="686"/>
      <c r="DT26" s="686"/>
      <c r="DU26" s="686"/>
      <c r="DV26" s="687"/>
      <c r="DW26" s="690" t="s">
        <v>241</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41720</v>
      </c>
      <c r="S27" s="686"/>
      <c r="T27" s="686"/>
      <c r="U27" s="686"/>
      <c r="V27" s="686"/>
      <c r="W27" s="686"/>
      <c r="X27" s="686"/>
      <c r="Y27" s="687"/>
      <c r="Z27" s="688">
        <v>0</v>
      </c>
      <c r="AA27" s="688"/>
      <c r="AB27" s="688"/>
      <c r="AC27" s="688"/>
      <c r="AD27" s="689">
        <v>41720</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27252184</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12531296</v>
      </c>
      <c r="CS27" s="721"/>
      <c r="CT27" s="721"/>
      <c r="CU27" s="721"/>
      <c r="CV27" s="721"/>
      <c r="CW27" s="721"/>
      <c r="CX27" s="721"/>
      <c r="CY27" s="722"/>
      <c r="CZ27" s="690">
        <v>13.9</v>
      </c>
      <c r="DA27" s="719"/>
      <c r="DB27" s="719"/>
      <c r="DC27" s="723"/>
      <c r="DD27" s="694">
        <v>3515857</v>
      </c>
      <c r="DE27" s="721"/>
      <c r="DF27" s="721"/>
      <c r="DG27" s="721"/>
      <c r="DH27" s="721"/>
      <c r="DI27" s="721"/>
      <c r="DJ27" s="721"/>
      <c r="DK27" s="722"/>
      <c r="DL27" s="694">
        <v>3511050</v>
      </c>
      <c r="DM27" s="721"/>
      <c r="DN27" s="721"/>
      <c r="DO27" s="721"/>
      <c r="DP27" s="721"/>
      <c r="DQ27" s="721"/>
      <c r="DR27" s="721"/>
      <c r="DS27" s="721"/>
      <c r="DT27" s="721"/>
      <c r="DU27" s="721"/>
      <c r="DV27" s="722"/>
      <c r="DW27" s="690">
        <v>9.1</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425186</v>
      </c>
      <c r="S28" s="686"/>
      <c r="T28" s="686"/>
      <c r="U28" s="686"/>
      <c r="V28" s="686"/>
      <c r="W28" s="686"/>
      <c r="X28" s="686"/>
      <c r="Y28" s="687"/>
      <c r="Z28" s="688">
        <v>0.5</v>
      </c>
      <c r="AA28" s="688"/>
      <c r="AB28" s="688"/>
      <c r="AC28" s="688"/>
      <c r="AD28" s="689" t="s">
        <v>241</v>
      </c>
      <c r="AE28" s="689"/>
      <c r="AF28" s="689"/>
      <c r="AG28" s="689"/>
      <c r="AH28" s="689"/>
      <c r="AI28" s="689"/>
      <c r="AJ28" s="689"/>
      <c r="AK28" s="689"/>
      <c r="AL28" s="690" t="s">
        <v>140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5655699</v>
      </c>
      <c r="CS28" s="686"/>
      <c r="CT28" s="686"/>
      <c r="CU28" s="686"/>
      <c r="CV28" s="686"/>
      <c r="CW28" s="686"/>
      <c r="CX28" s="686"/>
      <c r="CY28" s="687"/>
      <c r="CZ28" s="690">
        <v>6.3</v>
      </c>
      <c r="DA28" s="719"/>
      <c r="DB28" s="719"/>
      <c r="DC28" s="723"/>
      <c r="DD28" s="694">
        <v>5616398</v>
      </c>
      <c r="DE28" s="686"/>
      <c r="DF28" s="686"/>
      <c r="DG28" s="686"/>
      <c r="DH28" s="686"/>
      <c r="DI28" s="686"/>
      <c r="DJ28" s="686"/>
      <c r="DK28" s="687"/>
      <c r="DL28" s="694">
        <v>5616398</v>
      </c>
      <c r="DM28" s="686"/>
      <c r="DN28" s="686"/>
      <c r="DO28" s="686"/>
      <c r="DP28" s="686"/>
      <c r="DQ28" s="686"/>
      <c r="DR28" s="686"/>
      <c r="DS28" s="686"/>
      <c r="DT28" s="686"/>
      <c r="DU28" s="686"/>
      <c r="DV28" s="687"/>
      <c r="DW28" s="690">
        <v>14.5</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341601</v>
      </c>
      <c r="S29" s="686"/>
      <c r="T29" s="686"/>
      <c r="U29" s="686"/>
      <c r="V29" s="686"/>
      <c r="W29" s="686"/>
      <c r="X29" s="686"/>
      <c r="Y29" s="687"/>
      <c r="Z29" s="688">
        <v>0.4</v>
      </c>
      <c r="AA29" s="688"/>
      <c r="AB29" s="688"/>
      <c r="AC29" s="688"/>
      <c r="AD29" s="689">
        <v>111724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5655548</v>
      </c>
      <c r="CS29" s="721"/>
      <c r="CT29" s="721"/>
      <c r="CU29" s="721"/>
      <c r="CV29" s="721"/>
      <c r="CW29" s="721"/>
      <c r="CX29" s="721"/>
      <c r="CY29" s="722"/>
      <c r="CZ29" s="690">
        <v>6.3</v>
      </c>
      <c r="DA29" s="719"/>
      <c r="DB29" s="719"/>
      <c r="DC29" s="723"/>
      <c r="DD29" s="694">
        <v>5616247</v>
      </c>
      <c r="DE29" s="721"/>
      <c r="DF29" s="721"/>
      <c r="DG29" s="721"/>
      <c r="DH29" s="721"/>
      <c r="DI29" s="721"/>
      <c r="DJ29" s="721"/>
      <c r="DK29" s="722"/>
      <c r="DL29" s="694">
        <v>5616247</v>
      </c>
      <c r="DM29" s="721"/>
      <c r="DN29" s="721"/>
      <c r="DO29" s="721"/>
      <c r="DP29" s="721"/>
      <c r="DQ29" s="721"/>
      <c r="DR29" s="721"/>
      <c r="DS29" s="721"/>
      <c r="DT29" s="721"/>
      <c r="DU29" s="721"/>
      <c r="DV29" s="722"/>
      <c r="DW29" s="690">
        <v>14.5</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344360</v>
      </c>
      <c r="S30" s="686"/>
      <c r="T30" s="686"/>
      <c r="U30" s="686"/>
      <c r="V30" s="686"/>
      <c r="W30" s="686"/>
      <c r="X30" s="686"/>
      <c r="Y30" s="687"/>
      <c r="Z30" s="688">
        <v>0.4</v>
      </c>
      <c r="AA30" s="688"/>
      <c r="AB30" s="688"/>
      <c r="AC30" s="688"/>
      <c r="AD30" s="689" t="s">
        <v>130</v>
      </c>
      <c r="AE30" s="689"/>
      <c r="AF30" s="689"/>
      <c r="AG30" s="689"/>
      <c r="AH30" s="689"/>
      <c r="AI30" s="689"/>
      <c r="AJ30" s="689"/>
      <c r="AK30" s="689"/>
      <c r="AL30" s="690" t="s">
        <v>241</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5446019</v>
      </c>
      <c r="CS30" s="686"/>
      <c r="CT30" s="686"/>
      <c r="CU30" s="686"/>
      <c r="CV30" s="686"/>
      <c r="CW30" s="686"/>
      <c r="CX30" s="686"/>
      <c r="CY30" s="687"/>
      <c r="CZ30" s="690">
        <v>6.1</v>
      </c>
      <c r="DA30" s="719"/>
      <c r="DB30" s="719"/>
      <c r="DC30" s="723"/>
      <c r="DD30" s="694">
        <v>5410853</v>
      </c>
      <c r="DE30" s="686"/>
      <c r="DF30" s="686"/>
      <c r="DG30" s="686"/>
      <c r="DH30" s="686"/>
      <c r="DI30" s="686"/>
      <c r="DJ30" s="686"/>
      <c r="DK30" s="687"/>
      <c r="DL30" s="694">
        <v>5410853</v>
      </c>
      <c r="DM30" s="686"/>
      <c r="DN30" s="686"/>
      <c r="DO30" s="686"/>
      <c r="DP30" s="686"/>
      <c r="DQ30" s="686"/>
      <c r="DR30" s="686"/>
      <c r="DS30" s="686"/>
      <c r="DT30" s="686"/>
      <c r="DU30" s="686"/>
      <c r="DV30" s="687"/>
      <c r="DW30" s="690">
        <v>14</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27293168</v>
      </c>
      <c r="S31" s="686"/>
      <c r="T31" s="686"/>
      <c r="U31" s="686"/>
      <c r="V31" s="686"/>
      <c r="W31" s="686"/>
      <c r="X31" s="686"/>
      <c r="Y31" s="687"/>
      <c r="Z31" s="688">
        <v>29.9</v>
      </c>
      <c r="AA31" s="688"/>
      <c r="AB31" s="688"/>
      <c r="AC31" s="688"/>
      <c r="AD31" s="689" t="s">
        <v>130</v>
      </c>
      <c r="AE31" s="689"/>
      <c r="AF31" s="689"/>
      <c r="AG31" s="689"/>
      <c r="AH31" s="689"/>
      <c r="AI31" s="689"/>
      <c r="AJ31" s="689"/>
      <c r="AK31" s="689"/>
      <c r="AL31" s="690" t="s">
        <v>130</v>
      </c>
      <c r="AM31" s="691"/>
      <c r="AN31" s="691"/>
      <c r="AO31" s="692"/>
      <c r="AP31" s="742" t="s">
        <v>316</v>
      </c>
      <c r="AQ31" s="743"/>
      <c r="AR31" s="743"/>
      <c r="AS31" s="743"/>
      <c r="AT31" s="748" t="s">
        <v>317</v>
      </c>
      <c r="AU31" s="230"/>
      <c r="AV31" s="230"/>
      <c r="AW31" s="230"/>
      <c r="AX31" s="671" t="s">
        <v>192</v>
      </c>
      <c r="AY31" s="672"/>
      <c r="AZ31" s="672"/>
      <c r="BA31" s="672"/>
      <c r="BB31" s="672"/>
      <c r="BC31" s="672"/>
      <c r="BD31" s="672"/>
      <c r="BE31" s="672"/>
      <c r="BF31" s="673"/>
      <c r="BG31" s="753">
        <v>99</v>
      </c>
      <c r="BH31" s="740"/>
      <c r="BI31" s="740"/>
      <c r="BJ31" s="740"/>
      <c r="BK31" s="740"/>
      <c r="BL31" s="740"/>
      <c r="BM31" s="680">
        <v>97.8</v>
      </c>
      <c r="BN31" s="740"/>
      <c r="BO31" s="740"/>
      <c r="BP31" s="740"/>
      <c r="BQ31" s="741"/>
      <c r="BR31" s="753">
        <v>99.4</v>
      </c>
      <c r="BS31" s="740"/>
      <c r="BT31" s="740"/>
      <c r="BU31" s="740"/>
      <c r="BV31" s="740"/>
      <c r="BW31" s="740"/>
      <c r="BX31" s="680">
        <v>98.2</v>
      </c>
      <c r="BY31" s="740"/>
      <c r="BZ31" s="740"/>
      <c r="CA31" s="740"/>
      <c r="CB31" s="741"/>
      <c r="CD31" s="727"/>
      <c r="CE31" s="728"/>
      <c r="CF31" s="700" t="s">
        <v>318</v>
      </c>
      <c r="CG31" s="701"/>
      <c r="CH31" s="701"/>
      <c r="CI31" s="701"/>
      <c r="CJ31" s="701"/>
      <c r="CK31" s="701"/>
      <c r="CL31" s="701"/>
      <c r="CM31" s="701"/>
      <c r="CN31" s="701"/>
      <c r="CO31" s="701"/>
      <c r="CP31" s="701"/>
      <c r="CQ31" s="702"/>
      <c r="CR31" s="685">
        <v>209529</v>
      </c>
      <c r="CS31" s="721"/>
      <c r="CT31" s="721"/>
      <c r="CU31" s="721"/>
      <c r="CV31" s="721"/>
      <c r="CW31" s="721"/>
      <c r="CX31" s="721"/>
      <c r="CY31" s="722"/>
      <c r="CZ31" s="690">
        <v>0.2</v>
      </c>
      <c r="DA31" s="719"/>
      <c r="DB31" s="719"/>
      <c r="DC31" s="723"/>
      <c r="DD31" s="694">
        <v>205394</v>
      </c>
      <c r="DE31" s="721"/>
      <c r="DF31" s="721"/>
      <c r="DG31" s="721"/>
      <c r="DH31" s="721"/>
      <c r="DI31" s="721"/>
      <c r="DJ31" s="721"/>
      <c r="DK31" s="722"/>
      <c r="DL31" s="694">
        <v>205394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319</v>
      </c>
      <c r="C32" s="732"/>
      <c r="D32" s="732"/>
      <c r="E32" s="732"/>
      <c r="F32" s="732"/>
      <c r="G32" s="732"/>
      <c r="H32" s="732"/>
      <c r="I32" s="732"/>
      <c r="J32" s="732"/>
      <c r="K32" s="732"/>
      <c r="L32" s="732"/>
      <c r="M32" s="732"/>
      <c r="N32" s="732"/>
      <c r="O32" s="732"/>
      <c r="P32" s="732"/>
      <c r="Q32" s="733"/>
      <c r="R32" s="685" t="s">
        <v>140</v>
      </c>
      <c r="S32" s="686"/>
      <c r="T32" s="686"/>
      <c r="U32" s="686"/>
      <c r="V32" s="686"/>
      <c r="W32" s="686"/>
      <c r="X32" s="686"/>
      <c r="Y32" s="687"/>
      <c r="Z32" s="688" t="s">
        <v>140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29" t="s">
        <v>320</v>
      </c>
      <c r="AV32" s="229"/>
      <c r="AW32" s="229"/>
      <c r="AX32" s="682" t="s">
        <v>321</v>
      </c>
      <c r="AY32" s="683"/>
      <c r="AZ32" s="683"/>
      <c r="BA32" s="683"/>
      <c r="BB32" s="683"/>
      <c r="BC32" s="683"/>
      <c r="BD32" s="683"/>
      <c r="BE32" s="683"/>
      <c r="BF32" s="684"/>
      <c r="BG32" s="754">
        <v>99</v>
      </c>
      <c r="BH32" s="721"/>
      <c r="BI32" s="721"/>
      <c r="BJ32" s="721"/>
      <c r="BK32" s="721"/>
      <c r="BL32" s="721"/>
      <c r="BM32" s="691">
        <v>97.2</v>
      </c>
      <c r="BN32" s="751"/>
      <c r="BO32" s="751"/>
      <c r="BP32" s="751"/>
      <c r="BQ32" s="752"/>
      <c r="BR32" s="754">
        <v>99.2</v>
      </c>
      <c r="BS32" s="721"/>
      <c r="BT32" s="721"/>
      <c r="BU32" s="721"/>
      <c r="BV32" s="721"/>
      <c r="BW32" s="721"/>
      <c r="BX32" s="691">
        <v>97.5</v>
      </c>
      <c r="BY32" s="751"/>
      <c r="BZ32" s="751"/>
      <c r="CA32" s="751"/>
      <c r="CB32" s="752"/>
      <c r="CD32" s="729"/>
      <c r="CE32" s="730"/>
      <c r="CF32" s="700" t="s">
        <v>322</v>
      </c>
      <c r="CG32" s="701"/>
      <c r="CH32" s="701"/>
      <c r="CI32" s="701"/>
      <c r="CJ32" s="701"/>
      <c r="CK32" s="701"/>
      <c r="CL32" s="701"/>
      <c r="CM32" s="701"/>
      <c r="CN32" s="701"/>
      <c r="CO32" s="701"/>
      <c r="CP32" s="701"/>
      <c r="CQ32" s="702"/>
      <c r="CR32" s="685">
        <v>151</v>
      </c>
      <c r="CS32" s="686"/>
      <c r="CT32" s="686"/>
      <c r="CU32" s="686"/>
      <c r="CV32" s="686"/>
      <c r="CW32" s="686"/>
      <c r="CX32" s="686"/>
      <c r="CY32" s="687"/>
      <c r="CZ32" s="690">
        <v>0</v>
      </c>
      <c r="DA32" s="719"/>
      <c r="DB32" s="719"/>
      <c r="DC32" s="723"/>
      <c r="DD32" s="694">
        <v>151</v>
      </c>
      <c r="DE32" s="686"/>
      <c r="DF32" s="686"/>
      <c r="DG32" s="686"/>
      <c r="DH32" s="686"/>
      <c r="DI32" s="686"/>
      <c r="DJ32" s="686"/>
      <c r="DK32" s="687"/>
      <c r="DL32" s="694">
        <v>151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4045351</v>
      </c>
      <c r="S33" s="686"/>
      <c r="T33" s="686"/>
      <c r="U33" s="686"/>
      <c r="V33" s="686"/>
      <c r="W33" s="686"/>
      <c r="X33" s="686"/>
      <c r="Y33" s="687"/>
      <c r="Z33" s="688">
        <v>4.4000000000000004</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1"/>
      <c r="AV33" s="231"/>
      <c r="AW33" s="231"/>
      <c r="AX33" s="735" t="s">
        <v>324</v>
      </c>
      <c r="AY33" s="736"/>
      <c r="AZ33" s="736"/>
      <c r="BA33" s="736"/>
      <c r="BB33" s="736"/>
      <c r="BC33" s="736"/>
      <c r="BD33" s="736"/>
      <c r="BE33" s="736"/>
      <c r="BF33" s="737"/>
      <c r="BG33" s="755">
        <v>98.9</v>
      </c>
      <c r="BH33" s="756"/>
      <c r="BI33" s="756"/>
      <c r="BJ33" s="756"/>
      <c r="BK33" s="756"/>
      <c r="BL33" s="756"/>
      <c r="BM33" s="757">
        <v>98.2</v>
      </c>
      <c r="BN33" s="756"/>
      <c r="BO33" s="756"/>
      <c r="BP33" s="756"/>
      <c r="BQ33" s="758"/>
      <c r="BR33" s="755">
        <v>99.6</v>
      </c>
      <c r="BS33" s="756"/>
      <c r="BT33" s="756"/>
      <c r="BU33" s="756"/>
      <c r="BV33" s="756"/>
      <c r="BW33" s="756"/>
      <c r="BX33" s="757">
        <v>98.8</v>
      </c>
      <c r="BY33" s="756"/>
      <c r="BZ33" s="756"/>
      <c r="CA33" s="756"/>
      <c r="CB33" s="758"/>
      <c r="CD33" s="700" t="s">
        <v>325</v>
      </c>
      <c r="CE33" s="701"/>
      <c r="CF33" s="701"/>
      <c r="CG33" s="701"/>
      <c r="CH33" s="701"/>
      <c r="CI33" s="701"/>
      <c r="CJ33" s="701"/>
      <c r="CK33" s="701"/>
      <c r="CL33" s="701"/>
      <c r="CM33" s="701"/>
      <c r="CN33" s="701"/>
      <c r="CO33" s="701"/>
      <c r="CP33" s="701"/>
      <c r="CQ33" s="702"/>
      <c r="CR33" s="685">
        <v>45992701</v>
      </c>
      <c r="CS33" s="721"/>
      <c r="CT33" s="721"/>
      <c r="CU33" s="721"/>
      <c r="CV33" s="721"/>
      <c r="CW33" s="721"/>
      <c r="CX33" s="721"/>
      <c r="CY33" s="722"/>
      <c r="CZ33" s="690">
        <v>51.2</v>
      </c>
      <c r="DA33" s="719"/>
      <c r="DB33" s="719"/>
      <c r="DC33" s="723"/>
      <c r="DD33" s="694">
        <v>21078333</v>
      </c>
      <c r="DE33" s="721"/>
      <c r="DF33" s="721"/>
      <c r="DG33" s="721"/>
      <c r="DH33" s="721"/>
      <c r="DI33" s="721"/>
      <c r="DJ33" s="721"/>
      <c r="DK33" s="722"/>
      <c r="DL33" s="694">
        <v>15905415</v>
      </c>
      <c r="DM33" s="721"/>
      <c r="DN33" s="721"/>
      <c r="DO33" s="721"/>
      <c r="DP33" s="721"/>
      <c r="DQ33" s="721"/>
      <c r="DR33" s="721"/>
      <c r="DS33" s="721"/>
      <c r="DT33" s="721"/>
      <c r="DU33" s="721"/>
      <c r="DV33" s="722"/>
      <c r="DW33" s="690">
        <v>41</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303613</v>
      </c>
      <c r="S34" s="686"/>
      <c r="T34" s="686"/>
      <c r="U34" s="686"/>
      <c r="V34" s="686"/>
      <c r="W34" s="686"/>
      <c r="X34" s="686"/>
      <c r="Y34" s="687"/>
      <c r="Z34" s="688">
        <v>0.3</v>
      </c>
      <c r="AA34" s="688"/>
      <c r="AB34" s="688"/>
      <c r="AC34" s="688"/>
      <c r="AD34" s="689">
        <v>82609</v>
      </c>
      <c r="AE34" s="689"/>
      <c r="AF34" s="689"/>
      <c r="AG34" s="689"/>
      <c r="AH34" s="689"/>
      <c r="AI34" s="689"/>
      <c r="AJ34" s="689"/>
      <c r="AK34" s="689"/>
      <c r="AL34" s="690">
        <v>0.2</v>
      </c>
      <c r="AM34" s="691"/>
      <c r="AN34" s="691"/>
      <c r="AO34" s="692"/>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00" t="s">
        <v>327</v>
      </c>
      <c r="CE34" s="701"/>
      <c r="CF34" s="701"/>
      <c r="CG34" s="701"/>
      <c r="CH34" s="701"/>
      <c r="CI34" s="701"/>
      <c r="CJ34" s="701"/>
      <c r="CK34" s="701"/>
      <c r="CL34" s="701"/>
      <c r="CM34" s="701"/>
      <c r="CN34" s="701"/>
      <c r="CO34" s="701"/>
      <c r="CP34" s="701"/>
      <c r="CQ34" s="702"/>
      <c r="CR34" s="685">
        <v>9336509</v>
      </c>
      <c r="CS34" s="686"/>
      <c r="CT34" s="686"/>
      <c r="CU34" s="686"/>
      <c r="CV34" s="686"/>
      <c r="CW34" s="686"/>
      <c r="CX34" s="686"/>
      <c r="CY34" s="687"/>
      <c r="CZ34" s="690">
        <v>10.4</v>
      </c>
      <c r="DA34" s="719"/>
      <c r="DB34" s="719"/>
      <c r="DC34" s="723"/>
      <c r="DD34" s="694">
        <v>7401217</v>
      </c>
      <c r="DE34" s="686"/>
      <c r="DF34" s="686"/>
      <c r="DG34" s="686"/>
      <c r="DH34" s="686"/>
      <c r="DI34" s="686"/>
      <c r="DJ34" s="686"/>
      <c r="DK34" s="687"/>
      <c r="DL34" s="694">
        <v>6142435</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3642097</v>
      </c>
      <c r="S35" s="686"/>
      <c r="T35" s="686"/>
      <c r="U35" s="686"/>
      <c r="V35" s="686"/>
      <c r="W35" s="686"/>
      <c r="X35" s="686"/>
      <c r="Y35" s="687"/>
      <c r="Z35" s="688">
        <v>4</v>
      </c>
      <c r="AA35" s="688"/>
      <c r="AB35" s="688"/>
      <c r="AC35" s="688"/>
      <c r="AD35" s="689" t="s">
        <v>130</v>
      </c>
      <c r="AE35" s="689"/>
      <c r="AF35" s="689"/>
      <c r="AG35" s="689"/>
      <c r="AH35" s="689"/>
      <c r="AI35" s="689"/>
      <c r="AJ35" s="689"/>
      <c r="AK35" s="689"/>
      <c r="AL35" s="690" t="s">
        <v>140</v>
      </c>
      <c r="AM35" s="691"/>
      <c r="AN35" s="691"/>
      <c r="AO35" s="692"/>
      <c r="AP35" s="234"/>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808704</v>
      </c>
      <c r="CS35" s="721"/>
      <c r="CT35" s="721"/>
      <c r="CU35" s="721"/>
      <c r="CV35" s="721"/>
      <c r="CW35" s="721"/>
      <c r="CX35" s="721"/>
      <c r="CY35" s="722"/>
      <c r="CZ35" s="690">
        <v>0.9</v>
      </c>
      <c r="DA35" s="719"/>
      <c r="DB35" s="719"/>
      <c r="DC35" s="723"/>
      <c r="DD35" s="694">
        <v>782160</v>
      </c>
      <c r="DE35" s="721"/>
      <c r="DF35" s="721"/>
      <c r="DG35" s="721"/>
      <c r="DH35" s="721"/>
      <c r="DI35" s="721"/>
      <c r="DJ35" s="721"/>
      <c r="DK35" s="722"/>
      <c r="DL35" s="694">
        <v>682043</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4463873</v>
      </c>
      <c r="S36" s="686"/>
      <c r="T36" s="686"/>
      <c r="U36" s="686"/>
      <c r="V36" s="686"/>
      <c r="W36" s="686"/>
      <c r="X36" s="686"/>
      <c r="Y36" s="687"/>
      <c r="Z36" s="688">
        <v>4.9000000000000004</v>
      </c>
      <c r="AA36" s="688"/>
      <c r="AB36" s="688"/>
      <c r="AC36" s="688"/>
      <c r="AD36" s="689" t="s">
        <v>241</v>
      </c>
      <c r="AE36" s="689"/>
      <c r="AF36" s="689"/>
      <c r="AG36" s="689"/>
      <c r="AH36" s="689"/>
      <c r="AI36" s="689"/>
      <c r="AJ36" s="689"/>
      <c r="AK36" s="689"/>
      <c r="AL36" s="690" t="s">
        <v>241</v>
      </c>
      <c r="AM36" s="691"/>
      <c r="AN36" s="691"/>
      <c r="AO36" s="692"/>
      <c r="AP36" s="234"/>
      <c r="AQ36" s="759" t="s">
        <v>333</v>
      </c>
      <c r="AR36" s="760"/>
      <c r="AS36" s="760"/>
      <c r="AT36" s="760"/>
      <c r="AU36" s="760"/>
      <c r="AV36" s="760"/>
      <c r="AW36" s="760"/>
      <c r="AX36" s="760"/>
      <c r="AY36" s="761"/>
      <c r="AZ36" s="674">
        <v>10568275</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252906</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23741226</v>
      </c>
      <c r="CS36" s="686"/>
      <c r="CT36" s="686"/>
      <c r="CU36" s="686"/>
      <c r="CV36" s="686"/>
      <c r="CW36" s="686"/>
      <c r="CX36" s="686"/>
      <c r="CY36" s="687"/>
      <c r="CZ36" s="690">
        <v>26.4</v>
      </c>
      <c r="DA36" s="719"/>
      <c r="DB36" s="719"/>
      <c r="DC36" s="723"/>
      <c r="DD36" s="694">
        <v>6035560</v>
      </c>
      <c r="DE36" s="686"/>
      <c r="DF36" s="686"/>
      <c r="DG36" s="686"/>
      <c r="DH36" s="686"/>
      <c r="DI36" s="686"/>
      <c r="DJ36" s="686"/>
      <c r="DK36" s="687"/>
      <c r="DL36" s="694">
        <v>5262480</v>
      </c>
      <c r="DM36" s="686"/>
      <c r="DN36" s="686"/>
      <c r="DO36" s="686"/>
      <c r="DP36" s="686"/>
      <c r="DQ36" s="686"/>
      <c r="DR36" s="686"/>
      <c r="DS36" s="686"/>
      <c r="DT36" s="686"/>
      <c r="DU36" s="686"/>
      <c r="DV36" s="687"/>
      <c r="DW36" s="690">
        <v>13.6</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689166</v>
      </c>
      <c r="S37" s="686"/>
      <c r="T37" s="686"/>
      <c r="U37" s="686"/>
      <c r="V37" s="686"/>
      <c r="W37" s="686"/>
      <c r="X37" s="686"/>
      <c r="Y37" s="687"/>
      <c r="Z37" s="688">
        <v>0.8</v>
      </c>
      <c r="AA37" s="688"/>
      <c r="AB37" s="688"/>
      <c r="AC37" s="688"/>
      <c r="AD37" s="689" t="s">
        <v>130</v>
      </c>
      <c r="AE37" s="689"/>
      <c r="AF37" s="689"/>
      <c r="AG37" s="689"/>
      <c r="AH37" s="689"/>
      <c r="AI37" s="689"/>
      <c r="AJ37" s="689"/>
      <c r="AK37" s="689"/>
      <c r="AL37" s="690" t="s">
        <v>130</v>
      </c>
      <c r="AM37" s="691"/>
      <c r="AN37" s="691"/>
      <c r="AO37" s="692"/>
      <c r="AQ37" s="763" t="s">
        <v>337</v>
      </c>
      <c r="AR37" s="764"/>
      <c r="AS37" s="764"/>
      <c r="AT37" s="764"/>
      <c r="AU37" s="764"/>
      <c r="AV37" s="764"/>
      <c r="AW37" s="764"/>
      <c r="AX37" s="764"/>
      <c r="AY37" s="765"/>
      <c r="AZ37" s="685">
        <v>3222095</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-179904</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648843</v>
      </c>
      <c r="CS37" s="721"/>
      <c r="CT37" s="721"/>
      <c r="CU37" s="721"/>
      <c r="CV37" s="721"/>
      <c r="CW37" s="721"/>
      <c r="CX37" s="721"/>
      <c r="CY37" s="722"/>
      <c r="CZ37" s="690">
        <v>0.7</v>
      </c>
      <c r="DA37" s="719"/>
      <c r="DB37" s="719"/>
      <c r="DC37" s="723"/>
      <c r="DD37" s="694">
        <v>648843</v>
      </c>
      <c r="DE37" s="721"/>
      <c r="DF37" s="721"/>
      <c r="DG37" s="721"/>
      <c r="DH37" s="721"/>
      <c r="DI37" s="721"/>
      <c r="DJ37" s="721"/>
      <c r="DK37" s="722"/>
      <c r="DL37" s="694">
        <v>648843</v>
      </c>
      <c r="DM37" s="721"/>
      <c r="DN37" s="721"/>
      <c r="DO37" s="721"/>
      <c r="DP37" s="721"/>
      <c r="DQ37" s="721"/>
      <c r="DR37" s="721"/>
      <c r="DS37" s="721"/>
      <c r="DT37" s="721"/>
      <c r="DU37" s="721"/>
      <c r="DV37" s="722"/>
      <c r="DW37" s="690">
        <v>1.7</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2569893</v>
      </c>
      <c r="S38" s="686"/>
      <c r="T38" s="686"/>
      <c r="U38" s="686"/>
      <c r="V38" s="686"/>
      <c r="W38" s="686"/>
      <c r="X38" s="686"/>
      <c r="Y38" s="687"/>
      <c r="Z38" s="688">
        <v>2.8</v>
      </c>
      <c r="AA38" s="688"/>
      <c r="AB38" s="688"/>
      <c r="AC38" s="688"/>
      <c r="AD38" s="689">
        <v>553</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1796100</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22137</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5412764</v>
      </c>
      <c r="CS38" s="686"/>
      <c r="CT38" s="686"/>
      <c r="CU38" s="686"/>
      <c r="CV38" s="686"/>
      <c r="CW38" s="686"/>
      <c r="CX38" s="686"/>
      <c r="CY38" s="687"/>
      <c r="CZ38" s="690">
        <v>6</v>
      </c>
      <c r="DA38" s="719"/>
      <c r="DB38" s="719"/>
      <c r="DC38" s="723"/>
      <c r="DD38" s="694">
        <v>4349870</v>
      </c>
      <c r="DE38" s="686"/>
      <c r="DF38" s="686"/>
      <c r="DG38" s="686"/>
      <c r="DH38" s="686"/>
      <c r="DI38" s="686"/>
      <c r="DJ38" s="686"/>
      <c r="DK38" s="687"/>
      <c r="DL38" s="694">
        <v>3818457</v>
      </c>
      <c r="DM38" s="686"/>
      <c r="DN38" s="686"/>
      <c r="DO38" s="686"/>
      <c r="DP38" s="686"/>
      <c r="DQ38" s="686"/>
      <c r="DR38" s="686"/>
      <c r="DS38" s="686"/>
      <c r="DT38" s="686"/>
      <c r="DU38" s="686"/>
      <c r="DV38" s="687"/>
      <c r="DW38" s="690">
        <v>9.9</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8373027</v>
      </c>
      <c r="S39" s="686"/>
      <c r="T39" s="686"/>
      <c r="U39" s="686"/>
      <c r="V39" s="686"/>
      <c r="W39" s="686"/>
      <c r="X39" s="686"/>
      <c r="Y39" s="687"/>
      <c r="Z39" s="688">
        <v>9.1999999999999993</v>
      </c>
      <c r="AA39" s="688"/>
      <c r="AB39" s="688"/>
      <c r="AC39" s="688"/>
      <c r="AD39" s="689" t="s">
        <v>130</v>
      </c>
      <c r="AE39" s="689"/>
      <c r="AF39" s="689"/>
      <c r="AG39" s="689"/>
      <c r="AH39" s="689"/>
      <c r="AI39" s="689"/>
      <c r="AJ39" s="689"/>
      <c r="AK39" s="689"/>
      <c r="AL39" s="690" t="s">
        <v>130</v>
      </c>
      <c r="AM39" s="691"/>
      <c r="AN39" s="691"/>
      <c r="AO39" s="692"/>
      <c r="AQ39" s="763" t="s">
        <v>345</v>
      </c>
      <c r="AR39" s="764"/>
      <c r="AS39" s="764"/>
      <c r="AT39" s="764"/>
      <c r="AU39" s="764"/>
      <c r="AV39" s="764"/>
      <c r="AW39" s="764"/>
      <c r="AX39" s="764"/>
      <c r="AY39" s="765"/>
      <c r="AZ39" s="685">
        <v>137316</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35182</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3778298</v>
      </c>
      <c r="CS39" s="721"/>
      <c r="CT39" s="721"/>
      <c r="CU39" s="721"/>
      <c r="CV39" s="721"/>
      <c r="CW39" s="721"/>
      <c r="CX39" s="721"/>
      <c r="CY39" s="722"/>
      <c r="CZ39" s="690">
        <v>4.2</v>
      </c>
      <c r="DA39" s="719"/>
      <c r="DB39" s="719"/>
      <c r="DC39" s="723"/>
      <c r="DD39" s="694">
        <v>792244</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241</v>
      </c>
      <c r="S40" s="686"/>
      <c r="T40" s="686"/>
      <c r="U40" s="686"/>
      <c r="V40" s="686"/>
      <c r="W40" s="686"/>
      <c r="X40" s="686"/>
      <c r="Y40" s="687"/>
      <c r="Z40" s="688" t="s">
        <v>130</v>
      </c>
      <c r="AA40" s="688"/>
      <c r="AB40" s="688"/>
      <c r="AC40" s="688"/>
      <c r="AD40" s="689" t="s">
        <v>241</v>
      </c>
      <c r="AE40" s="689"/>
      <c r="AF40" s="689"/>
      <c r="AG40" s="689"/>
      <c r="AH40" s="689"/>
      <c r="AI40" s="689"/>
      <c r="AJ40" s="689"/>
      <c r="AK40" s="689"/>
      <c r="AL40" s="690" t="s">
        <v>140</v>
      </c>
      <c r="AM40" s="691"/>
      <c r="AN40" s="691"/>
      <c r="AO40" s="692"/>
      <c r="AQ40" s="763" t="s">
        <v>349</v>
      </c>
      <c r="AR40" s="764"/>
      <c r="AS40" s="764"/>
      <c r="AT40" s="764"/>
      <c r="AU40" s="764"/>
      <c r="AV40" s="764"/>
      <c r="AW40" s="764"/>
      <c r="AX40" s="764"/>
      <c r="AY40" s="765"/>
      <c r="AZ40" s="685">
        <v>64318</v>
      </c>
      <c r="BA40" s="686"/>
      <c r="BB40" s="686"/>
      <c r="BC40" s="686"/>
      <c r="BD40" s="721"/>
      <c r="BE40" s="721"/>
      <c r="BF40" s="752"/>
      <c r="BG40" s="772" t="s">
        <v>350</v>
      </c>
      <c r="BH40" s="773"/>
      <c r="BI40" s="773"/>
      <c r="BJ40" s="773"/>
      <c r="BK40" s="773"/>
      <c r="BL40" s="235"/>
      <c r="BM40" s="701" t="s">
        <v>351</v>
      </c>
      <c r="BN40" s="701"/>
      <c r="BO40" s="701"/>
      <c r="BP40" s="701"/>
      <c r="BQ40" s="701"/>
      <c r="BR40" s="701"/>
      <c r="BS40" s="701"/>
      <c r="BT40" s="701"/>
      <c r="BU40" s="702"/>
      <c r="BV40" s="685">
        <v>92</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2915200</v>
      </c>
      <c r="CS40" s="686"/>
      <c r="CT40" s="686"/>
      <c r="CU40" s="686"/>
      <c r="CV40" s="686"/>
      <c r="CW40" s="686"/>
      <c r="CX40" s="686"/>
      <c r="CY40" s="687"/>
      <c r="CZ40" s="690">
        <v>3.2</v>
      </c>
      <c r="DA40" s="719"/>
      <c r="DB40" s="719"/>
      <c r="DC40" s="723"/>
      <c r="DD40" s="694">
        <v>1717282</v>
      </c>
      <c r="DE40" s="686"/>
      <c r="DF40" s="686"/>
      <c r="DG40" s="686"/>
      <c r="DH40" s="686"/>
      <c r="DI40" s="686"/>
      <c r="DJ40" s="686"/>
      <c r="DK40" s="687"/>
      <c r="DL40" s="694" t="s">
        <v>140</v>
      </c>
      <c r="DM40" s="686"/>
      <c r="DN40" s="686"/>
      <c r="DO40" s="686"/>
      <c r="DP40" s="686"/>
      <c r="DQ40" s="686"/>
      <c r="DR40" s="686"/>
      <c r="DS40" s="686"/>
      <c r="DT40" s="686"/>
      <c r="DU40" s="686"/>
      <c r="DV40" s="687"/>
      <c r="DW40" s="690" t="s">
        <v>140</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130</v>
      </c>
      <c r="AA41" s="688"/>
      <c r="AB41" s="688"/>
      <c r="AC41" s="688"/>
      <c r="AD41" s="689" t="s">
        <v>140</v>
      </c>
      <c r="AE41" s="689"/>
      <c r="AF41" s="689"/>
      <c r="AG41" s="689"/>
      <c r="AH41" s="689"/>
      <c r="AI41" s="689"/>
      <c r="AJ41" s="689"/>
      <c r="AK41" s="689"/>
      <c r="AL41" s="690" t="s">
        <v>130</v>
      </c>
      <c r="AM41" s="691"/>
      <c r="AN41" s="691"/>
      <c r="AO41" s="692"/>
      <c r="AQ41" s="763" t="s">
        <v>354</v>
      </c>
      <c r="AR41" s="764"/>
      <c r="AS41" s="764"/>
      <c r="AT41" s="764"/>
      <c r="AU41" s="764"/>
      <c r="AV41" s="764"/>
      <c r="AW41" s="764"/>
      <c r="AX41" s="764"/>
      <c r="AY41" s="765"/>
      <c r="AZ41" s="685">
        <v>1572562</v>
      </c>
      <c r="BA41" s="686"/>
      <c r="BB41" s="686"/>
      <c r="BC41" s="686"/>
      <c r="BD41" s="721"/>
      <c r="BE41" s="721"/>
      <c r="BF41" s="752"/>
      <c r="BG41" s="772"/>
      <c r="BH41" s="773"/>
      <c r="BI41" s="773"/>
      <c r="BJ41" s="773"/>
      <c r="BK41" s="773"/>
      <c r="BL41" s="235"/>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2019727</v>
      </c>
      <c r="S42" s="686"/>
      <c r="T42" s="686"/>
      <c r="U42" s="686"/>
      <c r="V42" s="686"/>
      <c r="W42" s="686"/>
      <c r="X42" s="686"/>
      <c r="Y42" s="687"/>
      <c r="Z42" s="688">
        <v>2.2000000000000002</v>
      </c>
      <c r="AA42" s="688"/>
      <c r="AB42" s="688"/>
      <c r="AC42" s="688"/>
      <c r="AD42" s="689" t="s">
        <v>241</v>
      </c>
      <c r="AE42" s="689"/>
      <c r="AF42" s="689"/>
      <c r="AG42" s="689"/>
      <c r="AH42" s="689"/>
      <c r="AI42" s="689"/>
      <c r="AJ42" s="689"/>
      <c r="AK42" s="689"/>
      <c r="AL42" s="690" t="s">
        <v>140</v>
      </c>
      <c r="AM42" s="691"/>
      <c r="AN42" s="691"/>
      <c r="AO42" s="692"/>
      <c r="AQ42" s="784" t="s">
        <v>358</v>
      </c>
      <c r="AR42" s="785"/>
      <c r="AS42" s="785"/>
      <c r="AT42" s="785"/>
      <c r="AU42" s="785"/>
      <c r="AV42" s="785"/>
      <c r="AW42" s="785"/>
      <c r="AX42" s="785"/>
      <c r="AY42" s="786"/>
      <c r="AZ42" s="776">
        <v>3775884</v>
      </c>
      <c r="BA42" s="777"/>
      <c r="BB42" s="777"/>
      <c r="BC42" s="777"/>
      <c r="BD42" s="756"/>
      <c r="BE42" s="756"/>
      <c r="BF42" s="758"/>
      <c r="BG42" s="774"/>
      <c r="BH42" s="775"/>
      <c r="BI42" s="775"/>
      <c r="BJ42" s="775"/>
      <c r="BK42" s="775"/>
      <c r="BL42" s="236"/>
      <c r="BM42" s="711" t="s">
        <v>359</v>
      </c>
      <c r="BN42" s="711"/>
      <c r="BO42" s="711"/>
      <c r="BP42" s="711"/>
      <c r="BQ42" s="711"/>
      <c r="BR42" s="711"/>
      <c r="BS42" s="711"/>
      <c r="BT42" s="711"/>
      <c r="BU42" s="712"/>
      <c r="BV42" s="776">
        <v>318</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14852603</v>
      </c>
      <c r="CS42" s="686"/>
      <c r="CT42" s="686"/>
      <c r="CU42" s="686"/>
      <c r="CV42" s="686"/>
      <c r="CW42" s="686"/>
      <c r="CX42" s="686"/>
      <c r="CY42" s="687"/>
      <c r="CZ42" s="690">
        <v>16.5</v>
      </c>
      <c r="DA42" s="691"/>
      <c r="DB42" s="691"/>
      <c r="DC42" s="703"/>
      <c r="DD42" s="694">
        <v>3326190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361</v>
      </c>
      <c r="C43" s="736"/>
      <c r="D43" s="736"/>
      <c r="E43" s="736"/>
      <c r="F43" s="736"/>
      <c r="G43" s="736"/>
      <c r="H43" s="736"/>
      <c r="I43" s="736"/>
      <c r="J43" s="736"/>
      <c r="K43" s="736"/>
      <c r="L43" s="736"/>
      <c r="M43" s="736"/>
      <c r="N43" s="736"/>
      <c r="O43" s="736"/>
      <c r="P43" s="736"/>
      <c r="Q43" s="737"/>
      <c r="R43" s="776">
        <v>91142926</v>
      </c>
      <c r="S43" s="777"/>
      <c r="T43" s="777"/>
      <c r="U43" s="777"/>
      <c r="V43" s="777"/>
      <c r="W43" s="777"/>
      <c r="X43" s="777"/>
      <c r="Y43" s="778"/>
      <c r="Z43" s="779">
        <v>100</v>
      </c>
      <c r="AA43" s="779"/>
      <c r="AB43" s="779"/>
      <c r="AC43" s="779"/>
      <c r="AD43" s="780">
        <v>36739001</v>
      </c>
      <c r="AE43" s="780"/>
      <c r="AF43" s="780"/>
      <c r="AG43" s="780"/>
      <c r="AH43" s="780"/>
      <c r="AI43" s="780"/>
      <c r="AJ43" s="780"/>
      <c r="AK43" s="780"/>
      <c r="AL43" s="781">
        <v>100</v>
      </c>
      <c r="AM43" s="757"/>
      <c r="AN43" s="757"/>
      <c r="AO43" s="782"/>
      <c r="BV43" s="237"/>
      <c r="BW43" s="237"/>
      <c r="BX43" s="237"/>
      <c r="BY43" s="237"/>
      <c r="BZ43" s="237"/>
      <c r="CA43" s="237"/>
      <c r="CB43" s="237"/>
      <c r="CD43" s="682" t="s">
        <v>362</v>
      </c>
      <c r="CE43" s="683"/>
      <c r="CF43" s="683"/>
      <c r="CG43" s="683"/>
      <c r="CH43" s="683"/>
      <c r="CI43" s="683"/>
      <c r="CJ43" s="683"/>
      <c r="CK43" s="683"/>
      <c r="CL43" s="683"/>
      <c r="CM43" s="683"/>
      <c r="CN43" s="683"/>
      <c r="CO43" s="683"/>
      <c r="CP43" s="683"/>
      <c r="CQ43" s="684"/>
      <c r="CR43" s="685">
        <v>436530</v>
      </c>
      <c r="CS43" s="721"/>
      <c r="CT43" s="721"/>
      <c r="CU43" s="721"/>
      <c r="CV43" s="721"/>
      <c r="CW43" s="721"/>
      <c r="CX43" s="721"/>
      <c r="CY43" s="722"/>
      <c r="CZ43" s="690">
        <v>0.5</v>
      </c>
      <c r="DA43" s="719"/>
      <c r="DB43" s="719"/>
      <c r="DC43" s="723"/>
      <c r="DD43" s="694">
        <v>431956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7" t="s">
        <v>309</v>
      </c>
      <c r="CE44" s="798"/>
      <c r="CF44" s="682" t="s">
        <v>363</v>
      </c>
      <c r="CG44" s="683"/>
      <c r="CH44" s="683"/>
      <c r="CI44" s="683"/>
      <c r="CJ44" s="683"/>
      <c r="CK44" s="683"/>
      <c r="CL44" s="683"/>
      <c r="CM44" s="683"/>
      <c r="CN44" s="683"/>
      <c r="CO44" s="683"/>
      <c r="CP44" s="683"/>
      <c r="CQ44" s="684"/>
      <c r="CR44" s="685">
        <v>14852603</v>
      </c>
      <c r="CS44" s="686"/>
      <c r="CT44" s="686"/>
      <c r="CU44" s="686"/>
      <c r="CV44" s="686"/>
      <c r="CW44" s="686"/>
      <c r="CX44" s="686"/>
      <c r="CY44" s="687"/>
      <c r="CZ44" s="690">
        <v>16.5</v>
      </c>
      <c r="DA44" s="691"/>
      <c r="DB44" s="691"/>
      <c r="DC44" s="703"/>
      <c r="DD44" s="694">
        <v>3326190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39" t="s">
        <v>364</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9"/>
      <c r="CE45" s="800"/>
      <c r="CF45" s="682" t="s">
        <v>365</v>
      </c>
      <c r="CG45" s="683"/>
      <c r="CH45" s="683"/>
      <c r="CI45" s="683"/>
      <c r="CJ45" s="683"/>
      <c r="CK45" s="683"/>
      <c r="CL45" s="683"/>
      <c r="CM45" s="683"/>
      <c r="CN45" s="683"/>
      <c r="CO45" s="683"/>
      <c r="CP45" s="683"/>
      <c r="CQ45" s="684"/>
      <c r="CR45" s="685">
        <v>4495095</v>
      </c>
      <c r="CS45" s="721"/>
      <c r="CT45" s="721"/>
      <c r="CU45" s="721"/>
      <c r="CV45" s="721"/>
      <c r="CW45" s="721"/>
      <c r="CX45" s="721"/>
      <c r="CY45" s="722"/>
      <c r="CZ45" s="690">
        <v>5</v>
      </c>
      <c r="DA45" s="719"/>
      <c r="DB45" s="719"/>
      <c r="DC45" s="723"/>
      <c r="DD45" s="694">
        <v>598870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0" t="s">
        <v>366</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367</v>
      </c>
      <c r="CG46" s="683"/>
      <c r="CH46" s="683"/>
      <c r="CI46" s="683"/>
      <c r="CJ46" s="683"/>
      <c r="CK46" s="683"/>
      <c r="CL46" s="683"/>
      <c r="CM46" s="683"/>
      <c r="CN46" s="683"/>
      <c r="CO46" s="683"/>
      <c r="CP46" s="683"/>
      <c r="CQ46" s="684"/>
      <c r="CR46" s="685">
        <v>10110056</v>
      </c>
      <c r="CS46" s="686"/>
      <c r="CT46" s="686"/>
      <c r="CU46" s="686"/>
      <c r="CV46" s="686"/>
      <c r="CW46" s="686"/>
      <c r="CX46" s="686"/>
      <c r="CY46" s="687"/>
      <c r="CZ46" s="690">
        <v>11.2</v>
      </c>
      <c r="DA46" s="691"/>
      <c r="DB46" s="691"/>
      <c r="DC46" s="703"/>
      <c r="DD46" s="694">
        <v>2632047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1" t="s">
        <v>368</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9"/>
      <c r="CE47" s="800"/>
      <c r="CF47" s="682" t="s">
        <v>369</v>
      </c>
      <c r="CG47" s="683"/>
      <c r="CH47" s="683"/>
      <c r="CI47" s="683"/>
      <c r="CJ47" s="683"/>
      <c r="CK47" s="683"/>
      <c r="CL47" s="683"/>
      <c r="CM47" s="683"/>
      <c r="CN47" s="683"/>
      <c r="CO47" s="683"/>
      <c r="CP47" s="683"/>
      <c r="CQ47" s="684"/>
      <c r="CR47" s="685" t="s">
        <v>241</v>
      </c>
      <c r="CS47" s="721"/>
      <c r="CT47" s="721"/>
      <c r="CU47" s="721"/>
      <c r="CV47" s="721"/>
      <c r="CW47" s="721"/>
      <c r="CX47" s="721"/>
      <c r="CY47" s="722"/>
      <c r="CZ47" s="690" t="s">
        <v>130</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1"/>
      <c r="CE48" s="802"/>
      <c r="CF48" s="682" t="s">
        <v>370</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35" t="s">
        <v>371</v>
      </c>
      <c r="CE49" s="736"/>
      <c r="CF49" s="736"/>
      <c r="CG49" s="736"/>
      <c r="CH49" s="736"/>
      <c r="CI49" s="736"/>
      <c r="CJ49" s="736"/>
      <c r="CK49" s="736"/>
      <c r="CL49" s="736"/>
      <c r="CM49" s="736"/>
      <c r="CN49" s="736"/>
      <c r="CO49" s="736"/>
      <c r="CP49" s="736"/>
      <c r="CQ49" s="737"/>
      <c r="CR49" s="776">
        <v>89894025</v>
      </c>
      <c r="CS49" s="756"/>
      <c r="CT49" s="756"/>
      <c r="CU49" s="756"/>
      <c r="CV49" s="756"/>
      <c r="CW49" s="756"/>
      <c r="CX49" s="756"/>
      <c r="CY49" s="787"/>
      <c r="CZ49" s="781">
        <v>100</v>
      </c>
      <c r="DA49" s="788"/>
      <c r="DB49" s="788"/>
      <c r="DC49" s="789"/>
      <c r="DD49" s="790">
        <v>43526198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wMhMhbg6raJHetdW8XbpbsgVc8Lw0pO+u2BJycq2CmabNFQ4w7tuslckM4wOPemNHXen6mZm2h26Y89uFbe2Q==" saltValue="Czt2/83nhnSPoeMfIppq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373</v>
      </c>
      <c r="DK2" s="833"/>
      <c r="DL2" s="833"/>
      <c r="DM2" s="833"/>
      <c r="DN2" s="833"/>
      <c r="DO2" s="834"/>
      <c r="DP2" s="250"/>
      <c r="DQ2" s="832" t="s">
        <v>374</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7"/>
      <c r="BA5" s="257"/>
      <c r="BB5" s="257"/>
      <c r="BC5" s="257"/>
      <c r="BD5" s="257"/>
      <c r="BE5" s="258"/>
      <c r="BF5" s="258"/>
      <c r="BG5" s="258"/>
      <c r="BH5" s="258"/>
      <c r="BI5" s="258"/>
      <c r="BJ5" s="258"/>
      <c r="BK5" s="258"/>
      <c r="BL5" s="258"/>
      <c r="BM5" s="258"/>
      <c r="BN5" s="258"/>
      <c r="BO5" s="258"/>
      <c r="BP5" s="258"/>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394</v>
      </c>
      <c r="C7" s="818"/>
      <c r="D7" s="818"/>
      <c r="E7" s="818"/>
      <c r="F7" s="818"/>
      <c r="G7" s="818"/>
      <c r="H7" s="818"/>
      <c r="I7" s="818"/>
      <c r="J7" s="818"/>
      <c r="K7" s="818"/>
      <c r="L7" s="818"/>
      <c r="M7" s="818"/>
      <c r="N7" s="818"/>
      <c r="O7" s="818"/>
      <c r="P7" s="819"/>
      <c r="Q7" s="820">
        <v>91288</v>
      </c>
      <c r="R7" s="821"/>
      <c r="S7" s="821"/>
      <c r="T7" s="821"/>
      <c r="U7" s="821"/>
      <c r="V7" s="821">
        <v>90039</v>
      </c>
      <c r="W7" s="821"/>
      <c r="X7" s="821"/>
      <c r="Y7" s="821"/>
      <c r="Z7" s="821"/>
      <c r="AA7" s="821">
        <v>1249</v>
      </c>
      <c r="AB7" s="821"/>
      <c r="AC7" s="821"/>
      <c r="AD7" s="821"/>
      <c r="AE7" s="822"/>
      <c r="AF7" s="823">
        <v>1061</v>
      </c>
      <c r="AG7" s="824"/>
      <c r="AH7" s="824"/>
      <c r="AI7" s="824"/>
      <c r="AJ7" s="825"/>
      <c r="AK7" s="863">
        <v>4464</v>
      </c>
      <c r="AL7" s="864"/>
      <c r="AM7" s="864"/>
      <c r="AN7" s="864"/>
      <c r="AO7" s="864"/>
      <c r="AP7" s="864">
        <v>53372</v>
      </c>
      <c r="AQ7" s="864"/>
      <c r="AR7" s="864"/>
      <c r="AS7" s="864"/>
      <c r="AT7" s="864"/>
      <c r="AU7" s="865"/>
      <c r="AV7" s="865"/>
      <c r="AW7" s="865"/>
      <c r="AX7" s="865"/>
      <c r="AY7" s="866"/>
      <c r="AZ7" s="253"/>
      <c r="BA7" s="253"/>
      <c r="BB7" s="253"/>
      <c r="BC7" s="253"/>
      <c r="BD7" s="253"/>
      <c r="BE7" s="254"/>
      <c r="BF7" s="254"/>
      <c r="BG7" s="254"/>
      <c r="BH7" s="254"/>
      <c r="BI7" s="254"/>
      <c r="BJ7" s="254"/>
      <c r="BK7" s="254"/>
      <c r="BL7" s="254"/>
      <c r="BM7" s="254"/>
      <c r="BN7" s="254"/>
      <c r="BO7" s="254"/>
      <c r="BP7" s="254"/>
      <c r="BQ7" s="260">
        <v>1</v>
      </c>
      <c r="BR7" s="261"/>
      <c r="BS7" s="867" t="s">
        <v>604</v>
      </c>
      <c r="BT7" s="868"/>
      <c r="BU7" s="868"/>
      <c r="BV7" s="868"/>
      <c r="BW7" s="868"/>
      <c r="BX7" s="868"/>
      <c r="BY7" s="868"/>
      <c r="BZ7" s="868"/>
      <c r="CA7" s="868"/>
      <c r="CB7" s="868"/>
      <c r="CC7" s="868"/>
      <c r="CD7" s="868"/>
      <c r="CE7" s="868"/>
      <c r="CF7" s="868"/>
      <c r="CG7" s="869"/>
      <c r="CH7" s="857">
        <v>3</v>
      </c>
      <c r="CI7" s="858"/>
      <c r="CJ7" s="858"/>
      <c r="CK7" s="858"/>
      <c r="CL7" s="859"/>
      <c r="CM7" s="857">
        <v>151</v>
      </c>
      <c r="CN7" s="858"/>
      <c r="CO7" s="858"/>
      <c r="CP7" s="858"/>
      <c r="CQ7" s="859"/>
      <c r="CR7" s="857">
        <v>100</v>
      </c>
      <c r="CS7" s="858"/>
      <c r="CT7" s="858"/>
      <c r="CU7" s="858"/>
      <c r="CV7" s="859"/>
      <c r="CW7" s="857">
        <v>8</v>
      </c>
      <c r="CX7" s="858"/>
      <c r="CY7" s="858"/>
      <c r="CZ7" s="858"/>
      <c r="DA7" s="859"/>
      <c r="DB7" s="860" t="s">
        <v>525</v>
      </c>
      <c r="DC7" s="861"/>
      <c r="DD7" s="861"/>
      <c r="DE7" s="861"/>
      <c r="DF7" s="862"/>
      <c r="DG7" s="860" t="s">
        <v>525</v>
      </c>
      <c r="DH7" s="861"/>
      <c r="DI7" s="861"/>
      <c r="DJ7" s="861"/>
      <c r="DK7" s="862"/>
      <c r="DL7" s="860" t="s">
        <v>525</v>
      </c>
      <c r="DM7" s="861"/>
      <c r="DN7" s="861"/>
      <c r="DO7" s="861"/>
      <c r="DP7" s="862"/>
      <c r="DQ7" s="860" t="s">
        <v>525</v>
      </c>
      <c r="DR7" s="861"/>
      <c r="DS7" s="861"/>
      <c r="DT7" s="861"/>
      <c r="DU7" s="862"/>
      <c r="DV7" s="838"/>
      <c r="DW7" s="839"/>
      <c r="DX7" s="839"/>
      <c r="DY7" s="839"/>
      <c r="DZ7" s="840"/>
      <c r="EA7" s="255"/>
    </row>
    <row r="8" spans="1:131" s="256" customFormat="1" ht="26.25" customHeight="1" x14ac:dyDescent="0.15">
      <c r="A8" s="262">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t="s">
        <v>609</v>
      </c>
      <c r="BS8" s="854" t="s">
        <v>605</v>
      </c>
      <c r="BT8" s="855"/>
      <c r="BU8" s="855"/>
      <c r="BV8" s="855"/>
      <c r="BW8" s="855"/>
      <c r="BX8" s="855"/>
      <c r="BY8" s="855"/>
      <c r="BZ8" s="855"/>
      <c r="CA8" s="855"/>
      <c r="CB8" s="855"/>
      <c r="CC8" s="855"/>
      <c r="CD8" s="855"/>
      <c r="CE8" s="855"/>
      <c r="CF8" s="855"/>
      <c r="CG8" s="856"/>
      <c r="CH8" s="860">
        <v>-31</v>
      </c>
      <c r="CI8" s="861"/>
      <c r="CJ8" s="861"/>
      <c r="CK8" s="861"/>
      <c r="CL8" s="862"/>
      <c r="CM8" s="860">
        <v>-2124</v>
      </c>
      <c r="CN8" s="861"/>
      <c r="CO8" s="861"/>
      <c r="CP8" s="861"/>
      <c r="CQ8" s="862"/>
      <c r="CR8" s="860">
        <v>818</v>
      </c>
      <c r="CS8" s="861"/>
      <c r="CT8" s="861"/>
      <c r="CU8" s="861"/>
      <c r="CV8" s="862"/>
      <c r="CW8" s="860" t="s">
        <v>525</v>
      </c>
      <c r="CX8" s="861"/>
      <c r="CY8" s="861"/>
      <c r="CZ8" s="861"/>
      <c r="DA8" s="862"/>
      <c r="DB8" s="860">
        <v>2037</v>
      </c>
      <c r="DC8" s="861"/>
      <c r="DD8" s="861"/>
      <c r="DE8" s="861"/>
      <c r="DF8" s="862"/>
      <c r="DG8" s="860" t="s">
        <v>525</v>
      </c>
      <c r="DH8" s="861"/>
      <c r="DI8" s="861"/>
      <c r="DJ8" s="861"/>
      <c r="DK8" s="862"/>
      <c r="DL8" s="860">
        <v>225</v>
      </c>
      <c r="DM8" s="861"/>
      <c r="DN8" s="861"/>
      <c r="DO8" s="861"/>
      <c r="DP8" s="862"/>
      <c r="DQ8" s="860">
        <v>202</v>
      </c>
      <c r="DR8" s="861"/>
      <c r="DS8" s="861"/>
      <c r="DT8" s="861"/>
      <c r="DU8" s="862"/>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t="s">
        <v>609</v>
      </c>
      <c r="BS9" s="854" t="s">
        <v>606</v>
      </c>
      <c r="BT9" s="855"/>
      <c r="BU9" s="855"/>
      <c r="BV9" s="855"/>
      <c r="BW9" s="855"/>
      <c r="BX9" s="855"/>
      <c r="BY9" s="855"/>
      <c r="BZ9" s="855"/>
      <c r="CA9" s="855"/>
      <c r="CB9" s="855"/>
      <c r="CC9" s="855"/>
      <c r="CD9" s="855"/>
      <c r="CE9" s="855"/>
      <c r="CF9" s="855"/>
      <c r="CG9" s="856"/>
      <c r="CH9" s="860">
        <v>0</v>
      </c>
      <c r="CI9" s="861"/>
      <c r="CJ9" s="861"/>
      <c r="CK9" s="861"/>
      <c r="CL9" s="862"/>
      <c r="CM9" s="860">
        <v>6</v>
      </c>
      <c r="CN9" s="861"/>
      <c r="CO9" s="861"/>
      <c r="CP9" s="861"/>
      <c r="CQ9" s="862"/>
      <c r="CR9" s="860">
        <v>3</v>
      </c>
      <c r="CS9" s="861"/>
      <c r="CT9" s="861"/>
      <c r="CU9" s="861"/>
      <c r="CV9" s="862"/>
      <c r="CW9" s="860" t="s">
        <v>525</v>
      </c>
      <c r="CX9" s="861"/>
      <c r="CY9" s="861"/>
      <c r="CZ9" s="861"/>
      <c r="DA9" s="862"/>
      <c r="DB9" s="860" t="s">
        <v>525</v>
      </c>
      <c r="DC9" s="861"/>
      <c r="DD9" s="861"/>
      <c r="DE9" s="861"/>
      <c r="DF9" s="862"/>
      <c r="DG9" s="860" t="s">
        <v>525</v>
      </c>
      <c r="DH9" s="861"/>
      <c r="DI9" s="861"/>
      <c r="DJ9" s="861"/>
      <c r="DK9" s="862"/>
      <c r="DL9" s="860" t="s">
        <v>525</v>
      </c>
      <c r="DM9" s="861"/>
      <c r="DN9" s="861"/>
      <c r="DO9" s="861"/>
      <c r="DP9" s="862"/>
      <c r="DQ9" s="860" t="s">
        <v>525</v>
      </c>
      <c r="DR9" s="861"/>
      <c r="DS9" s="861"/>
      <c r="DT9" s="861"/>
      <c r="DU9" s="862"/>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t="s">
        <v>607</v>
      </c>
      <c r="BT10" s="855"/>
      <c r="BU10" s="855"/>
      <c r="BV10" s="855"/>
      <c r="BW10" s="855"/>
      <c r="BX10" s="855"/>
      <c r="BY10" s="855"/>
      <c r="BZ10" s="855"/>
      <c r="CA10" s="855"/>
      <c r="CB10" s="855"/>
      <c r="CC10" s="855"/>
      <c r="CD10" s="855"/>
      <c r="CE10" s="855"/>
      <c r="CF10" s="855"/>
      <c r="CG10" s="856"/>
      <c r="CH10" s="860">
        <v>-66</v>
      </c>
      <c r="CI10" s="861"/>
      <c r="CJ10" s="861"/>
      <c r="CK10" s="861"/>
      <c r="CL10" s="862"/>
      <c r="CM10" s="860">
        <v>48</v>
      </c>
      <c r="CN10" s="861"/>
      <c r="CO10" s="861"/>
      <c r="CP10" s="861"/>
      <c r="CQ10" s="862"/>
      <c r="CR10" s="860">
        <v>15</v>
      </c>
      <c r="CS10" s="861"/>
      <c r="CT10" s="861"/>
      <c r="CU10" s="861"/>
      <c r="CV10" s="862"/>
      <c r="CW10" s="860" t="s">
        <v>525</v>
      </c>
      <c r="CX10" s="861"/>
      <c r="CY10" s="861"/>
      <c r="CZ10" s="861"/>
      <c r="DA10" s="862"/>
      <c r="DB10" s="860" t="s">
        <v>525</v>
      </c>
      <c r="DC10" s="861"/>
      <c r="DD10" s="861"/>
      <c r="DE10" s="861"/>
      <c r="DF10" s="862"/>
      <c r="DG10" s="860" t="s">
        <v>525</v>
      </c>
      <c r="DH10" s="861"/>
      <c r="DI10" s="861"/>
      <c r="DJ10" s="861"/>
      <c r="DK10" s="862"/>
      <c r="DL10" s="860" t="s">
        <v>525</v>
      </c>
      <c r="DM10" s="861"/>
      <c r="DN10" s="861"/>
      <c r="DO10" s="861"/>
      <c r="DP10" s="862"/>
      <c r="DQ10" s="860" t="s">
        <v>525</v>
      </c>
      <c r="DR10" s="861"/>
      <c r="DS10" s="861"/>
      <c r="DT10" s="861"/>
      <c r="DU10" s="862"/>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t="s">
        <v>608</v>
      </c>
      <c r="BT11" s="855"/>
      <c r="BU11" s="855"/>
      <c r="BV11" s="855"/>
      <c r="BW11" s="855"/>
      <c r="BX11" s="855"/>
      <c r="BY11" s="855"/>
      <c r="BZ11" s="855"/>
      <c r="CA11" s="855"/>
      <c r="CB11" s="855"/>
      <c r="CC11" s="855"/>
      <c r="CD11" s="855"/>
      <c r="CE11" s="855"/>
      <c r="CF11" s="855"/>
      <c r="CG11" s="856"/>
      <c r="CH11" s="860">
        <v>6</v>
      </c>
      <c r="CI11" s="861"/>
      <c r="CJ11" s="861"/>
      <c r="CK11" s="861"/>
      <c r="CL11" s="862"/>
      <c r="CM11" s="860">
        <v>124</v>
      </c>
      <c r="CN11" s="861"/>
      <c r="CO11" s="861"/>
      <c r="CP11" s="861"/>
      <c r="CQ11" s="862"/>
      <c r="CR11" s="860">
        <v>6</v>
      </c>
      <c r="CS11" s="861"/>
      <c r="CT11" s="861"/>
      <c r="CU11" s="861"/>
      <c r="CV11" s="862"/>
      <c r="CW11" s="860" t="s">
        <v>525</v>
      </c>
      <c r="CX11" s="861"/>
      <c r="CY11" s="861"/>
      <c r="CZ11" s="861"/>
      <c r="DA11" s="862"/>
      <c r="DB11" s="860" t="s">
        <v>525</v>
      </c>
      <c r="DC11" s="861"/>
      <c r="DD11" s="861"/>
      <c r="DE11" s="861"/>
      <c r="DF11" s="862"/>
      <c r="DG11" s="860" t="s">
        <v>525</v>
      </c>
      <c r="DH11" s="861"/>
      <c r="DI11" s="861"/>
      <c r="DJ11" s="861"/>
      <c r="DK11" s="862"/>
      <c r="DL11" s="860" t="s">
        <v>525</v>
      </c>
      <c r="DM11" s="861"/>
      <c r="DN11" s="861"/>
      <c r="DO11" s="861"/>
      <c r="DP11" s="862"/>
      <c r="DQ11" s="860" t="s">
        <v>525</v>
      </c>
      <c r="DR11" s="861"/>
      <c r="DS11" s="861"/>
      <c r="DT11" s="861"/>
      <c r="DU11" s="862"/>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70"/>
      <c r="DW22" s="871"/>
      <c r="DX22" s="871"/>
      <c r="DY22" s="871"/>
      <c r="DZ22" s="872"/>
      <c r="EA22" s="255"/>
    </row>
    <row r="23" spans="1:131" s="256" customFormat="1" ht="26.25" customHeight="1" thickBot="1" x14ac:dyDescent="0.2">
      <c r="A23" s="265" t="s">
        <v>396</v>
      </c>
      <c r="B23" s="876" t="s">
        <v>397</v>
      </c>
      <c r="C23" s="877"/>
      <c r="D23" s="877"/>
      <c r="E23" s="877"/>
      <c r="F23" s="877"/>
      <c r="G23" s="877"/>
      <c r="H23" s="877"/>
      <c r="I23" s="877"/>
      <c r="J23" s="877"/>
      <c r="K23" s="877"/>
      <c r="L23" s="877"/>
      <c r="M23" s="877"/>
      <c r="N23" s="877"/>
      <c r="O23" s="877"/>
      <c r="P23" s="878"/>
      <c r="Q23" s="879">
        <v>91288</v>
      </c>
      <c r="R23" s="880"/>
      <c r="S23" s="880"/>
      <c r="T23" s="880"/>
      <c r="U23" s="880"/>
      <c r="V23" s="880">
        <v>90039</v>
      </c>
      <c r="W23" s="880"/>
      <c r="X23" s="880"/>
      <c r="Y23" s="880"/>
      <c r="Z23" s="880"/>
      <c r="AA23" s="880">
        <v>1249</v>
      </c>
      <c r="AB23" s="880"/>
      <c r="AC23" s="880"/>
      <c r="AD23" s="880"/>
      <c r="AE23" s="881"/>
      <c r="AF23" s="882">
        <v>1061</v>
      </c>
      <c r="AG23" s="880"/>
      <c r="AH23" s="880"/>
      <c r="AI23" s="880"/>
      <c r="AJ23" s="883"/>
      <c r="AK23" s="884"/>
      <c r="AL23" s="885"/>
      <c r="AM23" s="885"/>
      <c r="AN23" s="885"/>
      <c r="AO23" s="885"/>
      <c r="AP23" s="880">
        <v>53372</v>
      </c>
      <c r="AQ23" s="880"/>
      <c r="AR23" s="880"/>
      <c r="AS23" s="880"/>
      <c r="AT23" s="880"/>
      <c r="AU23" s="886"/>
      <c r="AV23" s="886"/>
      <c r="AW23" s="886"/>
      <c r="AX23" s="886"/>
      <c r="AY23" s="887"/>
      <c r="AZ23" s="895" t="s">
        <v>398</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70"/>
      <c r="DW23" s="871"/>
      <c r="DX23" s="871"/>
      <c r="DY23" s="871"/>
      <c r="DZ23" s="872"/>
      <c r="EA23" s="255"/>
    </row>
    <row r="24" spans="1:131" s="256"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70"/>
      <c r="DW24" s="871"/>
      <c r="DX24" s="871"/>
      <c r="DY24" s="871"/>
      <c r="DZ24" s="872"/>
      <c r="EA24" s="255"/>
    </row>
    <row r="25" spans="1:131" s="248"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70"/>
      <c r="DW25" s="871"/>
      <c r="DX25" s="871"/>
      <c r="DY25" s="871"/>
      <c r="DZ25" s="872"/>
      <c r="EA25" s="247"/>
    </row>
    <row r="26" spans="1:131" s="248" customFormat="1" ht="26.25" customHeight="1" x14ac:dyDescent="0.15">
      <c r="A26" s="826" t="s">
        <v>377</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384</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70"/>
      <c r="DW27" s="871"/>
      <c r="DX27" s="871"/>
      <c r="DY27" s="871"/>
      <c r="DZ27" s="872"/>
      <c r="EA27" s="247"/>
    </row>
    <row r="28" spans="1:131" s="248" customFormat="1" ht="26.25" customHeight="1" thickTop="1" x14ac:dyDescent="0.15">
      <c r="A28" s="267">
        <v>1</v>
      </c>
      <c r="B28" s="817" t="s">
        <v>409</v>
      </c>
      <c r="C28" s="818"/>
      <c r="D28" s="818"/>
      <c r="E28" s="818"/>
      <c r="F28" s="818"/>
      <c r="G28" s="818"/>
      <c r="H28" s="818"/>
      <c r="I28" s="818"/>
      <c r="J28" s="818"/>
      <c r="K28" s="818"/>
      <c r="L28" s="818"/>
      <c r="M28" s="818"/>
      <c r="N28" s="818"/>
      <c r="O28" s="818"/>
      <c r="P28" s="819"/>
      <c r="Q28" s="908">
        <v>16603</v>
      </c>
      <c r="R28" s="909"/>
      <c r="S28" s="909"/>
      <c r="T28" s="909"/>
      <c r="U28" s="909"/>
      <c r="V28" s="909">
        <v>16350</v>
      </c>
      <c r="W28" s="909"/>
      <c r="X28" s="909"/>
      <c r="Y28" s="909"/>
      <c r="Z28" s="909"/>
      <c r="AA28" s="909">
        <v>253</v>
      </c>
      <c r="AB28" s="909"/>
      <c r="AC28" s="909"/>
      <c r="AD28" s="909"/>
      <c r="AE28" s="910"/>
      <c r="AF28" s="911">
        <v>253</v>
      </c>
      <c r="AG28" s="909"/>
      <c r="AH28" s="909"/>
      <c r="AI28" s="909"/>
      <c r="AJ28" s="912"/>
      <c r="AK28" s="913">
        <v>1402</v>
      </c>
      <c r="AL28" s="904"/>
      <c r="AM28" s="904"/>
      <c r="AN28" s="904"/>
      <c r="AO28" s="904"/>
      <c r="AP28" s="904" t="s">
        <v>525</v>
      </c>
      <c r="AQ28" s="904"/>
      <c r="AR28" s="904"/>
      <c r="AS28" s="904"/>
      <c r="AT28" s="904"/>
      <c r="AU28" s="904" t="s">
        <v>525</v>
      </c>
      <c r="AV28" s="904"/>
      <c r="AW28" s="904"/>
      <c r="AX28" s="904"/>
      <c r="AY28" s="904"/>
      <c r="AZ28" s="905" t="s">
        <v>525</v>
      </c>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70"/>
      <c r="DW28" s="871"/>
      <c r="DX28" s="871"/>
      <c r="DY28" s="871"/>
      <c r="DZ28" s="872"/>
      <c r="EA28" s="247"/>
    </row>
    <row r="29" spans="1:131" s="248" customFormat="1" ht="26.25" customHeight="1" x14ac:dyDescent="0.15">
      <c r="A29" s="267">
        <v>2</v>
      </c>
      <c r="B29" s="841" t="s">
        <v>410</v>
      </c>
      <c r="C29" s="842"/>
      <c r="D29" s="842"/>
      <c r="E29" s="842"/>
      <c r="F29" s="842"/>
      <c r="G29" s="842"/>
      <c r="H29" s="842"/>
      <c r="I29" s="842"/>
      <c r="J29" s="842"/>
      <c r="K29" s="842"/>
      <c r="L29" s="842"/>
      <c r="M29" s="842"/>
      <c r="N29" s="842"/>
      <c r="O29" s="842"/>
      <c r="P29" s="843"/>
      <c r="Q29" s="844">
        <v>13336</v>
      </c>
      <c r="R29" s="845"/>
      <c r="S29" s="845"/>
      <c r="T29" s="845"/>
      <c r="U29" s="845"/>
      <c r="V29" s="845">
        <v>12970</v>
      </c>
      <c r="W29" s="845"/>
      <c r="X29" s="845"/>
      <c r="Y29" s="845"/>
      <c r="Z29" s="845"/>
      <c r="AA29" s="845">
        <v>366</v>
      </c>
      <c r="AB29" s="845"/>
      <c r="AC29" s="845"/>
      <c r="AD29" s="845"/>
      <c r="AE29" s="846"/>
      <c r="AF29" s="847">
        <v>366</v>
      </c>
      <c r="AG29" s="848"/>
      <c r="AH29" s="848"/>
      <c r="AI29" s="848"/>
      <c r="AJ29" s="849"/>
      <c r="AK29" s="916">
        <v>2007</v>
      </c>
      <c r="AL29" s="917"/>
      <c r="AM29" s="917"/>
      <c r="AN29" s="917"/>
      <c r="AO29" s="917"/>
      <c r="AP29" s="917" t="s">
        <v>525</v>
      </c>
      <c r="AQ29" s="917"/>
      <c r="AR29" s="917"/>
      <c r="AS29" s="917"/>
      <c r="AT29" s="917"/>
      <c r="AU29" s="917" t="s">
        <v>525</v>
      </c>
      <c r="AV29" s="917"/>
      <c r="AW29" s="917"/>
      <c r="AX29" s="917"/>
      <c r="AY29" s="917"/>
      <c r="AZ29" s="918" t="s">
        <v>525</v>
      </c>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70"/>
      <c r="DW29" s="871"/>
      <c r="DX29" s="871"/>
      <c r="DY29" s="871"/>
      <c r="DZ29" s="872"/>
      <c r="EA29" s="247"/>
    </row>
    <row r="30" spans="1:131" s="248" customFormat="1" ht="26.25" customHeight="1" x14ac:dyDescent="0.15">
      <c r="A30" s="267">
        <v>3</v>
      </c>
      <c r="B30" s="841" t="s">
        <v>411</v>
      </c>
      <c r="C30" s="842"/>
      <c r="D30" s="842"/>
      <c r="E30" s="842"/>
      <c r="F30" s="842"/>
      <c r="G30" s="842"/>
      <c r="H30" s="842"/>
      <c r="I30" s="842"/>
      <c r="J30" s="842"/>
      <c r="K30" s="842"/>
      <c r="L30" s="842"/>
      <c r="M30" s="842"/>
      <c r="N30" s="842"/>
      <c r="O30" s="842"/>
      <c r="P30" s="843"/>
      <c r="Q30" s="844">
        <v>2009</v>
      </c>
      <c r="R30" s="845"/>
      <c r="S30" s="845"/>
      <c r="T30" s="845"/>
      <c r="U30" s="845"/>
      <c r="V30" s="845">
        <v>2004</v>
      </c>
      <c r="W30" s="845"/>
      <c r="X30" s="845"/>
      <c r="Y30" s="845"/>
      <c r="Z30" s="845"/>
      <c r="AA30" s="845">
        <v>5</v>
      </c>
      <c r="AB30" s="845"/>
      <c r="AC30" s="845"/>
      <c r="AD30" s="845"/>
      <c r="AE30" s="846"/>
      <c r="AF30" s="847">
        <v>5</v>
      </c>
      <c r="AG30" s="848"/>
      <c r="AH30" s="848"/>
      <c r="AI30" s="848"/>
      <c r="AJ30" s="849"/>
      <c r="AK30" s="916">
        <v>376</v>
      </c>
      <c r="AL30" s="917"/>
      <c r="AM30" s="917"/>
      <c r="AN30" s="917"/>
      <c r="AO30" s="917"/>
      <c r="AP30" s="917" t="s">
        <v>525</v>
      </c>
      <c r="AQ30" s="917"/>
      <c r="AR30" s="917"/>
      <c r="AS30" s="917"/>
      <c r="AT30" s="917"/>
      <c r="AU30" s="917" t="s">
        <v>525</v>
      </c>
      <c r="AV30" s="917"/>
      <c r="AW30" s="917"/>
      <c r="AX30" s="917"/>
      <c r="AY30" s="917"/>
      <c r="AZ30" s="918" t="s">
        <v>525</v>
      </c>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70"/>
      <c r="DW30" s="871"/>
      <c r="DX30" s="871"/>
      <c r="DY30" s="871"/>
      <c r="DZ30" s="872"/>
      <c r="EA30" s="247"/>
    </row>
    <row r="31" spans="1:131" s="248" customFormat="1" ht="26.25" customHeight="1" x14ac:dyDescent="0.15">
      <c r="A31" s="267">
        <v>4</v>
      </c>
      <c r="B31" s="841" t="s">
        <v>412</v>
      </c>
      <c r="C31" s="842"/>
      <c r="D31" s="842"/>
      <c r="E31" s="842"/>
      <c r="F31" s="842"/>
      <c r="G31" s="842"/>
      <c r="H31" s="842"/>
      <c r="I31" s="842"/>
      <c r="J31" s="842"/>
      <c r="K31" s="842"/>
      <c r="L31" s="842"/>
      <c r="M31" s="842"/>
      <c r="N31" s="842"/>
      <c r="O31" s="842"/>
      <c r="P31" s="843"/>
      <c r="Q31" s="844">
        <v>82</v>
      </c>
      <c r="R31" s="845"/>
      <c r="S31" s="845"/>
      <c r="T31" s="845"/>
      <c r="U31" s="845"/>
      <c r="V31" s="845">
        <v>80</v>
      </c>
      <c r="W31" s="845"/>
      <c r="X31" s="845"/>
      <c r="Y31" s="845"/>
      <c r="Z31" s="845"/>
      <c r="AA31" s="845">
        <v>2</v>
      </c>
      <c r="AB31" s="845"/>
      <c r="AC31" s="845"/>
      <c r="AD31" s="845"/>
      <c r="AE31" s="846"/>
      <c r="AF31" s="847">
        <v>2</v>
      </c>
      <c r="AG31" s="848"/>
      <c r="AH31" s="848"/>
      <c r="AI31" s="848"/>
      <c r="AJ31" s="849"/>
      <c r="AK31" s="916">
        <v>64</v>
      </c>
      <c r="AL31" s="917"/>
      <c r="AM31" s="917"/>
      <c r="AN31" s="917"/>
      <c r="AO31" s="917"/>
      <c r="AP31" s="917">
        <v>354</v>
      </c>
      <c r="AQ31" s="917"/>
      <c r="AR31" s="917"/>
      <c r="AS31" s="917"/>
      <c r="AT31" s="917"/>
      <c r="AU31" s="917">
        <v>354</v>
      </c>
      <c r="AV31" s="917"/>
      <c r="AW31" s="917"/>
      <c r="AX31" s="917"/>
      <c r="AY31" s="917"/>
      <c r="AZ31" s="918" t="s">
        <v>525</v>
      </c>
      <c r="BA31" s="918"/>
      <c r="BB31" s="918"/>
      <c r="BC31" s="918"/>
      <c r="BD31" s="918"/>
      <c r="BE31" s="914"/>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70"/>
      <c r="DW31" s="871"/>
      <c r="DX31" s="871"/>
      <c r="DY31" s="871"/>
      <c r="DZ31" s="872"/>
      <c r="EA31" s="247"/>
    </row>
    <row r="32" spans="1:131" s="248" customFormat="1" ht="26.25" customHeight="1" x14ac:dyDescent="0.15">
      <c r="A32" s="267">
        <v>5</v>
      </c>
      <c r="B32" s="841" t="s">
        <v>413</v>
      </c>
      <c r="C32" s="842"/>
      <c r="D32" s="842"/>
      <c r="E32" s="842"/>
      <c r="F32" s="842"/>
      <c r="G32" s="842"/>
      <c r="H32" s="842"/>
      <c r="I32" s="842"/>
      <c r="J32" s="842"/>
      <c r="K32" s="842"/>
      <c r="L32" s="842"/>
      <c r="M32" s="842"/>
      <c r="N32" s="842"/>
      <c r="O32" s="842"/>
      <c r="P32" s="843"/>
      <c r="Q32" s="844">
        <v>2831</v>
      </c>
      <c r="R32" s="845"/>
      <c r="S32" s="845"/>
      <c r="T32" s="845"/>
      <c r="U32" s="845"/>
      <c r="V32" s="845">
        <v>2412</v>
      </c>
      <c r="W32" s="845"/>
      <c r="X32" s="845"/>
      <c r="Y32" s="845"/>
      <c r="Z32" s="845"/>
      <c r="AA32" s="845">
        <v>419</v>
      </c>
      <c r="AB32" s="845"/>
      <c r="AC32" s="845"/>
      <c r="AD32" s="845"/>
      <c r="AE32" s="846"/>
      <c r="AF32" s="847">
        <v>1955</v>
      </c>
      <c r="AG32" s="848"/>
      <c r="AH32" s="848"/>
      <c r="AI32" s="848"/>
      <c r="AJ32" s="849"/>
      <c r="AK32" s="916">
        <v>137</v>
      </c>
      <c r="AL32" s="917"/>
      <c r="AM32" s="917"/>
      <c r="AN32" s="917"/>
      <c r="AO32" s="917"/>
      <c r="AP32" s="917">
        <v>7139</v>
      </c>
      <c r="AQ32" s="917"/>
      <c r="AR32" s="917"/>
      <c r="AS32" s="917"/>
      <c r="AT32" s="917"/>
      <c r="AU32" s="919" t="s">
        <v>525</v>
      </c>
      <c r="AV32" s="917"/>
      <c r="AW32" s="917"/>
      <c r="AX32" s="917"/>
      <c r="AY32" s="917"/>
      <c r="AZ32" s="918" t="s">
        <v>525</v>
      </c>
      <c r="BA32" s="918"/>
      <c r="BB32" s="918"/>
      <c r="BC32" s="918"/>
      <c r="BD32" s="918"/>
      <c r="BE32" s="914" t="s">
        <v>414</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70"/>
      <c r="DW32" s="871"/>
      <c r="DX32" s="871"/>
      <c r="DY32" s="871"/>
      <c r="DZ32" s="872"/>
      <c r="EA32" s="247"/>
    </row>
    <row r="33" spans="1:131" s="248" customFormat="1" ht="26.25" customHeight="1" x14ac:dyDescent="0.15">
      <c r="A33" s="267">
        <v>6</v>
      </c>
      <c r="B33" s="841" t="s">
        <v>415</v>
      </c>
      <c r="C33" s="842"/>
      <c r="D33" s="842"/>
      <c r="E33" s="842"/>
      <c r="F33" s="842"/>
      <c r="G33" s="842"/>
      <c r="H33" s="842"/>
      <c r="I33" s="842"/>
      <c r="J33" s="842"/>
      <c r="K33" s="842"/>
      <c r="L33" s="842"/>
      <c r="M33" s="842"/>
      <c r="N33" s="842"/>
      <c r="O33" s="842"/>
      <c r="P33" s="843"/>
      <c r="Q33" s="844">
        <v>6700</v>
      </c>
      <c r="R33" s="845"/>
      <c r="S33" s="845"/>
      <c r="T33" s="845"/>
      <c r="U33" s="845"/>
      <c r="V33" s="845">
        <v>5935</v>
      </c>
      <c r="W33" s="845"/>
      <c r="X33" s="845"/>
      <c r="Y33" s="845"/>
      <c r="Z33" s="845"/>
      <c r="AA33" s="845">
        <v>765</v>
      </c>
      <c r="AB33" s="845"/>
      <c r="AC33" s="845"/>
      <c r="AD33" s="845"/>
      <c r="AE33" s="846"/>
      <c r="AF33" s="847">
        <v>835</v>
      </c>
      <c r="AG33" s="848"/>
      <c r="AH33" s="848"/>
      <c r="AI33" s="848"/>
      <c r="AJ33" s="849"/>
      <c r="AK33" s="916">
        <v>3222</v>
      </c>
      <c r="AL33" s="917"/>
      <c r="AM33" s="917"/>
      <c r="AN33" s="917"/>
      <c r="AO33" s="917"/>
      <c r="AP33" s="917">
        <v>29490</v>
      </c>
      <c r="AQ33" s="917"/>
      <c r="AR33" s="917"/>
      <c r="AS33" s="917"/>
      <c r="AT33" s="917"/>
      <c r="AU33" s="917">
        <v>21587</v>
      </c>
      <c r="AV33" s="917"/>
      <c r="AW33" s="917"/>
      <c r="AX33" s="917"/>
      <c r="AY33" s="917"/>
      <c r="AZ33" s="918" t="s">
        <v>525</v>
      </c>
      <c r="BA33" s="918"/>
      <c r="BB33" s="918"/>
      <c r="BC33" s="918"/>
      <c r="BD33" s="918"/>
      <c r="BE33" s="914" t="s">
        <v>416</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70"/>
      <c r="DW33" s="871"/>
      <c r="DX33" s="871"/>
      <c r="DY33" s="871"/>
      <c r="DZ33" s="872"/>
      <c r="EA33" s="247"/>
    </row>
    <row r="34" spans="1:131" s="248" customFormat="1" ht="26.25" customHeight="1" x14ac:dyDescent="0.15">
      <c r="A34" s="267">
        <v>7</v>
      </c>
      <c r="B34" s="841" t="s">
        <v>417</v>
      </c>
      <c r="C34" s="842"/>
      <c r="D34" s="842"/>
      <c r="E34" s="842"/>
      <c r="F34" s="842"/>
      <c r="G34" s="842"/>
      <c r="H34" s="842"/>
      <c r="I34" s="842"/>
      <c r="J34" s="842"/>
      <c r="K34" s="842"/>
      <c r="L34" s="842"/>
      <c r="M34" s="842"/>
      <c r="N34" s="842"/>
      <c r="O34" s="842"/>
      <c r="P34" s="843"/>
      <c r="Q34" s="844">
        <v>17809</v>
      </c>
      <c r="R34" s="845"/>
      <c r="S34" s="845"/>
      <c r="T34" s="845"/>
      <c r="U34" s="845"/>
      <c r="V34" s="845">
        <v>17996</v>
      </c>
      <c r="W34" s="845"/>
      <c r="X34" s="845"/>
      <c r="Y34" s="845"/>
      <c r="Z34" s="845"/>
      <c r="AA34" s="845">
        <v>-187</v>
      </c>
      <c r="AB34" s="845"/>
      <c r="AC34" s="845"/>
      <c r="AD34" s="845"/>
      <c r="AE34" s="846"/>
      <c r="AF34" s="847">
        <v>2177</v>
      </c>
      <c r="AG34" s="848"/>
      <c r="AH34" s="848"/>
      <c r="AI34" s="848"/>
      <c r="AJ34" s="849"/>
      <c r="AK34" s="916">
        <v>1696</v>
      </c>
      <c r="AL34" s="917"/>
      <c r="AM34" s="917"/>
      <c r="AN34" s="917"/>
      <c r="AO34" s="917"/>
      <c r="AP34" s="917">
        <v>10345</v>
      </c>
      <c r="AQ34" s="917"/>
      <c r="AR34" s="917"/>
      <c r="AS34" s="917"/>
      <c r="AT34" s="917"/>
      <c r="AU34" s="917">
        <v>6140</v>
      </c>
      <c r="AV34" s="917"/>
      <c r="AW34" s="917"/>
      <c r="AX34" s="917"/>
      <c r="AY34" s="917"/>
      <c r="AZ34" s="918" t="s">
        <v>525</v>
      </c>
      <c r="BA34" s="918"/>
      <c r="BB34" s="918"/>
      <c r="BC34" s="918"/>
      <c r="BD34" s="918"/>
      <c r="BE34" s="914" t="s">
        <v>416</v>
      </c>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70"/>
      <c r="DW34" s="871"/>
      <c r="DX34" s="871"/>
      <c r="DY34" s="871"/>
      <c r="DZ34" s="872"/>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418</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70"/>
      <c r="DW62" s="871"/>
      <c r="DX62" s="871"/>
      <c r="DY62" s="871"/>
      <c r="DZ62" s="872"/>
      <c r="EA62" s="247"/>
    </row>
    <row r="63" spans="1:131" s="248" customFormat="1" ht="26.25" customHeight="1" thickBot="1" x14ac:dyDescent="0.2">
      <c r="A63" s="265" t="s">
        <v>396</v>
      </c>
      <c r="B63" s="876" t="s">
        <v>419</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5593</v>
      </c>
      <c r="AG63" s="929"/>
      <c r="AH63" s="929"/>
      <c r="AI63" s="929"/>
      <c r="AJ63" s="930"/>
      <c r="AK63" s="931"/>
      <c r="AL63" s="926"/>
      <c r="AM63" s="926"/>
      <c r="AN63" s="926"/>
      <c r="AO63" s="926"/>
      <c r="AP63" s="929">
        <v>47328</v>
      </c>
      <c r="AQ63" s="929"/>
      <c r="AR63" s="929"/>
      <c r="AS63" s="929"/>
      <c r="AT63" s="929"/>
      <c r="AU63" s="929">
        <v>28081</v>
      </c>
      <c r="AV63" s="929"/>
      <c r="AW63" s="929"/>
      <c r="AX63" s="929"/>
      <c r="AY63" s="929"/>
      <c r="AZ63" s="933"/>
      <c r="BA63" s="933"/>
      <c r="BB63" s="933"/>
      <c r="BC63" s="933"/>
      <c r="BD63" s="933"/>
      <c r="BE63" s="934"/>
      <c r="BF63" s="934"/>
      <c r="BG63" s="934"/>
      <c r="BH63" s="934"/>
      <c r="BI63" s="935"/>
      <c r="BJ63" s="936" t="s">
        <v>420</v>
      </c>
      <c r="BK63" s="937"/>
      <c r="BL63" s="937"/>
      <c r="BM63" s="937"/>
      <c r="BN63" s="938"/>
      <c r="BO63" s="266"/>
      <c r="BP63" s="266"/>
      <c r="BQ63" s="263">
        <v>57</v>
      </c>
      <c r="BR63" s="264"/>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70"/>
      <c r="DW64" s="871"/>
      <c r="DX64" s="871"/>
      <c r="DY64" s="871"/>
      <c r="DZ64" s="87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70"/>
      <c r="DW65" s="871"/>
      <c r="DX65" s="871"/>
      <c r="DY65" s="871"/>
      <c r="DZ65" s="872"/>
      <c r="EA65" s="247"/>
    </row>
    <row r="66" spans="1:131" s="248"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403</v>
      </c>
      <c r="AB66" s="804"/>
      <c r="AC66" s="804"/>
      <c r="AD66" s="804"/>
      <c r="AE66" s="805"/>
      <c r="AF66" s="939" t="s">
        <v>404</v>
      </c>
      <c r="AG66" s="899"/>
      <c r="AH66" s="899"/>
      <c r="AI66" s="899"/>
      <c r="AJ66" s="940"/>
      <c r="AK66" s="803" t="s">
        <v>405</v>
      </c>
      <c r="AL66" s="827"/>
      <c r="AM66" s="827"/>
      <c r="AN66" s="827"/>
      <c r="AO66" s="828"/>
      <c r="AP66" s="803" t="s">
        <v>425</v>
      </c>
      <c r="AQ66" s="804"/>
      <c r="AR66" s="804"/>
      <c r="AS66" s="804"/>
      <c r="AT66" s="805"/>
      <c r="AU66" s="803" t="s">
        <v>426</v>
      </c>
      <c r="AV66" s="804"/>
      <c r="AW66" s="804"/>
      <c r="AX66" s="804"/>
      <c r="AY66" s="805"/>
      <c r="AZ66" s="803" t="s">
        <v>384</v>
      </c>
      <c r="BA66" s="804"/>
      <c r="BB66" s="804"/>
      <c r="BC66" s="804"/>
      <c r="BD66" s="815"/>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597</v>
      </c>
      <c r="C68" s="957"/>
      <c r="D68" s="957"/>
      <c r="E68" s="957"/>
      <c r="F68" s="957"/>
      <c r="G68" s="957"/>
      <c r="H68" s="957"/>
      <c r="I68" s="957"/>
      <c r="J68" s="957"/>
      <c r="K68" s="957"/>
      <c r="L68" s="957"/>
      <c r="M68" s="957"/>
      <c r="N68" s="957"/>
      <c r="O68" s="957"/>
      <c r="P68" s="958"/>
      <c r="Q68" s="959">
        <v>120</v>
      </c>
      <c r="R68" s="953"/>
      <c r="S68" s="953"/>
      <c r="T68" s="953"/>
      <c r="U68" s="953"/>
      <c r="V68" s="953">
        <v>115</v>
      </c>
      <c r="W68" s="953"/>
      <c r="X68" s="953"/>
      <c r="Y68" s="953"/>
      <c r="Z68" s="953"/>
      <c r="AA68" s="953">
        <v>5</v>
      </c>
      <c r="AB68" s="953"/>
      <c r="AC68" s="953"/>
      <c r="AD68" s="953"/>
      <c r="AE68" s="953"/>
      <c r="AF68" s="953">
        <v>3</v>
      </c>
      <c r="AG68" s="953"/>
      <c r="AH68" s="953"/>
      <c r="AI68" s="953"/>
      <c r="AJ68" s="953"/>
      <c r="AK68" s="953" t="s">
        <v>525</v>
      </c>
      <c r="AL68" s="953"/>
      <c r="AM68" s="953"/>
      <c r="AN68" s="953"/>
      <c r="AO68" s="953"/>
      <c r="AP68" s="953" t="s">
        <v>525</v>
      </c>
      <c r="AQ68" s="953"/>
      <c r="AR68" s="953"/>
      <c r="AS68" s="953"/>
      <c r="AT68" s="953"/>
      <c r="AU68" s="953" t="s">
        <v>525</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598</v>
      </c>
      <c r="C69" s="961"/>
      <c r="D69" s="961"/>
      <c r="E69" s="961"/>
      <c r="F69" s="961"/>
      <c r="G69" s="961"/>
      <c r="H69" s="961"/>
      <c r="I69" s="961"/>
      <c r="J69" s="961"/>
      <c r="K69" s="961"/>
      <c r="L69" s="961"/>
      <c r="M69" s="961"/>
      <c r="N69" s="961"/>
      <c r="O69" s="961"/>
      <c r="P69" s="962"/>
      <c r="Q69" s="963">
        <v>5</v>
      </c>
      <c r="R69" s="917"/>
      <c r="S69" s="917"/>
      <c r="T69" s="917"/>
      <c r="U69" s="917"/>
      <c r="V69" s="917">
        <v>5</v>
      </c>
      <c r="W69" s="917"/>
      <c r="X69" s="917"/>
      <c r="Y69" s="917"/>
      <c r="Z69" s="917"/>
      <c r="AA69" s="917">
        <v>0</v>
      </c>
      <c r="AB69" s="917"/>
      <c r="AC69" s="917"/>
      <c r="AD69" s="917"/>
      <c r="AE69" s="917"/>
      <c r="AF69" s="917">
        <v>0</v>
      </c>
      <c r="AG69" s="917"/>
      <c r="AH69" s="917"/>
      <c r="AI69" s="917"/>
      <c r="AJ69" s="917"/>
      <c r="AK69" s="917" t="s">
        <v>525</v>
      </c>
      <c r="AL69" s="917"/>
      <c r="AM69" s="917"/>
      <c r="AN69" s="917"/>
      <c r="AO69" s="917"/>
      <c r="AP69" s="917" t="s">
        <v>525</v>
      </c>
      <c r="AQ69" s="917"/>
      <c r="AR69" s="917"/>
      <c r="AS69" s="917"/>
      <c r="AT69" s="917"/>
      <c r="AU69" s="917" t="s">
        <v>525</v>
      </c>
      <c r="AV69" s="917"/>
      <c r="AW69" s="917"/>
      <c r="AX69" s="917"/>
      <c r="AY69" s="917"/>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599</v>
      </c>
      <c r="C70" s="961"/>
      <c r="D70" s="961"/>
      <c r="E70" s="961"/>
      <c r="F70" s="961"/>
      <c r="G70" s="961"/>
      <c r="H70" s="961"/>
      <c r="I70" s="961"/>
      <c r="J70" s="961"/>
      <c r="K70" s="961"/>
      <c r="L70" s="961"/>
      <c r="M70" s="961"/>
      <c r="N70" s="961"/>
      <c r="O70" s="961"/>
      <c r="P70" s="962"/>
      <c r="Q70" s="963">
        <v>1046</v>
      </c>
      <c r="R70" s="917"/>
      <c r="S70" s="917"/>
      <c r="T70" s="917"/>
      <c r="U70" s="917"/>
      <c r="V70" s="917">
        <v>977</v>
      </c>
      <c r="W70" s="917"/>
      <c r="X70" s="917"/>
      <c r="Y70" s="917"/>
      <c r="Z70" s="917"/>
      <c r="AA70" s="917">
        <v>69</v>
      </c>
      <c r="AB70" s="917"/>
      <c r="AC70" s="917"/>
      <c r="AD70" s="917"/>
      <c r="AE70" s="917"/>
      <c r="AF70" s="917">
        <v>69</v>
      </c>
      <c r="AG70" s="917"/>
      <c r="AH70" s="917"/>
      <c r="AI70" s="917"/>
      <c r="AJ70" s="917"/>
      <c r="AK70" s="917">
        <v>39</v>
      </c>
      <c r="AL70" s="917"/>
      <c r="AM70" s="917"/>
      <c r="AN70" s="917"/>
      <c r="AO70" s="917"/>
      <c r="AP70" s="917">
        <v>504</v>
      </c>
      <c r="AQ70" s="917"/>
      <c r="AR70" s="917"/>
      <c r="AS70" s="917"/>
      <c r="AT70" s="917"/>
      <c r="AU70" s="917">
        <v>255</v>
      </c>
      <c r="AV70" s="917"/>
      <c r="AW70" s="917"/>
      <c r="AX70" s="917"/>
      <c r="AY70" s="917"/>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600</v>
      </c>
      <c r="C71" s="961"/>
      <c r="D71" s="961"/>
      <c r="E71" s="961"/>
      <c r="F71" s="961"/>
      <c r="G71" s="961"/>
      <c r="H71" s="961"/>
      <c r="I71" s="961"/>
      <c r="J71" s="961"/>
      <c r="K71" s="961"/>
      <c r="L71" s="961"/>
      <c r="M71" s="961"/>
      <c r="N71" s="961"/>
      <c r="O71" s="961"/>
      <c r="P71" s="962"/>
      <c r="Q71" s="963">
        <v>453</v>
      </c>
      <c r="R71" s="917"/>
      <c r="S71" s="917"/>
      <c r="T71" s="917"/>
      <c r="U71" s="917"/>
      <c r="V71" s="917">
        <v>437</v>
      </c>
      <c r="W71" s="917"/>
      <c r="X71" s="917"/>
      <c r="Y71" s="917"/>
      <c r="Z71" s="917"/>
      <c r="AA71" s="917">
        <v>16</v>
      </c>
      <c r="AB71" s="917"/>
      <c r="AC71" s="917"/>
      <c r="AD71" s="917"/>
      <c r="AE71" s="917"/>
      <c r="AF71" s="917">
        <v>16</v>
      </c>
      <c r="AG71" s="917"/>
      <c r="AH71" s="917"/>
      <c r="AI71" s="917"/>
      <c r="AJ71" s="917"/>
      <c r="AK71" s="917">
        <v>79</v>
      </c>
      <c r="AL71" s="917"/>
      <c r="AM71" s="917"/>
      <c r="AN71" s="917"/>
      <c r="AO71" s="917"/>
      <c r="AP71" s="917">
        <v>47</v>
      </c>
      <c r="AQ71" s="917"/>
      <c r="AR71" s="917"/>
      <c r="AS71" s="917"/>
      <c r="AT71" s="917"/>
      <c r="AU71" s="917">
        <v>17</v>
      </c>
      <c r="AV71" s="917"/>
      <c r="AW71" s="917"/>
      <c r="AX71" s="917"/>
      <c r="AY71" s="917"/>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601</v>
      </c>
      <c r="C72" s="961"/>
      <c r="D72" s="961"/>
      <c r="E72" s="961"/>
      <c r="F72" s="961"/>
      <c r="G72" s="961"/>
      <c r="H72" s="961"/>
      <c r="I72" s="961"/>
      <c r="J72" s="961"/>
      <c r="K72" s="961"/>
      <c r="L72" s="961"/>
      <c r="M72" s="961"/>
      <c r="N72" s="961"/>
      <c r="O72" s="961"/>
      <c r="P72" s="962"/>
      <c r="Q72" s="963">
        <v>486</v>
      </c>
      <c r="R72" s="917"/>
      <c r="S72" s="917"/>
      <c r="T72" s="917"/>
      <c r="U72" s="917"/>
      <c r="V72" s="917">
        <v>483</v>
      </c>
      <c r="W72" s="917"/>
      <c r="X72" s="917"/>
      <c r="Y72" s="917"/>
      <c r="Z72" s="917"/>
      <c r="AA72" s="917">
        <v>4</v>
      </c>
      <c r="AB72" s="917"/>
      <c r="AC72" s="917"/>
      <c r="AD72" s="917"/>
      <c r="AE72" s="917"/>
      <c r="AF72" s="917">
        <v>4</v>
      </c>
      <c r="AG72" s="917"/>
      <c r="AH72" s="917"/>
      <c r="AI72" s="917"/>
      <c r="AJ72" s="917"/>
      <c r="AK72" s="917" t="s">
        <v>525</v>
      </c>
      <c r="AL72" s="917"/>
      <c r="AM72" s="917"/>
      <c r="AN72" s="917"/>
      <c r="AO72" s="917"/>
      <c r="AP72" s="917" t="s">
        <v>525</v>
      </c>
      <c r="AQ72" s="917"/>
      <c r="AR72" s="917"/>
      <c r="AS72" s="917"/>
      <c r="AT72" s="917"/>
      <c r="AU72" s="917" t="s">
        <v>525</v>
      </c>
      <c r="AV72" s="917"/>
      <c r="AW72" s="917"/>
      <c r="AX72" s="917"/>
      <c r="AY72" s="917"/>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602</v>
      </c>
      <c r="C73" s="961"/>
      <c r="D73" s="961"/>
      <c r="E73" s="961"/>
      <c r="F73" s="961"/>
      <c r="G73" s="961"/>
      <c r="H73" s="961"/>
      <c r="I73" s="961"/>
      <c r="J73" s="961"/>
      <c r="K73" s="961"/>
      <c r="L73" s="961"/>
      <c r="M73" s="961"/>
      <c r="N73" s="961"/>
      <c r="O73" s="961"/>
      <c r="P73" s="962"/>
      <c r="Q73" s="963">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525</v>
      </c>
      <c r="AQ73" s="917"/>
      <c r="AR73" s="917"/>
      <c r="AS73" s="917"/>
      <c r="AT73" s="917"/>
      <c r="AU73" s="917" t="s">
        <v>525</v>
      </c>
      <c r="AV73" s="917"/>
      <c r="AW73" s="917"/>
      <c r="AX73" s="917"/>
      <c r="AY73" s="917"/>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603</v>
      </c>
      <c r="C74" s="961"/>
      <c r="D74" s="961"/>
      <c r="E74" s="961"/>
      <c r="F74" s="961"/>
      <c r="G74" s="961"/>
      <c r="H74" s="961"/>
      <c r="I74" s="961"/>
      <c r="J74" s="961"/>
      <c r="K74" s="961"/>
      <c r="L74" s="961"/>
      <c r="M74" s="961"/>
      <c r="N74" s="961"/>
      <c r="O74" s="961"/>
      <c r="P74" s="962"/>
      <c r="Q74" s="963">
        <v>440293</v>
      </c>
      <c r="R74" s="917"/>
      <c r="S74" s="917"/>
      <c r="T74" s="917"/>
      <c r="U74" s="917"/>
      <c r="V74" s="917">
        <v>419504</v>
      </c>
      <c r="W74" s="917"/>
      <c r="X74" s="917"/>
      <c r="Y74" s="917"/>
      <c r="Z74" s="917"/>
      <c r="AA74" s="917">
        <v>20789</v>
      </c>
      <c r="AB74" s="917"/>
      <c r="AC74" s="917"/>
      <c r="AD74" s="917"/>
      <c r="AE74" s="917"/>
      <c r="AF74" s="917">
        <v>20789</v>
      </c>
      <c r="AG74" s="917"/>
      <c r="AH74" s="917"/>
      <c r="AI74" s="917"/>
      <c r="AJ74" s="917"/>
      <c r="AK74" s="917">
        <v>358</v>
      </c>
      <c r="AL74" s="917"/>
      <c r="AM74" s="917"/>
      <c r="AN74" s="917"/>
      <c r="AO74" s="917"/>
      <c r="AP74" s="917" t="s">
        <v>525</v>
      </c>
      <c r="AQ74" s="917"/>
      <c r="AR74" s="917"/>
      <c r="AS74" s="917"/>
      <c r="AT74" s="917"/>
      <c r="AU74" s="917" t="s">
        <v>525</v>
      </c>
      <c r="AV74" s="917"/>
      <c r="AW74" s="917"/>
      <c r="AX74" s="917"/>
      <c r="AY74" s="917"/>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396</v>
      </c>
      <c r="B88" s="876" t="s">
        <v>427</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20888</v>
      </c>
      <c r="AG88" s="929"/>
      <c r="AH88" s="929"/>
      <c r="AI88" s="929"/>
      <c r="AJ88" s="929"/>
      <c r="AK88" s="926"/>
      <c r="AL88" s="926"/>
      <c r="AM88" s="926"/>
      <c r="AN88" s="926"/>
      <c r="AO88" s="926"/>
      <c r="AP88" s="929">
        <v>551</v>
      </c>
      <c r="AQ88" s="929"/>
      <c r="AR88" s="929"/>
      <c r="AS88" s="929"/>
      <c r="AT88" s="929"/>
      <c r="AU88" s="929">
        <v>272</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6" t="s">
        <v>428</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942</v>
      </c>
      <c r="CS102" s="937"/>
      <c r="CT102" s="937"/>
      <c r="CU102" s="937"/>
      <c r="CV102" s="980"/>
      <c r="CW102" s="979">
        <v>8</v>
      </c>
      <c r="CX102" s="937"/>
      <c r="CY102" s="937"/>
      <c r="CZ102" s="937"/>
      <c r="DA102" s="980"/>
      <c r="DB102" s="979">
        <v>2037</v>
      </c>
      <c r="DC102" s="937"/>
      <c r="DD102" s="937"/>
      <c r="DE102" s="937"/>
      <c r="DF102" s="980"/>
      <c r="DG102" s="979">
        <v>0</v>
      </c>
      <c r="DH102" s="937"/>
      <c r="DI102" s="937"/>
      <c r="DJ102" s="937"/>
      <c r="DK102" s="980"/>
      <c r="DL102" s="979">
        <v>225</v>
      </c>
      <c r="DM102" s="937"/>
      <c r="DN102" s="937"/>
      <c r="DO102" s="937"/>
      <c r="DP102" s="980"/>
      <c r="DQ102" s="979">
        <v>202</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430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436</v>
      </c>
      <c r="AB109" s="982"/>
      <c r="AC109" s="982"/>
      <c r="AD109" s="982"/>
      <c r="AE109" s="983"/>
      <c r="AF109" s="981" t="s">
        <v>437</v>
      </c>
      <c r="AG109" s="982"/>
      <c r="AH109" s="982"/>
      <c r="AI109" s="982"/>
      <c r="AJ109" s="983"/>
      <c r="AK109" s="981" t="s">
        <v>312</v>
      </c>
      <c r="AL109" s="982"/>
      <c r="AM109" s="982"/>
      <c r="AN109" s="982"/>
      <c r="AO109" s="983"/>
      <c r="AP109" s="981" t="s">
        <v>438</v>
      </c>
      <c r="AQ109" s="982"/>
      <c r="AR109" s="982"/>
      <c r="AS109" s="982"/>
      <c r="AT109" s="984"/>
      <c r="AU109" s="1001" t="s">
        <v>435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436</v>
      </c>
      <c r="BR109" s="982"/>
      <c r="BS109" s="982"/>
      <c r="BT109" s="982"/>
      <c r="BU109" s="983"/>
      <c r="BV109" s="981" t="s">
        <v>437</v>
      </c>
      <c r="BW109" s="982"/>
      <c r="BX109" s="982"/>
      <c r="BY109" s="982"/>
      <c r="BZ109" s="983"/>
      <c r="CA109" s="981" t="s">
        <v>312</v>
      </c>
      <c r="CB109" s="982"/>
      <c r="CC109" s="982"/>
      <c r="CD109" s="982"/>
      <c r="CE109" s="983"/>
      <c r="CF109" s="1002" t="s">
        <v>438</v>
      </c>
      <c r="CG109" s="1002"/>
      <c r="CH109" s="1002"/>
      <c r="CI109" s="1002"/>
      <c r="CJ109" s="1002"/>
      <c r="CK109" s="981" t="s">
        <v>439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436</v>
      </c>
      <c r="DH109" s="982"/>
      <c r="DI109" s="982"/>
      <c r="DJ109" s="982"/>
      <c r="DK109" s="983"/>
      <c r="DL109" s="981" t="s">
        <v>437</v>
      </c>
      <c r="DM109" s="982"/>
      <c r="DN109" s="982"/>
      <c r="DO109" s="982"/>
      <c r="DP109" s="983"/>
      <c r="DQ109" s="981" t="s">
        <v>312</v>
      </c>
      <c r="DR109" s="982"/>
      <c r="DS109" s="982"/>
      <c r="DT109" s="982"/>
      <c r="DU109" s="983"/>
      <c r="DV109" s="981" t="s">
        <v>438</v>
      </c>
      <c r="DW109" s="982"/>
      <c r="DX109" s="982"/>
      <c r="DY109" s="982"/>
      <c r="DZ109" s="984"/>
    </row>
    <row r="110" spans="1:131" s="247" customFormat="1" ht="26.25" customHeight="1" x14ac:dyDescent="0.15">
      <c r="A110" s="985" t="s">
        <v>440</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5710577</v>
      </c>
      <c r="AB110" s="989"/>
      <c r="AC110" s="989"/>
      <c r="AD110" s="989"/>
      <c r="AE110" s="990"/>
      <c r="AF110" s="991">
        <v>5583290</v>
      </c>
      <c r="AG110" s="989"/>
      <c r="AH110" s="989"/>
      <c r="AI110" s="989"/>
      <c r="AJ110" s="990"/>
      <c r="AK110" s="991">
        <v>5655549</v>
      </c>
      <c r="AL110" s="989"/>
      <c r="AM110" s="989"/>
      <c r="AN110" s="989"/>
      <c r="AO110" s="990"/>
      <c r="AP110" s="992">
        <v>17.3</v>
      </c>
      <c r="AQ110" s="993"/>
      <c r="AR110" s="993"/>
      <c r="AS110" s="993"/>
      <c r="AT110" s="994"/>
      <c r="AU110" s="995" t="s">
        <v>73</v>
      </c>
      <c r="AV110" s="996"/>
      <c r="AW110" s="996"/>
      <c r="AX110" s="996"/>
      <c r="AY110" s="996"/>
      <c r="AZ110" s="1037" t="s">
        <v>441</v>
      </c>
      <c r="BA110" s="986"/>
      <c r="BB110" s="986"/>
      <c r="BC110" s="986"/>
      <c r="BD110" s="986"/>
      <c r="BE110" s="986"/>
      <c r="BF110" s="986"/>
      <c r="BG110" s="986"/>
      <c r="BH110" s="986"/>
      <c r="BI110" s="986"/>
      <c r="BJ110" s="986"/>
      <c r="BK110" s="986"/>
      <c r="BL110" s="986"/>
      <c r="BM110" s="986"/>
      <c r="BN110" s="986"/>
      <c r="BO110" s="986"/>
      <c r="BP110" s="987"/>
      <c r="BQ110" s="1023">
        <v>51140469</v>
      </c>
      <c r="BR110" s="1024"/>
      <c r="BS110" s="1024"/>
      <c r="BT110" s="1024"/>
      <c r="BU110" s="1024"/>
      <c r="BV110" s="1024">
        <v>50444500</v>
      </c>
      <c r="BW110" s="1024"/>
      <c r="BX110" s="1024"/>
      <c r="BY110" s="1024"/>
      <c r="BZ110" s="1024"/>
      <c r="CA110" s="1024">
        <v>53371508</v>
      </c>
      <c r="CB110" s="1024"/>
      <c r="CC110" s="1024"/>
      <c r="CD110" s="1024"/>
      <c r="CE110" s="1024"/>
      <c r="CF110" s="1038">
        <v>163.19999999999999</v>
      </c>
      <c r="CG110" s="1039"/>
      <c r="CH110" s="1039"/>
      <c r="CI110" s="1039"/>
      <c r="CJ110" s="1039"/>
      <c r="CK110" s="1040" t="s">
        <v>442</v>
      </c>
      <c r="CL110" s="1041"/>
      <c r="CM110" s="1020" t="s">
        <v>443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444</v>
      </c>
      <c r="DH110" s="1024"/>
      <c r="DI110" s="1024"/>
      <c r="DJ110" s="1024"/>
      <c r="DK110" s="1024"/>
      <c r="DL110" s="1024" t="s">
        <v>444</v>
      </c>
      <c r="DM110" s="1024"/>
      <c r="DN110" s="1024"/>
      <c r="DO110" s="1024"/>
      <c r="DP110" s="1024"/>
      <c r="DQ110" s="1024" t="s">
        <v>444</v>
      </c>
      <c r="DR110" s="1024"/>
      <c r="DS110" s="1024"/>
      <c r="DT110" s="1024"/>
      <c r="DU110" s="1024"/>
      <c r="DV110" s="1025" t="s">
        <v>398</v>
      </c>
      <c r="DW110" s="1025"/>
      <c r="DX110" s="1025"/>
      <c r="DY110" s="1025"/>
      <c r="DZ110" s="1026"/>
    </row>
    <row r="111" spans="1:131" s="247" customFormat="1" ht="26.25" customHeight="1" x14ac:dyDescent="0.15">
      <c r="A111" s="1027" t="s">
        <v>445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398</v>
      </c>
      <c r="AB111" s="1031"/>
      <c r="AC111" s="1031"/>
      <c r="AD111" s="1031"/>
      <c r="AE111" s="1032"/>
      <c r="AF111" s="1033" t="s">
        <v>398</v>
      </c>
      <c r="AG111" s="1031"/>
      <c r="AH111" s="1031"/>
      <c r="AI111" s="1031"/>
      <c r="AJ111" s="1032"/>
      <c r="AK111" s="1033" t="s">
        <v>420</v>
      </c>
      <c r="AL111" s="1031"/>
      <c r="AM111" s="1031"/>
      <c r="AN111" s="1031"/>
      <c r="AO111" s="1032"/>
      <c r="AP111" s="1034" t="s">
        <v>446</v>
      </c>
      <c r="AQ111" s="1035"/>
      <c r="AR111" s="1035"/>
      <c r="AS111" s="1035"/>
      <c r="AT111" s="1036"/>
      <c r="AU111" s="997"/>
      <c r="AV111" s="998"/>
      <c r="AW111" s="998"/>
      <c r="AX111" s="998"/>
      <c r="AY111" s="998"/>
      <c r="AZ111" s="1046" t="s">
        <v>447</v>
      </c>
      <c r="BA111" s="1047"/>
      <c r="BB111" s="1047"/>
      <c r="BC111" s="1047"/>
      <c r="BD111" s="1047"/>
      <c r="BE111" s="1047"/>
      <c r="BF111" s="1047"/>
      <c r="BG111" s="1047"/>
      <c r="BH111" s="1047"/>
      <c r="BI111" s="1047"/>
      <c r="BJ111" s="1047"/>
      <c r="BK111" s="1047"/>
      <c r="BL111" s="1047"/>
      <c r="BM111" s="1047"/>
      <c r="BN111" s="1047"/>
      <c r="BO111" s="1047"/>
      <c r="BP111" s="1048"/>
      <c r="BQ111" s="1016">
        <v>964008</v>
      </c>
      <c r="BR111" s="1017"/>
      <c r="BS111" s="1017"/>
      <c r="BT111" s="1017"/>
      <c r="BU111" s="1017"/>
      <c r="BV111" s="1017">
        <v>893743</v>
      </c>
      <c r="BW111" s="1017"/>
      <c r="BX111" s="1017"/>
      <c r="BY111" s="1017"/>
      <c r="BZ111" s="1017"/>
      <c r="CA111" s="1017">
        <v>839869</v>
      </c>
      <c r="CB111" s="1017"/>
      <c r="CC111" s="1017"/>
      <c r="CD111" s="1017"/>
      <c r="CE111" s="1017"/>
      <c r="CF111" s="1011">
        <v>2.6</v>
      </c>
      <c r="CG111" s="1012"/>
      <c r="CH111" s="1012"/>
      <c r="CI111" s="1012"/>
      <c r="CJ111" s="1012"/>
      <c r="CK111" s="1042"/>
      <c r="CL111" s="1043"/>
      <c r="CM111" s="1013" t="s">
        <v>448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446</v>
      </c>
      <c r="DH111" s="1017"/>
      <c r="DI111" s="1017"/>
      <c r="DJ111" s="1017"/>
      <c r="DK111" s="1017"/>
      <c r="DL111" s="1017" t="s">
        <v>449</v>
      </c>
      <c r="DM111" s="1017"/>
      <c r="DN111" s="1017"/>
      <c r="DO111" s="1017"/>
      <c r="DP111" s="1017"/>
      <c r="DQ111" s="1017" t="s">
        <v>449</v>
      </c>
      <c r="DR111" s="1017"/>
      <c r="DS111" s="1017"/>
      <c r="DT111" s="1017"/>
      <c r="DU111" s="1017"/>
      <c r="DV111" s="1018" t="s">
        <v>444</v>
      </c>
      <c r="DW111" s="1018"/>
      <c r="DX111" s="1018"/>
      <c r="DY111" s="1018"/>
      <c r="DZ111" s="1019"/>
    </row>
    <row r="112" spans="1:131" s="247" customFormat="1" ht="26.25" customHeight="1" x14ac:dyDescent="0.15">
      <c r="A112" s="1049" t="s">
        <v>450</v>
      </c>
      <c r="B112" s="1050"/>
      <c r="C112" s="1047" t="s">
        <v>451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449</v>
      </c>
      <c r="AB112" s="1056"/>
      <c r="AC112" s="1056"/>
      <c r="AD112" s="1056"/>
      <c r="AE112" s="1057"/>
      <c r="AF112" s="1058" t="s">
        <v>449</v>
      </c>
      <c r="AG112" s="1056"/>
      <c r="AH112" s="1056"/>
      <c r="AI112" s="1056"/>
      <c r="AJ112" s="1057"/>
      <c r="AK112" s="1058" t="s">
        <v>449</v>
      </c>
      <c r="AL112" s="1056"/>
      <c r="AM112" s="1056"/>
      <c r="AN112" s="1056"/>
      <c r="AO112" s="1057"/>
      <c r="AP112" s="1059" t="s">
        <v>444</v>
      </c>
      <c r="AQ112" s="1060"/>
      <c r="AR112" s="1060"/>
      <c r="AS112" s="1060"/>
      <c r="AT112" s="1061"/>
      <c r="AU112" s="997"/>
      <c r="AV112" s="998"/>
      <c r="AW112" s="998"/>
      <c r="AX112" s="998"/>
      <c r="AY112" s="998"/>
      <c r="AZ112" s="1046" t="s">
        <v>452</v>
      </c>
      <c r="BA112" s="1047"/>
      <c r="BB112" s="1047"/>
      <c r="BC112" s="1047"/>
      <c r="BD112" s="1047"/>
      <c r="BE112" s="1047"/>
      <c r="BF112" s="1047"/>
      <c r="BG112" s="1047"/>
      <c r="BH112" s="1047"/>
      <c r="BI112" s="1047"/>
      <c r="BJ112" s="1047"/>
      <c r="BK112" s="1047"/>
      <c r="BL112" s="1047"/>
      <c r="BM112" s="1047"/>
      <c r="BN112" s="1047"/>
      <c r="BO112" s="1047"/>
      <c r="BP112" s="1048"/>
      <c r="BQ112" s="1016">
        <v>31797965</v>
      </c>
      <c r="BR112" s="1017"/>
      <c r="BS112" s="1017"/>
      <c r="BT112" s="1017"/>
      <c r="BU112" s="1017"/>
      <c r="BV112" s="1017">
        <v>29962828</v>
      </c>
      <c r="BW112" s="1017"/>
      <c r="BX112" s="1017"/>
      <c r="BY112" s="1017"/>
      <c r="BZ112" s="1017"/>
      <c r="CA112" s="1017">
        <v>28079679</v>
      </c>
      <c r="CB112" s="1017"/>
      <c r="CC112" s="1017"/>
      <c r="CD112" s="1017"/>
      <c r="CE112" s="1017"/>
      <c r="CF112" s="1011">
        <v>85.9</v>
      </c>
      <c r="CG112" s="1012"/>
      <c r="CH112" s="1012"/>
      <c r="CI112" s="1012"/>
      <c r="CJ112" s="1012"/>
      <c r="CK112" s="1042"/>
      <c r="CL112" s="1043"/>
      <c r="CM112" s="1013" t="s">
        <v>453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449</v>
      </c>
      <c r="DH112" s="1017"/>
      <c r="DI112" s="1017"/>
      <c r="DJ112" s="1017"/>
      <c r="DK112" s="1017"/>
      <c r="DL112" s="1017" t="s">
        <v>398</v>
      </c>
      <c r="DM112" s="1017"/>
      <c r="DN112" s="1017"/>
      <c r="DO112" s="1017"/>
      <c r="DP112" s="1017"/>
      <c r="DQ112" s="1017" t="s">
        <v>449</v>
      </c>
      <c r="DR112" s="1017"/>
      <c r="DS112" s="1017"/>
      <c r="DT112" s="1017"/>
      <c r="DU112" s="1017"/>
      <c r="DV112" s="1018" t="s">
        <v>446</v>
      </c>
      <c r="DW112" s="1018"/>
      <c r="DX112" s="1018"/>
      <c r="DY112" s="1018"/>
      <c r="DZ112" s="1019"/>
    </row>
    <row r="113" spans="1:130" s="247" customFormat="1" ht="26.25" customHeight="1" x14ac:dyDescent="0.15">
      <c r="A113" s="1051"/>
      <c r="B113" s="1052"/>
      <c r="C113" s="1047" t="s">
        <v>454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3167783</v>
      </c>
      <c r="AB113" s="1031"/>
      <c r="AC113" s="1031"/>
      <c r="AD113" s="1031"/>
      <c r="AE113" s="1032"/>
      <c r="AF113" s="1033">
        <v>2940573</v>
      </c>
      <c r="AG113" s="1031"/>
      <c r="AH113" s="1031"/>
      <c r="AI113" s="1031"/>
      <c r="AJ113" s="1032"/>
      <c r="AK113" s="1033">
        <v>2753810</v>
      </c>
      <c r="AL113" s="1031"/>
      <c r="AM113" s="1031"/>
      <c r="AN113" s="1031"/>
      <c r="AO113" s="1032"/>
      <c r="AP113" s="1034">
        <v>8.4</v>
      </c>
      <c r="AQ113" s="1035"/>
      <c r="AR113" s="1035"/>
      <c r="AS113" s="1035"/>
      <c r="AT113" s="1036"/>
      <c r="AU113" s="997"/>
      <c r="AV113" s="998"/>
      <c r="AW113" s="998"/>
      <c r="AX113" s="998"/>
      <c r="AY113" s="998"/>
      <c r="AZ113" s="1046" t="s">
        <v>455</v>
      </c>
      <c r="BA113" s="1047"/>
      <c r="BB113" s="1047"/>
      <c r="BC113" s="1047"/>
      <c r="BD113" s="1047"/>
      <c r="BE113" s="1047"/>
      <c r="BF113" s="1047"/>
      <c r="BG113" s="1047"/>
      <c r="BH113" s="1047"/>
      <c r="BI113" s="1047"/>
      <c r="BJ113" s="1047"/>
      <c r="BK113" s="1047"/>
      <c r="BL113" s="1047"/>
      <c r="BM113" s="1047"/>
      <c r="BN113" s="1047"/>
      <c r="BO113" s="1047"/>
      <c r="BP113" s="1048"/>
      <c r="BQ113" s="1016">
        <v>431468</v>
      </c>
      <c r="BR113" s="1017"/>
      <c r="BS113" s="1017"/>
      <c r="BT113" s="1017"/>
      <c r="BU113" s="1017"/>
      <c r="BV113" s="1017">
        <v>376449</v>
      </c>
      <c r="BW113" s="1017"/>
      <c r="BX113" s="1017"/>
      <c r="BY113" s="1017"/>
      <c r="BZ113" s="1017"/>
      <c r="CA113" s="1017">
        <v>271201</v>
      </c>
      <c r="CB113" s="1017"/>
      <c r="CC113" s="1017"/>
      <c r="CD113" s="1017"/>
      <c r="CE113" s="1017"/>
      <c r="CF113" s="1011">
        <v>0.8</v>
      </c>
      <c r="CG113" s="1012"/>
      <c r="CH113" s="1012"/>
      <c r="CI113" s="1012"/>
      <c r="CJ113" s="1012"/>
      <c r="CK113" s="1042"/>
      <c r="CL113" s="1043"/>
      <c r="CM113" s="1013" t="s">
        <v>456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420</v>
      </c>
      <c r="DH113" s="1056"/>
      <c r="DI113" s="1056"/>
      <c r="DJ113" s="1056"/>
      <c r="DK113" s="1057"/>
      <c r="DL113" s="1058" t="s">
        <v>444</v>
      </c>
      <c r="DM113" s="1056"/>
      <c r="DN113" s="1056"/>
      <c r="DO113" s="1056"/>
      <c r="DP113" s="1057"/>
      <c r="DQ113" s="1058" t="s">
        <v>444</v>
      </c>
      <c r="DR113" s="1056"/>
      <c r="DS113" s="1056"/>
      <c r="DT113" s="1056"/>
      <c r="DU113" s="1057"/>
      <c r="DV113" s="1059" t="s">
        <v>449</v>
      </c>
      <c r="DW113" s="1060"/>
      <c r="DX113" s="1060"/>
      <c r="DY113" s="1060"/>
      <c r="DZ113" s="1061"/>
    </row>
    <row r="114" spans="1:130" s="247" customFormat="1" ht="26.25" customHeight="1" x14ac:dyDescent="0.15">
      <c r="A114" s="1051"/>
      <c r="B114" s="1052"/>
      <c r="C114" s="1047" t="s">
        <v>457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177240</v>
      </c>
      <c r="AB114" s="1056"/>
      <c r="AC114" s="1056"/>
      <c r="AD114" s="1056"/>
      <c r="AE114" s="1057"/>
      <c r="AF114" s="1058">
        <v>133583</v>
      </c>
      <c r="AG114" s="1056"/>
      <c r="AH114" s="1056"/>
      <c r="AI114" s="1056"/>
      <c r="AJ114" s="1057"/>
      <c r="AK114" s="1058">
        <v>157097</v>
      </c>
      <c r="AL114" s="1056"/>
      <c r="AM114" s="1056"/>
      <c r="AN114" s="1056"/>
      <c r="AO114" s="1057"/>
      <c r="AP114" s="1059">
        <v>0.5</v>
      </c>
      <c r="AQ114" s="1060"/>
      <c r="AR114" s="1060"/>
      <c r="AS114" s="1060"/>
      <c r="AT114" s="1061"/>
      <c r="AU114" s="997"/>
      <c r="AV114" s="998"/>
      <c r="AW114" s="998"/>
      <c r="AX114" s="998"/>
      <c r="AY114" s="998"/>
      <c r="AZ114" s="1046" t="s">
        <v>458</v>
      </c>
      <c r="BA114" s="1047"/>
      <c r="BB114" s="1047"/>
      <c r="BC114" s="1047"/>
      <c r="BD114" s="1047"/>
      <c r="BE114" s="1047"/>
      <c r="BF114" s="1047"/>
      <c r="BG114" s="1047"/>
      <c r="BH114" s="1047"/>
      <c r="BI114" s="1047"/>
      <c r="BJ114" s="1047"/>
      <c r="BK114" s="1047"/>
      <c r="BL114" s="1047"/>
      <c r="BM114" s="1047"/>
      <c r="BN114" s="1047"/>
      <c r="BO114" s="1047"/>
      <c r="BP114" s="1048"/>
      <c r="BQ114" s="1016">
        <v>9638903</v>
      </c>
      <c r="BR114" s="1017"/>
      <c r="BS114" s="1017"/>
      <c r="BT114" s="1017"/>
      <c r="BU114" s="1017"/>
      <c r="BV114" s="1017">
        <v>9696461</v>
      </c>
      <c r="BW114" s="1017"/>
      <c r="BX114" s="1017"/>
      <c r="BY114" s="1017"/>
      <c r="BZ114" s="1017"/>
      <c r="CA114" s="1017">
        <v>9655390</v>
      </c>
      <c r="CB114" s="1017"/>
      <c r="CC114" s="1017"/>
      <c r="CD114" s="1017"/>
      <c r="CE114" s="1017"/>
      <c r="CF114" s="1011">
        <v>29.5</v>
      </c>
      <c r="CG114" s="1012"/>
      <c r="CH114" s="1012"/>
      <c r="CI114" s="1012"/>
      <c r="CJ114" s="1012"/>
      <c r="CK114" s="1042"/>
      <c r="CL114" s="1043"/>
      <c r="CM114" s="1013" t="s">
        <v>459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446</v>
      </c>
      <c r="DH114" s="1056"/>
      <c r="DI114" s="1056"/>
      <c r="DJ114" s="1056"/>
      <c r="DK114" s="1057"/>
      <c r="DL114" s="1058" t="s">
        <v>446</v>
      </c>
      <c r="DM114" s="1056"/>
      <c r="DN114" s="1056"/>
      <c r="DO114" s="1056"/>
      <c r="DP114" s="1057"/>
      <c r="DQ114" s="1058" t="s">
        <v>444</v>
      </c>
      <c r="DR114" s="1056"/>
      <c r="DS114" s="1056"/>
      <c r="DT114" s="1056"/>
      <c r="DU114" s="1057"/>
      <c r="DV114" s="1059" t="s">
        <v>446</v>
      </c>
      <c r="DW114" s="1060"/>
      <c r="DX114" s="1060"/>
      <c r="DY114" s="1060"/>
      <c r="DZ114" s="1061"/>
    </row>
    <row r="115" spans="1:130" s="247" customFormat="1" ht="26.25" customHeight="1" x14ac:dyDescent="0.15">
      <c r="A115" s="1051"/>
      <c r="B115" s="1052"/>
      <c r="C115" s="1047" t="s">
        <v>460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126625</v>
      </c>
      <c r="AB115" s="1031"/>
      <c r="AC115" s="1031"/>
      <c r="AD115" s="1031"/>
      <c r="AE115" s="1032"/>
      <c r="AF115" s="1033">
        <v>141137</v>
      </c>
      <c r="AG115" s="1031"/>
      <c r="AH115" s="1031"/>
      <c r="AI115" s="1031"/>
      <c r="AJ115" s="1032"/>
      <c r="AK115" s="1033">
        <v>125172</v>
      </c>
      <c r="AL115" s="1031"/>
      <c r="AM115" s="1031"/>
      <c r="AN115" s="1031"/>
      <c r="AO115" s="1032"/>
      <c r="AP115" s="1034">
        <v>0.4</v>
      </c>
      <c r="AQ115" s="1035"/>
      <c r="AR115" s="1035"/>
      <c r="AS115" s="1035"/>
      <c r="AT115" s="1036"/>
      <c r="AU115" s="997"/>
      <c r="AV115" s="998"/>
      <c r="AW115" s="998"/>
      <c r="AX115" s="998"/>
      <c r="AY115" s="998"/>
      <c r="AZ115" s="1046" t="s">
        <v>461</v>
      </c>
      <c r="BA115" s="1047"/>
      <c r="BB115" s="1047"/>
      <c r="BC115" s="1047"/>
      <c r="BD115" s="1047"/>
      <c r="BE115" s="1047"/>
      <c r="BF115" s="1047"/>
      <c r="BG115" s="1047"/>
      <c r="BH115" s="1047"/>
      <c r="BI115" s="1047"/>
      <c r="BJ115" s="1047"/>
      <c r="BK115" s="1047"/>
      <c r="BL115" s="1047"/>
      <c r="BM115" s="1047"/>
      <c r="BN115" s="1047"/>
      <c r="BO115" s="1047"/>
      <c r="BP115" s="1048"/>
      <c r="BQ115" s="1016">
        <v>164250</v>
      </c>
      <c r="BR115" s="1017"/>
      <c r="BS115" s="1017"/>
      <c r="BT115" s="1017"/>
      <c r="BU115" s="1017"/>
      <c r="BV115" s="1017">
        <v>178850</v>
      </c>
      <c r="BW115" s="1017"/>
      <c r="BX115" s="1017"/>
      <c r="BY115" s="1017"/>
      <c r="BZ115" s="1017"/>
      <c r="CA115" s="1017">
        <v>202050</v>
      </c>
      <c r="CB115" s="1017"/>
      <c r="CC115" s="1017"/>
      <c r="CD115" s="1017"/>
      <c r="CE115" s="1017"/>
      <c r="CF115" s="1011">
        <v>0.6</v>
      </c>
      <c r="CG115" s="1012"/>
      <c r="CH115" s="1012"/>
      <c r="CI115" s="1012"/>
      <c r="CJ115" s="1012"/>
      <c r="CK115" s="1042"/>
      <c r="CL115" s="1043"/>
      <c r="CM115" s="1046" t="s">
        <v>462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446</v>
      </c>
      <c r="DH115" s="1056"/>
      <c r="DI115" s="1056"/>
      <c r="DJ115" s="1056"/>
      <c r="DK115" s="1057"/>
      <c r="DL115" s="1058" t="s">
        <v>449</v>
      </c>
      <c r="DM115" s="1056"/>
      <c r="DN115" s="1056"/>
      <c r="DO115" s="1056"/>
      <c r="DP115" s="1057"/>
      <c r="DQ115" s="1058" t="s">
        <v>444</v>
      </c>
      <c r="DR115" s="1056"/>
      <c r="DS115" s="1056"/>
      <c r="DT115" s="1056"/>
      <c r="DU115" s="1057"/>
      <c r="DV115" s="1059" t="s">
        <v>446</v>
      </c>
      <c r="DW115" s="1060"/>
      <c r="DX115" s="1060"/>
      <c r="DY115" s="1060"/>
      <c r="DZ115" s="1061"/>
    </row>
    <row r="116" spans="1:130" s="247" customFormat="1" ht="26.25" customHeight="1" x14ac:dyDescent="0.15">
      <c r="A116" s="1053"/>
      <c r="B116" s="1054"/>
      <c r="C116" s="1062" t="s">
        <v>463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444</v>
      </c>
      <c r="AB116" s="1056"/>
      <c r="AC116" s="1056"/>
      <c r="AD116" s="1056"/>
      <c r="AE116" s="1057"/>
      <c r="AF116" s="1058" t="s">
        <v>444</v>
      </c>
      <c r="AG116" s="1056"/>
      <c r="AH116" s="1056"/>
      <c r="AI116" s="1056"/>
      <c r="AJ116" s="1057"/>
      <c r="AK116" s="1058" t="s">
        <v>444</v>
      </c>
      <c r="AL116" s="1056"/>
      <c r="AM116" s="1056"/>
      <c r="AN116" s="1056"/>
      <c r="AO116" s="1057"/>
      <c r="AP116" s="1059" t="s">
        <v>444</v>
      </c>
      <c r="AQ116" s="1060"/>
      <c r="AR116" s="1060"/>
      <c r="AS116" s="1060"/>
      <c r="AT116" s="1061"/>
      <c r="AU116" s="997"/>
      <c r="AV116" s="998"/>
      <c r="AW116" s="998"/>
      <c r="AX116" s="998"/>
      <c r="AY116" s="998"/>
      <c r="AZ116" s="1064" t="s">
        <v>464</v>
      </c>
      <c r="BA116" s="1065"/>
      <c r="BB116" s="1065"/>
      <c r="BC116" s="1065"/>
      <c r="BD116" s="1065"/>
      <c r="BE116" s="1065"/>
      <c r="BF116" s="1065"/>
      <c r="BG116" s="1065"/>
      <c r="BH116" s="1065"/>
      <c r="BI116" s="1065"/>
      <c r="BJ116" s="1065"/>
      <c r="BK116" s="1065"/>
      <c r="BL116" s="1065"/>
      <c r="BM116" s="1065"/>
      <c r="BN116" s="1065"/>
      <c r="BO116" s="1065"/>
      <c r="BP116" s="1066"/>
      <c r="BQ116" s="1016" t="s">
        <v>398</v>
      </c>
      <c r="BR116" s="1017"/>
      <c r="BS116" s="1017"/>
      <c r="BT116" s="1017"/>
      <c r="BU116" s="1017"/>
      <c r="BV116" s="1017" t="s">
        <v>446</v>
      </c>
      <c r="BW116" s="1017"/>
      <c r="BX116" s="1017"/>
      <c r="BY116" s="1017"/>
      <c r="BZ116" s="1017"/>
      <c r="CA116" s="1017" t="s">
        <v>446</v>
      </c>
      <c r="CB116" s="1017"/>
      <c r="CC116" s="1017"/>
      <c r="CD116" s="1017"/>
      <c r="CE116" s="1017"/>
      <c r="CF116" s="1011" t="s">
        <v>444</v>
      </c>
      <c r="CG116" s="1012"/>
      <c r="CH116" s="1012"/>
      <c r="CI116" s="1012"/>
      <c r="CJ116" s="1012"/>
      <c r="CK116" s="1042"/>
      <c r="CL116" s="1043"/>
      <c r="CM116" s="1013" t="s">
        <v>465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649844</v>
      </c>
      <c r="DH116" s="1056"/>
      <c r="DI116" s="1056"/>
      <c r="DJ116" s="1056"/>
      <c r="DK116" s="1057"/>
      <c r="DL116" s="1058">
        <v>635337</v>
      </c>
      <c r="DM116" s="1056"/>
      <c r="DN116" s="1056"/>
      <c r="DO116" s="1056"/>
      <c r="DP116" s="1057"/>
      <c r="DQ116" s="1058">
        <v>633961</v>
      </c>
      <c r="DR116" s="1056"/>
      <c r="DS116" s="1056"/>
      <c r="DT116" s="1056"/>
      <c r="DU116" s="1057"/>
      <c r="DV116" s="1059">
        <v>1.9</v>
      </c>
      <c r="DW116" s="1060"/>
      <c r="DX116" s="1060"/>
      <c r="DY116" s="1060"/>
      <c r="DZ116" s="1061"/>
    </row>
    <row r="117" spans="1:130" s="247" customFormat="1" ht="26.25" customHeight="1" x14ac:dyDescent="0.15">
      <c r="A117" s="1001" t="s">
        <v>192</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466</v>
      </c>
      <c r="Z117" s="983"/>
      <c r="AA117" s="1073">
        <v>9182225</v>
      </c>
      <c r="AB117" s="1074"/>
      <c r="AC117" s="1074"/>
      <c r="AD117" s="1074"/>
      <c r="AE117" s="1075"/>
      <c r="AF117" s="1076">
        <v>8798583</v>
      </c>
      <c r="AG117" s="1074"/>
      <c r="AH117" s="1074"/>
      <c r="AI117" s="1074"/>
      <c r="AJ117" s="1075"/>
      <c r="AK117" s="1076">
        <v>8691628</v>
      </c>
      <c r="AL117" s="1074"/>
      <c r="AM117" s="1074"/>
      <c r="AN117" s="1074"/>
      <c r="AO117" s="1075"/>
      <c r="AP117" s="1077"/>
      <c r="AQ117" s="1078"/>
      <c r="AR117" s="1078"/>
      <c r="AS117" s="1078"/>
      <c r="AT117" s="1079"/>
      <c r="AU117" s="997"/>
      <c r="AV117" s="998"/>
      <c r="AW117" s="998"/>
      <c r="AX117" s="998"/>
      <c r="AY117" s="998"/>
      <c r="AZ117" s="1064" t="s">
        <v>467</v>
      </c>
      <c r="BA117" s="1065"/>
      <c r="BB117" s="1065"/>
      <c r="BC117" s="1065"/>
      <c r="BD117" s="1065"/>
      <c r="BE117" s="1065"/>
      <c r="BF117" s="1065"/>
      <c r="BG117" s="1065"/>
      <c r="BH117" s="1065"/>
      <c r="BI117" s="1065"/>
      <c r="BJ117" s="1065"/>
      <c r="BK117" s="1065"/>
      <c r="BL117" s="1065"/>
      <c r="BM117" s="1065"/>
      <c r="BN117" s="1065"/>
      <c r="BO117" s="1065"/>
      <c r="BP117" s="1066"/>
      <c r="BQ117" s="1016" t="s">
        <v>444</v>
      </c>
      <c r="BR117" s="1017"/>
      <c r="BS117" s="1017"/>
      <c r="BT117" s="1017"/>
      <c r="BU117" s="1017"/>
      <c r="BV117" s="1017" t="s">
        <v>444</v>
      </c>
      <c r="BW117" s="1017"/>
      <c r="BX117" s="1017"/>
      <c r="BY117" s="1017"/>
      <c r="BZ117" s="1017"/>
      <c r="CA117" s="1017" t="s">
        <v>446</v>
      </c>
      <c r="CB117" s="1017"/>
      <c r="CC117" s="1017"/>
      <c r="CD117" s="1017"/>
      <c r="CE117" s="1017"/>
      <c r="CF117" s="1011" t="s">
        <v>446</v>
      </c>
      <c r="CG117" s="1012"/>
      <c r="CH117" s="1012"/>
      <c r="CI117" s="1012"/>
      <c r="CJ117" s="1012"/>
      <c r="CK117" s="1042"/>
      <c r="CL117" s="1043"/>
      <c r="CM117" s="1013" t="s">
        <v>468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v>314164</v>
      </c>
      <c r="DH117" s="1056"/>
      <c r="DI117" s="1056"/>
      <c r="DJ117" s="1056"/>
      <c r="DK117" s="1057"/>
      <c r="DL117" s="1058">
        <v>258406</v>
      </c>
      <c r="DM117" s="1056"/>
      <c r="DN117" s="1056"/>
      <c r="DO117" s="1056"/>
      <c r="DP117" s="1057"/>
      <c r="DQ117" s="1058">
        <v>205908</v>
      </c>
      <c r="DR117" s="1056"/>
      <c r="DS117" s="1056"/>
      <c r="DT117" s="1056"/>
      <c r="DU117" s="1057"/>
      <c r="DV117" s="1059">
        <v>0.6</v>
      </c>
      <c r="DW117" s="1060"/>
      <c r="DX117" s="1060"/>
      <c r="DY117" s="1060"/>
      <c r="DZ117" s="1061"/>
    </row>
    <row r="118" spans="1:130" s="247" customFormat="1" ht="26.25" customHeight="1" x14ac:dyDescent="0.15">
      <c r="A118" s="1001" t="s">
        <v>439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436</v>
      </c>
      <c r="AB118" s="982"/>
      <c r="AC118" s="982"/>
      <c r="AD118" s="982"/>
      <c r="AE118" s="983"/>
      <c r="AF118" s="981" t="s">
        <v>437</v>
      </c>
      <c r="AG118" s="982"/>
      <c r="AH118" s="982"/>
      <c r="AI118" s="982"/>
      <c r="AJ118" s="983"/>
      <c r="AK118" s="981" t="s">
        <v>312</v>
      </c>
      <c r="AL118" s="982"/>
      <c r="AM118" s="982"/>
      <c r="AN118" s="982"/>
      <c r="AO118" s="983"/>
      <c r="AP118" s="1068" t="s">
        <v>438</v>
      </c>
      <c r="AQ118" s="1069"/>
      <c r="AR118" s="1069"/>
      <c r="AS118" s="1069"/>
      <c r="AT118" s="1070"/>
      <c r="AU118" s="997"/>
      <c r="AV118" s="998"/>
      <c r="AW118" s="998"/>
      <c r="AX118" s="998"/>
      <c r="AY118" s="998"/>
      <c r="AZ118" s="1071" t="s">
        <v>469</v>
      </c>
      <c r="BA118" s="1062"/>
      <c r="BB118" s="1062"/>
      <c r="BC118" s="1062"/>
      <c r="BD118" s="1062"/>
      <c r="BE118" s="1062"/>
      <c r="BF118" s="1062"/>
      <c r="BG118" s="1062"/>
      <c r="BH118" s="1062"/>
      <c r="BI118" s="1062"/>
      <c r="BJ118" s="1062"/>
      <c r="BK118" s="1062"/>
      <c r="BL118" s="1062"/>
      <c r="BM118" s="1062"/>
      <c r="BN118" s="1062"/>
      <c r="BO118" s="1062"/>
      <c r="BP118" s="1063"/>
      <c r="BQ118" s="1094" t="s">
        <v>444</v>
      </c>
      <c r="BR118" s="1095"/>
      <c r="BS118" s="1095"/>
      <c r="BT118" s="1095"/>
      <c r="BU118" s="1095"/>
      <c r="BV118" s="1095" t="s">
        <v>446</v>
      </c>
      <c r="BW118" s="1095"/>
      <c r="BX118" s="1095"/>
      <c r="BY118" s="1095"/>
      <c r="BZ118" s="1095"/>
      <c r="CA118" s="1095" t="s">
        <v>446</v>
      </c>
      <c r="CB118" s="1095"/>
      <c r="CC118" s="1095"/>
      <c r="CD118" s="1095"/>
      <c r="CE118" s="1095"/>
      <c r="CF118" s="1011" t="s">
        <v>444</v>
      </c>
      <c r="CG118" s="1012"/>
      <c r="CH118" s="1012"/>
      <c r="CI118" s="1012"/>
      <c r="CJ118" s="1012"/>
      <c r="CK118" s="1042"/>
      <c r="CL118" s="1043"/>
      <c r="CM118" s="1013" t="s">
        <v>470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444</v>
      </c>
      <c r="DH118" s="1056"/>
      <c r="DI118" s="1056"/>
      <c r="DJ118" s="1056"/>
      <c r="DK118" s="1057"/>
      <c r="DL118" s="1058" t="s">
        <v>444</v>
      </c>
      <c r="DM118" s="1056"/>
      <c r="DN118" s="1056"/>
      <c r="DO118" s="1056"/>
      <c r="DP118" s="1057"/>
      <c r="DQ118" s="1058" t="s">
        <v>444</v>
      </c>
      <c r="DR118" s="1056"/>
      <c r="DS118" s="1056"/>
      <c r="DT118" s="1056"/>
      <c r="DU118" s="1057"/>
      <c r="DV118" s="1059" t="s">
        <v>444</v>
      </c>
      <c r="DW118" s="1060"/>
      <c r="DX118" s="1060"/>
      <c r="DY118" s="1060"/>
      <c r="DZ118" s="1061"/>
    </row>
    <row r="119" spans="1:130" s="247" customFormat="1" ht="26.25" customHeight="1" x14ac:dyDescent="0.15">
      <c r="A119" s="1155" t="s">
        <v>442</v>
      </c>
      <c r="B119" s="1041"/>
      <c r="C119" s="1020" t="s">
        <v>443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446</v>
      </c>
      <c r="AB119" s="989"/>
      <c r="AC119" s="989"/>
      <c r="AD119" s="989"/>
      <c r="AE119" s="990"/>
      <c r="AF119" s="991" t="s">
        <v>446</v>
      </c>
      <c r="AG119" s="989"/>
      <c r="AH119" s="989"/>
      <c r="AI119" s="989"/>
      <c r="AJ119" s="990"/>
      <c r="AK119" s="991" t="s">
        <v>444</v>
      </c>
      <c r="AL119" s="989"/>
      <c r="AM119" s="989"/>
      <c r="AN119" s="989"/>
      <c r="AO119" s="990"/>
      <c r="AP119" s="992" t="s">
        <v>449</v>
      </c>
      <c r="AQ119" s="993"/>
      <c r="AR119" s="993"/>
      <c r="AS119" s="993"/>
      <c r="AT119" s="994"/>
      <c r="AU119" s="999"/>
      <c r="AV119" s="1000"/>
      <c r="AW119" s="1000"/>
      <c r="AX119" s="1000"/>
      <c r="AY119" s="1000"/>
      <c r="AZ119" s="278" t="s">
        <v>192</v>
      </c>
      <c r="BA119" s="278"/>
      <c r="BB119" s="278"/>
      <c r="BC119" s="278"/>
      <c r="BD119" s="278"/>
      <c r="BE119" s="278"/>
      <c r="BF119" s="278"/>
      <c r="BG119" s="278"/>
      <c r="BH119" s="278"/>
      <c r="BI119" s="278"/>
      <c r="BJ119" s="278"/>
      <c r="BK119" s="278"/>
      <c r="BL119" s="278"/>
      <c r="BM119" s="278"/>
      <c r="BN119" s="278"/>
      <c r="BO119" s="1072" t="s">
        <v>471</v>
      </c>
      <c r="BP119" s="1103"/>
      <c r="BQ119" s="1094">
        <v>94137063</v>
      </c>
      <c r="BR119" s="1095"/>
      <c r="BS119" s="1095"/>
      <c r="BT119" s="1095"/>
      <c r="BU119" s="1095"/>
      <c r="BV119" s="1095">
        <v>91552831</v>
      </c>
      <c r="BW119" s="1095"/>
      <c r="BX119" s="1095"/>
      <c r="BY119" s="1095"/>
      <c r="BZ119" s="1095"/>
      <c r="CA119" s="1095">
        <v>92419697</v>
      </c>
      <c r="CB119" s="1095"/>
      <c r="CC119" s="1095"/>
      <c r="CD119" s="1095"/>
      <c r="CE119" s="1095"/>
      <c r="CF119" s="1096"/>
      <c r="CG119" s="1097"/>
      <c r="CH119" s="1097"/>
      <c r="CI119" s="1097"/>
      <c r="CJ119" s="1098"/>
      <c r="CK119" s="1044"/>
      <c r="CL119" s="1045"/>
      <c r="CM119" s="1099" t="s">
        <v>472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444</v>
      </c>
      <c r="DH119" s="1081"/>
      <c r="DI119" s="1081"/>
      <c r="DJ119" s="1081"/>
      <c r="DK119" s="1082"/>
      <c r="DL119" s="1080" t="s">
        <v>420</v>
      </c>
      <c r="DM119" s="1081"/>
      <c r="DN119" s="1081"/>
      <c r="DO119" s="1081"/>
      <c r="DP119" s="1082"/>
      <c r="DQ119" s="1080" t="s">
        <v>420</v>
      </c>
      <c r="DR119" s="1081"/>
      <c r="DS119" s="1081"/>
      <c r="DT119" s="1081"/>
      <c r="DU119" s="1082"/>
      <c r="DV119" s="1083" t="s">
        <v>446</v>
      </c>
      <c r="DW119" s="1084"/>
      <c r="DX119" s="1084"/>
      <c r="DY119" s="1084"/>
      <c r="DZ119" s="1085"/>
    </row>
    <row r="120" spans="1:130" s="247" customFormat="1" ht="26.25" customHeight="1" x14ac:dyDescent="0.15">
      <c r="A120" s="1156"/>
      <c r="B120" s="1043"/>
      <c r="C120" s="1013" t="s">
        <v>448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420</v>
      </c>
      <c r="AB120" s="1056"/>
      <c r="AC120" s="1056"/>
      <c r="AD120" s="1056"/>
      <c r="AE120" s="1057"/>
      <c r="AF120" s="1058" t="s">
        <v>444</v>
      </c>
      <c r="AG120" s="1056"/>
      <c r="AH120" s="1056"/>
      <c r="AI120" s="1056"/>
      <c r="AJ120" s="1057"/>
      <c r="AK120" s="1058" t="s">
        <v>444</v>
      </c>
      <c r="AL120" s="1056"/>
      <c r="AM120" s="1056"/>
      <c r="AN120" s="1056"/>
      <c r="AO120" s="1057"/>
      <c r="AP120" s="1059" t="s">
        <v>444</v>
      </c>
      <c r="AQ120" s="1060"/>
      <c r="AR120" s="1060"/>
      <c r="AS120" s="1060"/>
      <c r="AT120" s="1061"/>
      <c r="AU120" s="1086" t="s">
        <v>473</v>
      </c>
      <c r="AV120" s="1087"/>
      <c r="AW120" s="1087"/>
      <c r="AX120" s="1087"/>
      <c r="AY120" s="1088"/>
      <c r="AZ120" s="1037" t="s">
        <v>474</v>
      </c>
      <c r="BA120" s="986"/>
      <c r="BB120" s="986"/>
      <c r="BC120" s="986"/>
      <c r="BD120" s="986"/>
      <c r="BE120" s="986"/>
      <c r="BF120" s="986"/>
      <c r="BG120" s="986"/>
      <c r="BH120" s="986"/>
      <c r="BI120" s="986"/>
      <c r="BJ120" s="986"/>
      <c r="BK120" s="986"/>
      <c r="BL120" s="986"/>
      <c r="BM120" s="986"/>
      <c r="BN120" s="986"/>
      <c r="BO120" s="986"/>
      <c r="BP120" s="987"/>
      <c r="BQ120" s="1023">
        <v>16070363</v>
      </c>
      <c r="BR120" s="1024"/>
      <c r="BS120" s="1024"/>
      <c r="BT120" s="1024"/>
      <c r="BU120" s="1024"/>
      <c r="BV120" s="1024">
        <v>15394035</v>
      </c>
      <c r="BW120" s="1024"/>
      <c r="BX120" s="1024"/>
      <c r="BY120" s="1024"/>
      <c r="BZ120" s="1024"/>
      <c r="CA120" s="1024">
        <v>15141192</v>
      </c>
      <c r="CB120" s="1024"/>
      <c r="CC120" s="1024"/>
      <c r="CD120" s="1024"/>
      <c r="CE120" s="1024"/>
      <c r="CF120" s="1038">
        <v>46.3</v>
      </c>
      <c r="CG120" s="1039"/>
      <c r="CH120" s="1039"/>
      <c r="CI120" s="1039"/>
      <c r="CJ120" s="1039"/>
      <c r="CK120" s="1104" t="s">
        <v>475</v>
      </c>
      <c r="CL120" s="1105"/>
      <c r="CM120" s="1105"/>
      <c r="CN120" s="1105"/>
      <c r="CO120" s="1106"/>
      <c r="CP120" s="1112" t="s">
        <v>476</v>
      </c>
      <c r="CQ120" s="1113"/>
      <c r="CR120" s="1113"/>
      <c r="CS120" s="1113"/>
      <c r="CT120" s="1113"/>
      <c r="CU120" s="1113"/>
      <c r="CV120" s="1113"/>
      <c r="CW120" s="1113"/>
      <c r="CX120" s="1113"/>
      <c r="CY120" s="1113"/>
      <c r="CZ120" s="1113"/>
      <c r="DA120" s="1113"/>
      <c r="DB120" s="1113"/>
      <c r="DC120" s="1113"/>
      <c r="DD120" s="1113"/>
      <c r="DE120" s="1113"/>
      <c r="DF120" s="1114"/>
      <c r="DG120" s="1023" t="s">
        <v>444</v>
      </c>
      <c r="DH120" s="1024"/>
      <c r="DI120" s="1024"/>
      <c r="DJ120" s="1024"/>
      <c r="DK120" s="1024"/>
      <c r="DL120" s="1024">
        <v>23078003</v>
      </c>
      <c r="DM120" s="1024"/>
      <c r="DN120" s="1024"/>
      <c r="DO120" s="1024"/>
      <c r="DP120" s="1024"/>
      <c r="DQ120" s="1024">
        <v>21586500</v>
      </c>
      <c r="DR120" s="1024"/>
      <c r="DS120" s="1024"/>
      <c r="DT120" s="1024"/>
      <c r="DU120" s="1024"/>
      <c r="DV120" s="1025">
        <v>66</v>
      </c>
      <c r="DW120" s="1025"/>
      <c r="DX120" s="1025"/>
      <c r="DY120" s="1025"/>
      <c r="DZ120" s="1026"/>
    </row>
    <row r="121" spans="1:130" s="247" customFormat="1" ht="26.25" customHeight="1" x14ac:dyDescent="0.15">
      <c r="A121" s="1156"/>
      <c r="B121" s="1043"/>
      <c r="C121" s="1064" t="s">
        <v>477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444</v>
      </c>
      <c r="AB121" s="1056"/>
      <c r="AC121" s="1056"/>
      <c r="AD121" s="1056"/>
      <c r="AE121" s="1057"/>
      <c r="AF121" s="1058" t="s">
        <v>444</v>
      </c>
      <c r="AG121" s="1056"/>
      <c r="AH121" s="1056"/>
      <c r="AI121" s="1056"/>
      <c r="AJ121" s="1057"/>
      <c r="AK121" s="1058" t="s">
        <v>444</v>
      </c>
      <c r="AL121" s="1056"/>
      <c r="AM121" s="1056"/>
      <c r="AN121" s="1056"/>
      <c r="AO121" s="1057"/>
      <c r="AP121" s="1059" t="s">
        <v>444</v>
      </c>
      <c r="AQ121" s="1060"/>
      <c r="AR121" s="1060"/>
      <c r="AS121" s="1060"/>
      <c r="AT121" s="1061"/>
      <c r="AU121" s="1089"/>
      <c r="AV121" s="1090"/>
      <c r="AW121" s="1090"/>
      <c r="AX121" s="1090"/>
      <c r="AY121" s="1091"/>
      <c r="AZ121" s="1046" t="s">
        <v>478</v>
      </c>
      <c r="BA121" s="1047"/>
      <c r="BB121" s="1047"/>
      <c r="BC121" s="1047"/>
      <c r="BD121" s="1047"/>
      <c r="BE121" s="1047"/>
      <c r="BF121" s="1047"/>
      <c r="BG121" s="1047"/>
      <c r="BH121" s="1047"/>
      <c r="BI121" s="1047"/>
      <c r="BJ121" s="1047"/>
      <c r="BK121" s="1047"/>
      <c r="BL121" s="1047"/>
      <c r="BM121" s="1047"/>
      <c r="BN121" s="1047"/>
      <c r="BO121" s="1047"/>
      <c r="BP121" s="1048"/>
      <c r="BQ121" s="1016">
        <v>10725925</v>
      </c>
      <c r="BR121" s="1017"/>
      <c r="BS121" s="1017"/>
      <c r="BT121" s="1017"/>
      <c r="BU121" s="1017"/>
      <c r="BV121" s="1017">
        <v>10361702</v>
      </c>
      <c r="BW121" s="1017"/>
      <c r="BX121" s="1017"/>
      <c r="BY121" s="1017"/>
      <c r="BZ121" s="1017"/>
      <c r="CA121" s="1017">
        <v>10576444</v>
      </c>
      <c r="CB121" s="1017"/>
      <c r="CC121" s="1017"/>
      <c r="CD121" s="1017"/>
      <c r="CE121" s="1017"/>
      <c r="CF121" s="1011">
        <v>32.299999999999997</v>
      </c>
      <c r="CG121" s="1012"/>
      <c r="CH121" s="1012"/>
      <c r="CI121" s="1012"/>
      <c r="CJ121" s="1012"/>
      <c r="CK121" s="1107"/>
      <c r="CL121" s="1108"/>
      <c r="CM121" s="1108"/>
      <c r="CN121" s="1108"/>
      <c r="CO121" s="1109"/>
      <c r="CP121" s="1117" t="s">
        <v>479</v>
      </c>
      <c r="CQ121" s="1118"/>
      <c r="CR121" s="1118"/>
      <c r="CS121" s="1118"/>
      <c r="CT121" s="1118"/>
      <c r="CU121" s="1118"/>
      <c r="CV121" s="1118"/>
      <c r="CW121" s="1118"/>
      <c r="CX121" s="1118"/>
      <c r="CY121" s="1118"/>
      <c r="CZ121" s="1118"/>
      <c r="DA121" s="1118"/>
      <c r="DB121" s="1118"/>
      <c r="DC121" s="1118"/>
      <c r="DD121" s="1118"/>
      <c r="DE121" s="1118"/>
      <c r="DF121" s="1119"/>
      <c r="DG121" s="1016">
        <v>7098228</v>
      </c>
      <c r="DH121" s="1017"/>
      <c r="DI121" s="1017"/>
      <c r="DJ121" s="1017"/>
      <c r="DK121" s="1017"/>
      <c r="DL121" s="1017">
        <v>6476332</v>
      </c>
      <c r="DM121" s="1017"/>
      <c r="DN121" s="1017"/>
      <c r="DO121" s="1017"/>
      <c r="DP121" s="1017"/>
      <c r="DQ121" s="1017">
        <v>6139525</v>
      </c>
      <c r="DR121" s="1017"/>
      <c r="DS121" s="1017"/>
      <c r="DT121" s="1017"/>
      <c r="DU121" s="1017"/>
      <c r="DV121" s="1018">
        <v>18.8</v>
      </c>
      <c r="DW121" s="1018"/>
      <c r="DX121" s="1018"/>
      <c r="DY121" s="1018"/>
      <c r="DZ121" s="1019"/>
    </row>
    <row r="122" spans="1:130" s="247" customFormat="1" ht="26.25" customHeight="1" x14ac:dyDescent="0.15">
      <c r="A122" s="1156"/>
      <c r="B122" s="1043"/>
      <c r="C122" s="1013" t="s">
        <v>459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420</v>
      </c>
      <c r="AB122" s="1056"/>
      <c r="AC122" s="1056"/>
      <c r="AD122" s="1056"/>
      <c r="AE122" s="1057"/>
      <c r="AF122" s="1058" t="s">
        <v>444</v>
      </c>
      <c r="AG122" s="1056"/>
      <c r="AH122" s="1056"/>
      <c r="AI122" s="1056"/>
      <c r="AJ122" s="1057"/>
      <c r="AK122" s="1058" t="s">
        <v>444</v>
      </c>
      <c r="AL122" s="1056"/>
      <c r="AM122" s="1056"/>
      <c r="AN122" s="1056"/>
      <c r="AO122" s="1057"/>
      <c r="AP122" s="1059" t="s">
        <v>444</v>
      </c>
      <c r="AQ122" s="1060"/>
      <c r="AR122" s="1060"/>
      <c r="AS122" s="1060"/>
      <c r="AT122" s="1061"/>
      <c r="AU122" s="1089"/>
      <c r="AV122" s="1090"/>
      <c r="AW122" s="1090"/>
      <c r="AX122" s="1090"/>
      <c r="AY122" s="1091"/>
      <c r="AZ122" s="1071" t="s">
        <v>480</v>
      </c>
      <c r="BA122" s="1062"/>
      <c r="BB122" s="1062"/>
      <c r="BC122" s="1062"/>
      <c r="BD122" s="1062"/>
      <c r="BE122" s="1062"/>
      <c r="BF122" s="1062"/>
      <c r="BG122" s="1062"/>
      <c r="BH122" s="1062"/>
      <c r="BI122" s="1062"/>
      <c r="BJ122" s="1062"/>
      <c r="BK122" s="1062"/>
      <c r="BL122" s="1062"/>
      <c r="BM122" s="1062"/>
      <c r="BN122" s="1062"/>
      <c r="BO122" s="1062"/>
      <c r="BP122" s="1063"/>
      <c r="BQ122" s="1094">
        <v>67306117</v>
      </c>
      <c r="BR122" s="1095"/>
      <c r="BS122" s="1095"/>
      <c r="BT122" s="1095"/>
      <c r="BU122" s="1095"/>
      <c r="BV122" s="1095">
        <v>65674393</v>
      </c>
      <c r="BW122" s="1095"/>
      <c r="BX122" s="1095"/>
      <c r="BY122" s="1095"/>
      <c r="BZ122" s="1095"/>
      <c r="CA122" s="1095">
        <v>66779005</v>
      </c>
      <c r="CB122" s="1095"/>
      <c r="CC122" s="1095"/>
      <c r="CD122" s="1095"/>
      <c r="CE122" s="1095"/>
      <c r="CF122" s="1115">
        <v>204.2</v>
      </c>
      <c r="CG122" s="1116"/>
      <c r="CH122" s="1116"/>
      <c r="CI122" s="1116"/>
      <c r="CJ122" s="1116"/>
      <c r="CK122" s="1107"/>
      <c r="CL122" s="1108"/>
      <c r="CM122" s="1108"/>
      <c r="CN122" s="1108"/>
      <c r="CO122" s="1109"/>
      <c r="CP122" s="1117" t="s">
        <v>481</v>
      </c>
      <c r="CQ122" s="1118"/>
      <c r="CR122" s="1118"/>
      <c r="CS122" s="1118"/>
      <c r="CT122" s="1118"/>
      <c r="CU122" s="1118"/>
      <c r="CV122" s="1118"/>
      <c r="CW122" s="1118"/>
      <c r="CX122" s="1118"/>
      <c r="CY122" s="1118"/>
      <c r="CZ122" s="1118"/>
      <c r="DA122" s="1118"/>
      <c r="DB122" s="1118"/>
      <c r="DC122" s="1118"/>
      <c r="DD122" s="1118"/>
      <c r="DE122" s="1118"/>
      <c r="DF122" s="1119"/>
      <c r="DG122" s="1016">
        <v>462252</v>
      </c>
      <c r="DH122" s="1017"/>
      <c r="DI122" s="1017"/>
      <c r="DJ122" s="1017"/>
      <c r="DK122" s="1017"/>
      <c r="DL122" s="1017">
        <v>408493</v>
      </c>
      <c r="DM122" s="1017"/>
      <c r="DN122" s="1017"/>
      <c r="DO122" s="1017"/>
      <c r="DP122" s="1017"/>
      <c r="DQ122" s="1017">
        <v>353654</v>
      </c>
      <c r="DR122" s="1017"/>
      <c r="DS122" s="1017"/>
      <c r="DT122" s="1017"/>
      <c r="DU122" s="1017"/>
      <c r="DV122" s="1018">
        <v>1.1000000000000001</v>
      </c>
      <c r="DW122" s="1018"/>
      <c r="DX122" s="1018"/>
      <c r="DY122" s="1018"/>
      <c r="DZ122" s="1019"/>
    </row>
    <row r="123" spans="1:130" s="247" customFormat="1" ht="26.25" customHeight="1" x14ac:dyDescent="0.15">
      <c r="A123" s="1156"/>
      <c r="B123" s="1043"/>
      <c r="C123" s="1013" t="s">
        <v>465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61197</v>
      </c>
      <c r="AB123" s="1056"/>
      <c r="AC123" s="1056"/>
      <c r="AD123" s="1056"/>
      <c r="AE123" s="1057"/>
      <c r="AF123" s="1058">
        <v>80535</v>
      </c>
      <c r="AG123" s="1056"/>
      <c r="AH123" s="1056"/>
      <c r="AI123" s="1056"/>
      <c r="AJ123" s="1057"/>
      <c r="AK123" s="1058">
        <v>68779</v>
      </c>
      <c r="AL123" s="1056"/>
      <c r="AM123" s="1056"/>
      <c r="AN123" s="1056"/>
      <c r="AO123" s="1057"/>
      <c r="AP123" s="1059">
        <v>0.2</v>
      </c>
      <c r="AQ123" s="1060"/>
      <c r="AR123" s="1060"/>
      <c r="AS123" s="1060"/>
      <c r="AT123" s="1061"/>
      <c r="AU123" s="1092"/>
      <c r="AV123" s="1093"/>
      <c r="AW123" s="1093"/>
      <c r="AX123" s="1093"/>
      <c r="AY123" s="1093"/>
      <c r="AZ123" s="278" t="s">
        <v>192</v>
      </c>
      <c r="BA123" s="278"/>
      <c r="BB123" s="278"/>
      <c r="BC123" s="278"/>
      <c r="BD123" s="278"/>
      <c r="BE123" s="278"/>
      <c r="BF123" s="278"/>
      <c r="BG123" s="278"/>
      <c r="BH123" s="278"/>
      <c r="BI123" s="278"/>
      <c r="BJ123" s="278"/>
      <c r="BK123" s="278"/>
      <c r="BL123" s="278"/>
      <c r="BM123" s="278"/>
      <c r="BN123" s="278"/>
      <c r="BO123" s="1072" t="s">
        <v>482</v>
      </c>
      <c r="BP123" s="1103"/>
      <c r="BQ123" s="1162">
        <v>94102405</v>
      </c>
      <c r="BR123" s="1163"/>
      <c r="BS123" s="1163"/>
      <c r="BT123" s="1163"/>
      <c r="BU123" s="1163"/>
      <c r="BV123" s="1163">
        <v>91430130</v>
      </c>
      <c r="BW123" s="1163"/>
      <c r="BX123" s="1163"/>
      <c r="BY123" s="1163"/>
      <c r="BZ123" s="1163"/>
      <c r="CA123" s="1163">
        <v>92496641</v>
      </c>
      <c r="CB123" s="1163"/>
      <c r="CC123" s="1163"/>
      <c r="CD123" s="1163"/>
      <c r="CE123" s="1163"/>
      <c r="CF123" s="1096"/>
      <c r="CG123" s="1097"/>
      <c r="CH123" s="1097"/>
      <c r="CI123" s="1097"/>
      <c r="CJ123" s="1098"/>
      <c r="CK123" s="1107"/>
      <c r="CL123" s="1108"/>
      <c r="CM123" s="1108"/>
      <c r="CN123" s="1108"/>
      <c r="CO123" s="1109"/>
      <c r="CP123" s="1117" t="s">
        <v>410</v>
      </c>
      <c r="CQ123" s="1118"/>
      <c r="CR123" s="1118"/>
      <c r="CS123" s="1118"/>
      <c r="CT123" s="1118"/>
      <c r="CU123" s="1118"/>
      <c r="CV123" s="1118"/>
      <c r="CW123" s="1118"/>
      <c r="CX123" s="1118"/>
      <c r="CY123" s="1118"/>
      <c r="CZ123" s="1118"/>
      <c r="DA123" s="1118"/>
      <c r="DB123" s="1118"/>
      <c r="DC123" s="1118"/>
      <c r="DD123" s="1118"/>
      <c r="DE123" s="1118"/>
      <c r="DF123" s="1119"/>
      <c r="DG123" s="1055" t="s">
        <v>444</v>
      </c>
      <c r="DH123" s="1056"/>
      <c r="DI123" s="1056"/>
      <c r="DJ123" s="1056"/>
      <c r="DK123" s="1057"/>
      <c r="DL123" s="1058" t="s">
        <v>420</v>
      </c>
      <c r="DM123" s="1056"/>
      <c r="DN123" s="1056"/>
      <c r="DO123" s="1056"/>
      <c r="DP123" s="1057"/>
      <c r="DQ123" s="1058" t="s">
        <v>444</v>
      </c>
      <c r="DR123" s="1056"/>
      <c r="DS123" s="1056"/>
      <c r="DT123" s="1056"/>
      <c r="DU123" s="1057"/>
      <c r="DV123" s="1059" t="s">
        <v>420</v>
      </c>
      <c r="DW123" s="1060"/>
      <c r="DX123" s="1060"/>
      <c r="DY123" s="1060"/>
      <c r="DZ123" s="1061"/>
    </row>
    <row r="124" spans="1:130" s="247" customFormat="1" ht="26.25" customHeight="1" thickBot="1" x14ac:dyDescent="0.2">
      <c r="A124" s="1156"/>
      <c r="B124" s="1043"/>
      <c r="C124" s="1013" t="s">
        <v>468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v>16143</v>
      </c>
      <c r="AB124" s="1056"/>
      <c r="AC124" s="1056"/>
      <c r="AD124" s="1056"/>
      <c r="AE124" s="1057"/>
      <c r="AF124" s="1058">
        <v>14188</v>
      </c>
      <c r="AG124" s="1056"/>
      <c r="AH124" s="1056"/>
      <c r="AI124" s="1056"/>
      <c r="AJ124" s="1057"/>
      <c r="AK124" s="1058">
        <v>12098</v>
      </c>
      <c r="AL124" s="1056"/>
      <c r="AM124" s="1056"/>
      <c r="AN124" s="1056"/>
      <c r="AO124" s="1057"/>
      <c r="AP124" s="1059">
        <v>0</v>
      </c>
      <c r="AQ124" s="1060"/>
      <c r="AR124" s="1060"/>
      <c r="AS124" s="1060"/>
      <c r="AT124" s="1061"/>
      <c r="AU124" s="1158" t="s">
        <v>483</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0.1</v>
      </c>
      <c r="BR124" s="1125"/>
      <c r="BS124" s="1125"/>
      <c r="BT124" s="1125"/>
      <c r="BU124" s="1125"/>
      <c r="BV124" s="1125">
        <v>0.3</v>
      </c>
      <c r="BW124" s="1125"/>
      <c r="BX124" s="1125"/>
      <c r="BY124" s="1125"/>
      <c r="BZ124" s="1125"/>
      <c r="CA124" s="1125" t="s">
        <v>444</v>
      </c>
      <c r="CB124" s="1125"/>
      <c r="CC124" s="1125"/>
      <c r="CD124" s="1125"/>
      <c r="CE124" s="1125"/>
      <c r="CF124" s="1126"/>
      <c r="CG124" s="1127"/>
      <c r="CH124" s="1127"/>
      <c r="CI124" s="1127"/>
      <c r="CJ124" s="1128"/>
      <c r="CK124" s="1110"/>
      <c r="CL124" s="1110"/>
      <c r="CM124" s="1110"/>
      <c r="CN124" s="1110"/>
      <c r="CO124" s="1111"/>
      <c r="CP124" s="1117" t="s">
        <v>484</v>
      </c>
      <c r="CQ124" s="1118"/>
      <c r="CR124" s="1118"/>
      <c r="CS124" s="1118"/>
      <c r="CT124" s="1118"/>
      <c r="CU124" s="1118"/>
      <c r="CV124" s="1118"/>
      <c r="CW124" s="1118"/>
      <c r="CX124" s="1118"/>
      <c r="CY124" s="1118"/>
      <c r="CZ124" s="1118"/>
      <c r="DA124" s="1118"/>
      <c r="DB124" s="1118"/>
      <c r="DC124" s="1118"/>
      <c r="DD124" s="1118"/>
      <c r="DE124" s="1118"/>
      <c r="DF124" s="1119"/>
      <c r="DG124" s="1102">
        <v>24237485</v>
      </c>
      <c r="DH124" s="1081"/>
      <c r="DI124" s="1081"/>
      <c r="DJ124" s="1081"/>
      <c r="DK124" s="1082"/>
      <c r="DL124" s="1080" t="s">
        <v>485</v>
      </c>
      <c r="DM124" s="1081"/>
      <c r="DN124" s="1081"/>
      <c r="DO124" s="1081"/>
      <c r="DP124" s="1082"/>
      <c r="DQ124" s="1080" t="s">
        <v>486</v>
      </c>
      <c r="DR124" s="1081"/>
      <c r="DS124" s="1081"/>
      <c r="DT124" s="1081"/>
      <c r="DU124" s="1082"/>
      <c r="DV124" s="1083" t="s">
        <v>487</v>
      </c>
      <c r="DW124" s="1084"/>
      <c r="DX124" s="1084"/>
      <c r="DY124" s="1084"/>
      <c r="DZ124" s="1085"/>
    </row>
    <row r="125" spans="1:130" s="247" customFormat="1" ht="26.25" customHeight="1" x14ac:dyDescent="0.15">
      <c r="A125" s="1156"/>
      <c r="B125" s="1043"/>
      <c r="C125" s="1013" t="s">
        <v>470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v>49285</v>
      </c>
      <c r="AB125" s="1056"/>
      <c r="AC125" s="1056"/>
      <c r="AD125" s="1056"/>
      <c r="AE125" s="1057"/>
      <c r="AF125" s="1058">
        <v>46414</v>
      </c>
      <c r="AG125" s="1056"/>
      <c r="AH125" s="1056"/>
      <c r="AI125" s="1056"/>
      <c r="AJ125" s="1057"/>
      <c r="AK125" s="1058">
        <v>44295</v>
      </c>
      <c r="AL125" s="1056"/>
      <c r="AM125" s="1056"/>
      <c r="AN125" s="1056"/>
      <c r="AO125" s="1057"/>
      <c r="AP125" s="1059">
        <v>0.1</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488</v>
      </c>
      <c r="CL125" s="1105"/>
      <c r="CM125" s="1105"/>
      <c r="CN125" s="1105"/>
      <c r="CO125" s="1106"/>
      <c r="CP125" s="1037" t="s">
        <v>489</v>
      </c>
      <c r="CQ125" s="986"/>
      <c r="CR125" s="986"/>
      <c r="CS125" s="986"/>
      <c r="CT125" s="986"/>
      <c r="CU125" s="986"/>
      <c r="CV125" s="986"/>
      <c r="CW125" s="986"/>
      <c r="CX125" s="986"/>
      <c r="CY125" s="986"/>
      <c r="CZ125" s="986"/>
      <c r="DA125" s="986"/>
      <c r="DB125" s="986"/>
      <c r="DC125" s="986"/>
      <c r="DD125" s="986"/>
      <c r="DE125" s="986"/>
      <c r="DF125" s="987"/>
      <c r="DG125" s="1023" t="s">
        <v>444</v>
      </c>
      <c r="DH125" s="1024"/>
      <c r="DI125" s="1024"/>
      <c r="DJ125" s="1024"/>
      <c r="DK125" s="1024"/>
      <c r="DL125" s="1024" t="s">
        <v>487</v>
      </c>
      <c r="DM125" s="1024"/>
      <c r="DN125" s="1024"/>
      <c r="DO125" s="1024"/>
      <c r="DP125" s="1024"/>
      <c r="DQ125" s="1024" t="s">
        <v>487</v>
      </c>
      <c r="DR125" s="1024"/>
      <c r="DS125" s="1024"/>
      <c r="DT125" s="1024"/>
      <c r="DU125" s="1024"/>
      <c r="DV125" s="1025" t="s">
        <v>485</v>
      </c>
      <c r="DW125" s="1025"/>
      <c r="DX125" s="1025"/>
      <c r="DY125" s="1025"/>
      <c r="DZ125" s="1026"/>
    </row>
    <row r="126" spans="1:130" s="247" customFormat="1" ht="26.25" customHeight="1" thickBot="1" x14ac:dyDescent="0.2">
      <c r="A126" s="1156"/>
      <c r="B126" s="1043"/>
      <c r="C126" s="1013" t="s">
        <v>472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490</v>
      </c>
      <c r="AB126" s="1056"/>
      <c r="AC126" s="1056"/>
      <c r="AD126" s="1056"/>
      <c r="AE126" s="1057"/>
      <c r="AF126" s="1058" t="s">
        <v>444</v>
      </c>
      <c r="AG126" s="1056"/>
      <c r="AH126" s="1056"/>
      <c r="AI126" s="1056"/>
      <c r="AJ126" s="1057"/>
      <c r="AK126" s="1058" t="s">
        <v>444</v>
      </c>
      <c r="AL126" s="1056"/>
      <c r="AM126" s="1056"/>
      <c r="AN126" s="1056"/>
      <c r="AO126" s="1057"/>
      <c r="AP126" s="1059" t="s">
        <v>487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491</v>
      </c>
      <c r="CQ126" s="1047"/>
      <c r="CR126" s="1047"/>
      <c r="CS126" s="1047"/>
      <c r="CT126" s="1047"/>
      <c r="CU126" s="1047"/>
      <c r="CV126" s="1047"/>
      <c r="CW126" s="1047"/>
      <c r="CX126" s="1047"/>
      <c r="CY126" s="1047"/>
      <c r="CZ126" s="1047"/>
      <c r="DA126" s="1047"/>
      <c r="DB126" s="1047"/>
      <c r="DC126" s="1047"/>
      <c r="DD126" s="1047"/>
      <c r="DE126" s="1047"/>
      <c r="DF126" s="1048"/>
      <c r="DG126" s="1016" t="s">
        <v>492</v>
      </c>
      <c r="DH126" s="1017"/>
      <c r="DI126" s="1017"/>
      <c r="DJ126" s="1017"/>
      <c r="DK126" s="1017"/>
      <c r="DL126" s="1017" t="s">
        <v>490</v>
      </c>
      <c r="DM126" s="1017"/>
      <c r="DN126" s="1017"/>
      <c r="DO126" s="1017"/>
      <c r="DP126" s="1017"/>
      <c r="DQ126" s="1017" t="s">
        <v>485</v>
      </c>
      <c r="DR126" s="1017"/>
      <c r="DS126" s="1017"/>
      <c r="DT126" s="1017"/>
      <c r="DU126" s="1017"/>
      <c r="DV126" s="1018" t="s">
        <v>444</v>
      </c>
      <c r="DW126" s="1018"/>
      <c r="DX126" s="1018"/>
      <c r="DY126" s="1018"/>
      <c r="DZ126" s="1019"/>
    </row>
    <row r="127" spans="1:130" s="247" customFormat="1" ht="26.25" customHeight="1" x14ac:dyDescent="0.15">
      <c r="A127" s="1157"/>
      <c r="B127" s="1045"/>
      <c r="C127" s="1099" t="s">
        <v>493</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420</v>
      </c>
      <c r="AB127" s="1056"/>
      <c r="AC127" s="1056"/>
      <c r="AD127" s="1056"/>
      <c r="AE127" s="1057"/>
      <c r="AF127" s="1058" t="s">
        <v>485</v>
      </c>
      <c r="AG127" s="1056"/>
      <c r="AH127" s="1056"/>
      <c r="AI127" s="1056"/>
      <c r="AJ127" s="1057"/>
      <c r="AK127" s="1058" t="s">
        <v>444</v>
      </c>
      <c r="AL127" s="1056"/>
      <c r="AM127" s="1056"/>
      <c r="AN127" s="1056"/>
      <c r="AO127" s="1057"/>
      <c r="AP127" s="1059" t="s">
        <v>487</v>
      </c>
      <c r="AQ127" s="1060"/>
      <c r="AR127" s="1060"/>
      <c r="AS127" s="1060"/>
      <c r="AT127" s="1061"/>
      <c r="AU127" s="283"/>
      <c r="AV127" s="283"/>
      <c r="AW127" s="283"/>
      <c r="AX127" s="1129" t="s">
        <v>494</v>
      </c>
      <c r="AY127" s="1130"/>
      <c r="AZ127" s="1130"/>
      <c r="BA127" s="1130"/>
      <c r="BB127" s="1130"/>
      <c r="BC127" s="1130"/>
      <c r="BD127" s="1130"/>
      <c r="BE127" s="1131"/>
      <c r="BF127" s="1132" t="s">
        <v>495</v>
      </c>
      <c r="BG127" s="1130"/>
      <c r="BH127" s="1130"/>
      <c r="BI127" s="1130"/>
      <c r="BJ127" s="1130"/>
      <c r="BK127" s="1130"/>
      <c r="BL127" s="1131"/>
      <c r="BM127" s="1132" t="s">
        <v>496</v>
      </c>
      <c r="BN127" s="1130"/>
      <c r="BO127" s="1130"/>
      <c r="BP127" s="1130"/>
      <c r="BQ127" s="1130"/>
      <c r="BR127" s="1130"/>
      <c r="BS127" s="1131"/>
      <c r="BT127" s="1132" t="s">
        <v>497</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498</v>
      </c>
      <c r="CQ127" s="1047"/>
      <c r="CR127" s="1047"/>
      <c r="CS127" s="1047"/>
      <c r="CT127" s="1047"/>
      <c r="CU127" s="1047"/>
      <c r="CV127" s="1047"/>
      <c r="CW127" s="1047"/>
      <c r="CX127" s="1047"/>
      <c r="CY127" s="1047"/>
      <c r="CZ127" s="1047"/>
      <c r="DA127" s="1047"/>
      <c r="DB127" s="1047"/>
      <c r="DC127" s="1047"/>
      <c r="DD127" s="1047"/>
      <c r="DE127" s="1047"/>
      <c r="DF127" s="1048"/>
      <c r="DG127" s="1016" t="s">
        <v>444</v>
      </c>
      <c r="DH127" s="1017"/>
      <c r="DI127" s="1017"/>
      <c r="DJ127" s="1017"/>
      <c r="DK127" s="1017"/>
      <c r="DL127" s="1017" t="s">
        <v>490</v>
      </c>
      <c r="DM127" s="1017"/>
      <c r="DN127" s="1017"/>
      <c r="DO127" s="1017"/>
      <c r="DP127" s="1017"/>
      <c r="DQ127" s="1017" t="s">
        <v>444</v>
      </c>
      <c r="DR127" s="1017"/>
      <c r="DS127" s="1017"/>
      <c r="DT127" s="1017"/>
      <c r="DU127" s="1017"/>
      <c r="DV127" s="1018" t="s">
        <v>490</v>
      </c>
      <c r="DW127" s="1018"/>
      <c r="DX127" s="1018"/>
      <c r="DY127" s="1018"/>
      <c r="DZ127" s="1019"/>
    </row>
    <row r="128" spans="1:130" s="247" customFormat="1" ht="26.25" customHeight="1" thickBot="1" x14ac:dyDescent="0.2">
      <c r="A128" s="1140" t="s">
        <v>499</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500</v>
      </c>
      <c r="X128" s="1142"/>
      <c r="Y128" s="1142"/>
      <c r="Z128" s="1143"/>
      <c r="AA128" s="1144">
        <v>1203431</v>
      </c>
      <c r="AB128" s="1145"/>
      <c r="AC128" s="1145"/>
      <c r="AD128" s="1145"/>
      <c r="AE128" s="1146"/>
      <c r="AF128" s="1147">
        <v>1243140</v>
      </c>
      <c r="AG128" s="1145"/>
      <c r="AH128" s="1145"/>
      <c r="AI128" s="1145"/>
      <c r="AJ128" s="1146"/>
      <c r="AK128" s="1147">
        <v>1345630</v>
      </c>
      <c r="AL128" s="1145"/>
      <c r="AM128" s="1145"/>
      <c r="AN128" s="1145"/>
      <c r="AO128" s="1146"/>
      <c r="AP128" s="1148"/>
      <c r="AQ128" s="1149"/>
      <c r="AR128" s="1149"/>
      <c r="AS128" s="1149"/>
      <c r="AT128" s="1150"/>
      <c r="AU128" s="283"/>
      <c r="AV128" s="283"/>
      <c r="AW128" s="283"/>
      <c r="AX128" s="985" t="s">
        <v>501</v>
      </c>
      <c r="AY128" s="986"/>
      <c r="AZ128" s="986"/>
      <c r="BA128" s="986"/>
      <c r="BB128" s="986"/>
      <c r="BC128" s="986"/>
      <c r="BD128" s="986"/>
      <c r="BE128" s="987"/>
      <c r="BF128" s="1151" t="s">
        <v>444</v>
      </c>
      <c r="BG128" s="1152"/>
      <c r="BH128" s="1152"/>
      <c r="BI128" s="1152"/>
      <c r="BJ128" s="1152"/>
      <c r="BK128" s="1152"/>
      <c r="BL128" s="1153"/>
      <c r="BM128" s="1151">
        <v>11.48</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502</v>
      </c>
      <c r="CQ128" s="1134"/>
      <c r="CR128" s="1134"/>
      <c r="CS128" s="1134"/>
      <c r="CT128" s="1134"/>
      <c r="CU128" s="1134"/>
      <c r="CV128" s="1134"/>
      <c r="CW128" s="1134"/>
      <c r="CX128" s="1134"/>
      <c r="CY128" s="1134"/>
      <c r="CZ128" s="1134"/>
      <c r="DA128" s="1134"/>
      <c r="DB128" s="1134"/>
      <c r="DC128" s="1134"/>
      <c r="DD128" s="1134"/>
      <c r="DE128" s="1134"/>
      <c r="DF128" s="1135"/>
      <c r="DG128" s="1136">
        <v>164250</v>
      </c>
      <c r="DH128" s="1137"/>
      <c r="DI128" s="1137"/>
      <c r="DJ128" s="1137"/>
      <c r="DK128" s="1137"/>
      <c r="DL128" s="1137">
        <v>178850</v>
      </c>
      <c r="DM128" s="1137"/>
      <c r="DN128" s="1137"/>
      <c r="DO128" s="1137"/>
      <c r="DP128" s="1137"/>
      <c r="DQ128" s="1137">
        <v>202050</v>
      </c>
      <c r="DR128" s="1137"/>
      <c r="DS128" s="1137"/>
      <c r="DT128" s="1137"/>
      <c r="DU128" s="1137"/>
      <c r="DV128" s="1138">
        <v>0.6</v>
      </c>
      <c r="DW128" s="1138"/>
      <c r="DX128" s="1138"/>
      <c r="DY128" s="1138"/>
      <c r="DZ128" s="1139"/>
    </row>
    <row r="129" spans="1:131" s="247"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503</v>
      </c>
      <c r="X129" s="1171"/>
      <c r="Y129" s="1171"/>
      <c r="Z129" s="1172"/>
      <c r="AA129" s="1055">
        <v>38391104</v>
      </c>
      <c r="AB129" s="1056"/>
      <c r="AC129" s="1056"/>
      <c r="AD129" s="1056"/>
      <c r="AE129" s="1057"/>
      <c r="AF129" s="1058">
        <v>38285303</v>
      </c>
      <c r="AG129" s="1056"/>
      <c r="AH129" s="1056"/>
      <c r="AI129" s="1056"/>
      <c r="AJ129" s="1057"/>
      <c r="AK129" s="1058">
        <v>39167553</v>
      </c>
      <c r="AL129" s="1056"/>
      <c r="AM129" s="1056"/>
      <c r="AN129" s="1056"/>
      <c r="AO129" s="1057"/>
      <c r="AP129" s="1173"/>
      <c r="AQ129" s="1174"/>
      <c r="AR129" s="1174"/>
      <c r="AS129" s="1174"/>
      <c r="AT129" s="1175"/>
      <c r="AU129" s="285"/>
      <c r="AV129" s="285"/>
      <c r="AW129" s="285"/>
      <c r="AX129" s="1164" t="s">
        <v>504</v>
      </c>
      <c r="AY129" s="1047"/>
      <c r="AZ129" s="1047"/>
      <c r="BA129" s="1047"/>
      <c r="BB129" s="1047"/>
      <c r="BC129" s="1047"/>
      <c r="BD129" s="1047"/>
      <c r="BE129" s="1048"/>
      <c r="BF129" s="1165" t="s">
        <v>487</v>
      </c>
      <c r="BG129" s="1166"/>
      <c r="BH129" s="1166"/>
      <c r="BI129" s="1166"/>
      <c r="BJ129" s="1166"/>
      <c r="BK129" s="1166"/>
      <c r="BL129" s="1167"/>
      <c r="BM129" s="1165">
        <v>16.48</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505</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506</v>
      </c>
      <c r="X130" s="1171"/>
      <c r="Y130" s="1171"/>
      <c r="Z130" s="1172"/>
      <c r="AA130" s="1055">
        <v>6632647</v>
      </c>
      <c r="AB130" s="1056"/>
      <c r="AC130" s="1056"/>
      <c r="AD130" s="1056"/>
      <c r="AE130" s="1057"/>
      <c r="AF130" s="1058">
        <v>6517554</v>
      </c>
      <c r="AG130" s="1056"/>
      <c r="AH130" s="1056"/>
      <c r="AI130" s="1056"/>
      <c r="AJ130" s="1057"/>
      <c r="AK130" s="1058">
        <v>6472200</v>
      </c>
      <c r="AL130" s="1056"/>
      <c r="AM130" s="1056"/>
      <c r="AN130" s="1056"/>
      <c r="AO130" s="1057"/>
      <c r="AP130" s="1173"/>
      <c r="AQ130" s="1174"/>
      <c r="AR130" s="1174"/>
      <c r="AS130" s="1174"/>
      <c r="AT130" s="1175"/>
      <c r="AU130" s="285"/>
      <c r="AV130" s="285"/>
      <c r="AW130" s="285"/>
      <c r="AX130" s="1164" t="s">
        <v>507</v>
      </c>
      <c r="AY130" s="1047"/>
      <c r="AZ130" s="1047"/>
      <c r="BA130" s="1047"/>
      <c r="BB130" s="1047"/>
      <c r="BC130" s="1047"/>
      <c r="BD130" s="1047"/>
      <c r="BE130" s="1048"/>
      <c r="BF130" s="1201">
        <v>3.3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508</v>
      </c>
      <c r="X131" s="1209"/>
      <c r="Y131" s="1209"/>
      <c r="Z131" s="1210"/>
      <c r="AA131" s="1102">
        <v>31758457</v>
      </c>
      <c r="AB131" s="1081"/>
      <c r="AC131" s="1081"/>
      <c r="AD131" s="1081"/>
      <c r="AE131" s="1082"/>
      <c r="AF131" s="1080">
        <v>31767749</v>
      </c>
      <c r="AG131" s="1081"/>
      <c r="AH131" s="1081"/>
      <c r="AI131" s="1081"/>
      <c r="AJ131" s="1082"/>
      <c r="AK131" s="1080">
        <v>32695353</v>
      </c>
      <c r="AL131" s="1081"/>
      <c r="AM131" s="1081"/>
      <c r="AN131" s="1081"/>
      <c r="AO131" s="1082"/>
      <c r="AP131" s="1211"/>
      <c r="AQ131" s="1212"/>
      <c r="AR131" s="1212"/>
      <c r="AS131" s="1212"/>
      <c r="AT131" s="1213"/>
      <c r="AU131" s="285"/>
      <c r="AV131" s="285"/>
      <c r="AW131" s="285"/>
      <c r="AX131" s="1183" t="s">
        <v>509</v>
      </c>
      <c r="AY131" s="1134"/>
      <c r="AZ131" s="1134"/>
      <c r="BA131" s="1134"/>
      <c r="BB131" s="1134"/>
      <c r="BC131" s="1134"/>
      <c r="BD131" s="1134"/>
      <c r="BE131" s="1135"/>
      <c r="BF131" s="1184" t="s">
        <v>487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510</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511</v>
      </c>
      <c r="W132" s="1194"/>
      <c r="X132" s="1194"/>
      <c r="Y132" s="1194"/>
      <c r="Z132" s="1195"/>
      <c r="AA132" s="1196">
        <v>4.23870404</v>
      </c>
      <c r="AB132" s="1197"/>
      <c r="AC132" s="1197"/>
      <c r="AD132" s="1197"/>
      <c r="AE132" s="1198"/>
      <c r="AF132" s="1199">
        <v>3.267115338</v>
      </c>
      <c r="AG132" s="1197"/>
      <c r="AH132" s="1197"/>
      <c r="AI132" s="1197"/>
      <c r="AJ132" s="1198"/>
      <c r="AK132" s="1199">
        <v>2.6725449330000002</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512</v>
      </c>
      <c r="W133" s="1177"/>
      <c r="X133" s="1177"/>
      <c r="Y133" s="1177"/>
      <c r="Z133" s="1178"/>
      <c r="AA133" s="1179">
        <v>5.0999999999999996</v>
      </c>
      <c r="AB133" s="1180"/>
      <c r="AC133" s="1180"/>
      <c r="AD133" s="1180"/>
      <c r="AE133" s="1181"/>
      <c r="AF133" s="1179">
        <v>4.4000000000000004</v>
      </c>
      <c r="AG133" s="1180"/>
      <c r="AH133" s="1180"/>
      <c r="AI133" s="1180"/>
      <c r="AJ133" s="1181"/>
      <c r="AK133" s="1179">
        <v>3.3</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40xWiMTNXvR5vLJfN1mqNRG3iUvs94oiXkGDQ9V+oQpWmaXY+OApRuGlNym7noUeBvlBnHOeKwuAKmxlDXpK3w==" saltValue="JTJ6lsK6btatqulkPhwT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IZTskQteP5BnObRLDs8O2lkqrJX0fEhFCJq5bRZWsExAsvRhz23/tZuJDx0d6rG37LuiU0e4l3fu2TH40Cw7g==" saltValue="Z0fiuX34xkctINj1UYscdg==" spinCount="100000"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0MglXb1kjfjhfzqNZqMN2uiLZ5ev8spRE23Nqfeo8Uk8fz40kOwA7utr0c+ggBdr8w0ugjF9hT7g0qa8B7iTQ==" saltValue="r0rVmHPbeZhRPr8qwO5e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10861726</v>
      </c>
      <c r="AP9" s="313">
        <v>64167</v>
      </c>
      <c r="AQ9" s="314">
        <v>66289</v>
      </c>
      <c r="AR9" s="315">
        <v>-3.2</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78721</v>
      </c>
      <c r="AP10" s="316">
        <v>465</v>
      </c>
      <c r="AQ10" s="317">
        <v>2830</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273639</v>
      </c>
      <c r="AP11" s="316">
        <v>1617</v>
      </c>
      <c r="AQ11" s="317">
        <v>411</v>
      </c>
      <c r="AR11" s="318">
        <v>293.39999999999998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94</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v>360670</v>
      </c>
      <c r="AP13" s="316">
        <v>2131</v>
      </c>
      <c r="AQ13" s="317">
        <v>2181</v>
      </c>
      <c r="AR13" s="318">
        <v>-2.2999999999999998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436530</v>
      </c>
      <c r="AP14" s="316">
        <v>2579</v>
      </c>
      <c r="AQ14" s="317">
        <v>1843</v>
      </c>
      <c r="AR14" s="318">
        <v>39.9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528</v>
      </c>
      <c r="AL15" s="1223"/>
      <c r="AM15" s="1223"/>
      <c r="AN15" s="1224"/>
      <c r="AO15" s="316">
        <v>-715388</v>
      </c>
      <c r="AP15" s="316">
        <v>-4226</v>
      </c>
      <c r="AQ15" s="317">
        <v>-4384</v>
      </c>
      <c r="AR15" s="318">
        <v>-3.6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192</v>
      </c>
      <c r="AL16" s="1223"/>
      <c r="AM16" s="1223"/>
      <c r="AN16" s="1224"/>
      <c r="AO16" s="316">
        <v>11295898</v>
      </c>
      <c r="AP16" s="316">
        <v>66731</v>
      </c>
      <c r="AQ16" s="317">
        <v>69264</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530</v>
      </c>
      <c r="AP20" s="325" t="s">
        <v>531</v>
      </c>
      <c r="AQ20" s="326" t="s">
        <v>532</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5" t="s">
        <v>533</v>
      </c>
      <c r="AL21" s="1226"/>
      <c r="AM21" s="1226"/>
      <c r="AN21" s="1227"/>
      <c r="AO21" s="329">
        <v>6.37</v>
      </c>
      <c r="AP21" s="330">
        <v>6.79</v>
      </c>
      <c r="AQ21" s="331">
        <v>-0.42</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5" t="s">
        <v>534</v>
      </c>
      <c r="AL22" s="1226"/>
      <c r="AM22" s="1226"/>
      <c r="AN22" s="1227"/>
      <c r="AO22" s="334">
        <v>98.1</v>
      </c>
      <c r="AP22" s="335">
        <v>99.2</v>
      </c>
      <c r="AQ22" s="336">
        <v>-1.1000000000000001</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538</v>
      </c>
      <c r="AL32" s="1220"/>
      <c r="AM32" s="1220"/>
      <c r="AN32" s="1221"/>
      <c r="AO32" s="344">
        <v>5655549</v>
      </c>
      <c r="AP32" s="344">
        <v>33411</v>
      </c>
      <c r="AQ32" s="345">
        <v>35667</v>
      </c>
      <c r="AR32" s="346">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539</v>
      </c>
      <c r="AL33" s="1220"/>
      <c r="AM33" s="1220"/>
      <c r="AN33" s="1221"/>
      <c r="AO33" s="344" t="s">
        <v>525</v>
      </c>
      <c r="AP33" s="344" t="s">
        <v>525</v>
      </c>
      <c r="AQ33" s="345" t="s">
        <v>525</v>
      </c>
      <c r="AR33" s="346"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540</v>
      </c>
      <c r="AL34" s="1220"/>
      <c r="AM34" s="1220"/>
      <c r="AN34" s="1221"/>
      <c r="AO34" s="344" t="s">
        <v>525</v>
      </c>
      <c r="AP34" s="344" t="s">
        <v>525</v>
      </c>
      <c r="AQ34" s="345">
        <v>25</v>
      </c>
      <c r="AR34" s="346"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541</v>
      </c>
      <c r="AL35" s="1220"/>
      <c r="AM35" s="1220"/>
      <c r="AN35" s="1221"/>
      <c r="AO35" s="344">
        <v>2753810</v>
      </c>
      <c r="AP35" s="344">
        <v>16268</v>
      </c>
      <c r="AQ35" s="345">
        <v>9479</v>
      </c>
      <c r="AR35" s="346">
        <v>71.599999999999994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542</v>
      </c>
      <c r="AL36" s="1220"/>
      <c r="AM36" s="1220"/>
      <c r="AN36" s="1221"/>
      <c r="AO36" s="344">
        <v>157097</v>
      </c>
      <c r="AP36" s="344">
        <v>928</v>
      </c>
      <c r="AQ36" s="345">
        <v>661</v>
      </c>
      <c r="AR36" s="346">
        <v>40.4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543</v>
      </c>
      <c r="AL37" s="1220"/>
      <c r="AM37" s="1220"/>
      <c r="AN37" s="1221"/>
      <c r="AO37" s="344">
        <v>125172</v>
      </c>
      <c r="AP37" s="344">
        <v>739</v>
      </c>
      <c r="AQ37" s="345">
        <v>533</v>
      </c>
      <c r="AR37" s="346">
        <v>38.6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544</v>
      </c>
      <c r="AL38" s="1229"/>
      <c r="AM38" s="1229"/>
      <c r="AN38" s="1230"/>
      <c r="AO38" s="347" t="s">
        <v>525</v>
      </c>
      <c r="AP38" s="347" t="s">
        <v>525</v>
      </c>
      <c r="AQ38" s="348">
        <v>1</v>
      </c>
      <c r="AR38" s="336" t="s">
        <v>525</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545</v>
      </c>
      <c r="AL39" s="1229"/>
      <c r="AM39" s="1229"/>
      <c r="AN39" s="1230"/>
      <c r="AO39" s="344">
        <v>-1345630</v>
      </c>
      <c r="AP39" s="344">
        <v>-7949</v>
      </c>
      <c r="AQ39" s="345">
        <v>-5467</v>
      </c>
      <c r="AR39" s="346">
        <v>45.4</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546</v>
      </c>
      <c r="AL40" s="1220"/>
      <c r="AM40" s="1220"/>
      <c r="AN40" s="1221"/>
      <c r="AO40" s="344">
        <v>-6472200</v>
      </c>
      <c r="AP40" s="344">
        <v>-38235</v>
      </c>
      <c r="AQ40" s="345">
        <v>-32345</v>
      </c>
      <c r="AR40" s="346">
        <v>18.2</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304</v>
      </c>
      <c r="AL41" s="1232"/>
      <c r="AM41" s="1232"/>
      <c r="AN41" s="1233"/>
      <c r="AO41" s="344">
        <v>873798</v>
      </c>
      <c r="AP41" s="344">
        <v>5162</v>
      </c>
      <c r="AQ41" s="345">
        <v>8555</v>
      </c>
      <c r="AR41" s="346">
        <v>-39.700000000000003</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547</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549</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4" t="s">
        <v>516</v>
      </c>
      <c r="AN49" s="1236" t="s">
        <v>550</v>
      </c>
      <c r="AO49" s="1237"/>
      <c r="AP49" s="1237"/>
      <c r="AQ49" s="1237"/>
      <c r="AR49" s="123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5"/>
      <c r="AN50" s="360" t="s">
        <v>551</v>
      </c>
      <c r="AO50" s="361" t="s">
        <v>552</v>
      </c>
      <c r="AP50" s="362" t="s">
        <v>553</v>
      </c>
      <c r="AQ50" s="363" t="s">
        <v>554</v>
      </c>
      <c r="AR50" s="364"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556</v>
      </c>
      <c r="AL51" s="357"/>
      <c r="AM51" s="365">
        <v>6237661</v>
      </c>
      <c r="AN51" s="366">
        <v>36602</v>
      </c>
      <c r="AO51" s="367">
        <v>-32.299999999999997</v>
      </c>
      <c r="AP51" s="368">
        <v>52619</v>
      </c>
      <c r="AQ51" s="369">
        <v>0.2</v>
      </c>
      <c r="AR51" s="370">
        <v>-32.5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557</v>
      </c>
      <c r="AM52" s="373">
        <v>3681102</v>
      </c>
      <c r="AN52" s="374">
        <v>21600</v>
      </c>
      <c r="AO52" s="375">
        <v>-22.3</v>
      </c>
      <c r="AP52" s="376">
        <v>31149</v>
      </c>
      <c r="AQ52" s="377">
        <v>5.7</v>
      </c>
      <c r="AR52" s="378">
        <v>-28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558</v>
      </c>
      <c r="AL53" s="357"/>
      <c r="AM53" s="365">
        <v>8895198</v>
      </c>
      <c r="AN53" s="366">
        <v>52253</v>
      </c>
      <c r="AO53" s="367">
        <v>42.8</v>
      </c>
      <c r="AP53" s="368">
        <v>51875</v>
      </c>
      <c r="AQ53" s="369">
        <v>-1.4</v>
      </c>
      <c r="AR53" s="370">
        <v>44.2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557</v>
      </c>
      <c r="AM54" s="373">
        <v>5166941</v>
      </c>
      <c r="AN54" s="374">
        <v>30352</v>
      </c>
      <c r="AO54" s="375">
        <v>40.5</v>
      </c>
      <c r="AP54" s="376">
        <v>29372</v>
      </c>
      <c r="AQ54" s="377">
        <v>-5.7</v>
      </c>
      <c r="AR54" s="378">
        <v>46.2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559</v>
      </c>
      <c r="AL55" s="357"/>
      <c r="AM55" s="365">
        <v>11508000</v>
      </c>
      <c r="AN55" s="366">
        <v>67679</v>
      </c>
      <c r="AO55" s="367">
        <v>29.5</v>
      </c>
      <c r="AP55" s="368">
        <v>48064</v>
      </c>
      <c r="AQ55" s="369">
        <v>-7.3</v>
      </c>
      <c r="AR55" s="370">
        <v>36.799999999999997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557</v>
      </c>
      <c r="AM56" s="373">
        <v>6664832</v>
      </c>
      <c r="AN56" s="374">
        <v>39196</v>
      </c>
      <c r="AO56" s="375">
        <v>29.1</v>
      </c>
      <c r="AP56" s="376">
        <v>30373</v>
      </c>
      <c r="AQ56" s="377">
        <v>3.4</v>
      </c>
      <c r="AR56" s="378">
        <v>25.7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560</v>
      </c>
      <c r="AL57" s="357"/>
      <c r="AM57" s="365">
        <v>13543275</v>
      </c>
      <c r="AN57" s="366">
        <v>79752</v>
      </c>
      <c r="AO57" s="367">
        <v>17.8</v>
      </c>
      <c r="AP57" s="368">
        <v>56662</v>
      </c>
      <c r="AQ57" s="369">
        <v>17.899999999999999</v>
      </c>
      <c r="AR57" s="370">
        <v>-0.1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557</v>
      </c>
      <c r="AM58" s="373">
        <v>6709304</v>
      </c>
      <c r="AN58" s="374">
        <v>39509</v>
      </c>
      <c r="AO58" s="375">
        <v>0.8</v>
      </c>
      <c r="AP58" s="376">
        <v>34709</v>
      </c>
      <c r="AQ58" s="377">
        <v>14.3</v>
      </c>
      <c r="AR58" s="378">
        <v>-13.5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561</v>
      </c>
      <c r="AL59" s="357"/>
      <c r="AM59" s="365">
        <v>14852603</v>
      </c>
      <c r="AN59" s="366">
        <v>87743</v>
      </c>
      <c r="AO59" s="367">
        <v>10</v>
      </c>
      <c r="AP59" s="368">
        <v>60285</v>
      </c>
      <c r="AQ59" s="369">
        <v>6.4</v>
      </c>
      <c r="AR59" s="370">
        <v>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557</v>
      </c>
      <c r="AM60" s="373">
        <v>10110056</v>
      </c>
      <c r="AN60" s="374">
        <v>59726</v>
      </c>
      <c r="AO60" s="375">
        <v>51.2</v>
      </c>
      <c r="AP60" s="376">
        <v>36445</v>
      </c>
      <c r="AQ60" s="377">
        <v>5</v>
      </c>
      <c r="AR60" s="378">
        <v>46.2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562</v>
      </c>
      <c r="AL61" s="379"/>
      <c r="AM61" s="380">
        <v>11007347</v>
      </c>
      <c r="AN61" s="381">
        <v>64806</v>
      </c>
      <c r="AO61" s="382">
        <v>13.6</v>
      </c>
      <c r="AP61" s="383">
        <v>53901</v>
      </c>
      <c r="AQ61" s="384">
        <v>3.2</v>
      </c>
      <c r="AR61" s="370">
        <v>10.4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557</v>
      </c>
      <c r="AM62" s="373">
        <v>6466447</v>
      </c>
      <c r="AN62" s="374">
        <v>38077</v>
      </c>
      <c r="AO62" s="375">
        <v>19.899999999999999</v>
      </c>
      <c r="AP62" s="376">
        <v>32410</v>
      </c>
      <c r="AQ62" s="377">
        <v>4.5</v>
      </c>
      <c r="AR62" s="378">
        <v>15.4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WFvR8JX8zNJmTJ68I01QbtO3eIKhz7Er20z64ghyQMMNa0ZyzwY1vvqLKwhGj40Wx/GvX3xux24Eo1Fzfdcunw==" saltValue="wyKb/abY1QOy8PbGOq8T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80" zoomScaleNormal="80" zoomScaleSheetLayoutView="55" workbookViewId="0">
      <selection activeCell="C1" sqref="C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Jl4YA+BJiLaUwaYMTAvl4l2ISSuR35Osj4lFzrHBzZw7sdgJL/QH4FYj7PnGn36Db7i1qoK68S69GKa8y0j7yg==" saltValue="x78pTF3F1X+NxJb6+JZd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i6oOr0UW26dCkByoBK5KE68f+tgzRhHOaG9PBbb9LU9LAwbgAWbGjkiERbljSqm6FrCGpl5EMQe3Tn6O8+5gSw==" saltValue="20Sv9gjVeU4FIurt3mAF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9" t="s">
        <v>3</v>
      </c>
      <c r="D47" s="1239"/>
      <c r="E47" s="1240"/>
      <c r="F47" s="11">
        <v>19.32</v>
      </c>
      <c r="G47" s="12">
        <v>18.579999999999998</v>
      </c>
      <c r="H47" s="12">
        <v>20.46</v>
      </c>
      <c r="I47" s="12">
        <v>21.56</v>
      </c>
      <c r="J47" s="13">
        <v>18.82</v>
      </c>
    </row>
    <row r="48" spans="2:10" ht="57.75" customHeight="1" x14ac:dyDescent="0.15">
      <c r="B48" s="14"/>
      <c r="C48" s="1241" t="s">
        <v>4</v>
      </c>
      <c r="D48" s="1241"/>
      <c r="E48" s="1242"/>
      <c r="F48" s="15">
        <v>1.65</v>
      </c>
      <c r="G48" s="16">
        <v>5.0999999999999996</v>
      </c>
      <c r="H48" s="16">
        <v>4.4400000000000004</v>
      </c>
      <c r="I48" s="16">
        <v>2.29</v>
      </c>
      <c r="J48" s="17">
        <v>2.71</v>
      </c>
    </row>
    <row r="49" spans="2:10" ht="57.75" customHeight="1" thickBot="1" x14ac:dyDescent="0.2">
      <c r="B49" s="18"/>
      <c r="C49" s="1243" t="s">
        <v>5</v>
      </c>
      <c r="D49" s="1243"/>
      <c r="E49" s="1244"/>
      <c r="F49" s="19" t="s">
        <v>571</v>
      </c>
      <c r="G49" s="20">
        <v>1.52</v>
      </c>
      <c r="H49" s="20" t="s">
        <v>572</v>
      </c>
      <c r="I49" s="20" t="s">
        <v>573</v>
      </c>
      <c r="J49" s="21" t="s">
        <v>574</v>
      </c>
    </row>
    <row r="50" spans="2:10" ht="13.5" customHeight="1" x14ac:dyDescent="0.15"/>
  </sheetData>
  <sheetProtection algorithmName="SHA-512" hashValue="qPZrKIRxrp0toXg4CjPvUPdWKMnQ4LQaqpG5Ih3oZPWPKGvwKFdo7kDvDYc3VF7kr1o20DitQglTkTIxDh2qLQ==" saltValue="E5JDGkXmJNnYYPs+R0n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1" t="s">
        <v>575</v>
      </c>
      <c r="D34" s="1251"/>
      <c r="E34" s="1252"/>
      <c r="F34" s="32">
        <v>4.93</v>
      </c>
      <c r="G34" s="33">
        <v>4.5</v>
      </c>
      <c r="H34" s="33">
        <v>4.63</v>
      </c>
      <c r="I34" s="33">
        <v>4.7</v>
      </c>
      <c r="J34" s="34">
        <v>5.55</v>
      </c>
      <c r="K34" s="22"/>
      <c r="L34" s="22"/>
      <c r="M34" s="22"/>
      <c r="N34" s="22"/>
      <c r="O34" s="22"/>
      <c r="P34" s="22"/>
    </row>
    <row r="35" spans="1:16" ht="39" customHeight="1" x14ac:dyDescent="0.15">
      <c r="A35" s="22"/>
      <c r="B35" s="35"/>
      <c r="C35" s="1245" t="s">
        <v>576</v>
      </c>
      <c r="D35" s="1246"/>
      <c r="E35" s="1247"/>
      <c r="F35" s="36">
        <v>3.98</v>
      </c>
      <c r="G35" s="37">
        <v>4.01</v>
      </c>
      <c r="H35" s="37">
        <v>4.4400000000000004</v>
      </c>
      <c r="I35" s="37">
        <v>4.88</v>
      </c>
      <c r="J35" s="38">
        <v>4.99</v>
      </c>
      <c r="K35" s="22"/>
      <c r="L35" s="22"/>
      <c r="M35" s="22"/>
      <c r="N35" s="22"/>
      <c r="O35" s="22"/>
      <c r="P35" s="22"/>
    </row>
    <row r="36" spans="1:16" ht="39" customHeight="1" x14ac:dyDescent="0.15">
      <c r="A36" s="22"/>
      <c r="B36" s="35"/>
      <c r="C36" s="1245" t="s">
        <v>577</v>
      </c>
      <c r="D36" s="1246"/>
      <c r="E36" s="1247"/>
      <c r="F36" s="36">
        <v>1.65</v>
      </c>
      <c r="G36" s="37">
        <v>5.0999999999999996</v>
      </c>
      <c r="H36" s="37">
        <v>4.4400000000000004</v>
      </c>
      <c r="I36" s="37">
        <v>2.29</v>
      </c>
      <c r="J36" s="38">
        <v>2.7</v>
      </c>
      <c r="K36" s="22"/>
      <c r="L36" s="22"/>
      <c r="M36" s="22"/>
      <c r="N36" s="22"/>
      <c r="O36" s="22"/>
      <c r="P36" s="22"/>
    </row>
    <row r="37" spans="1:16" ht="39" customHeight="1" x14ac:dyDescent="0.15">
      <c r="A37" s="22"/>
      <c r="B37" s="35"/>
      <c r="C37" s="1245" t="s">
        <v>578</v>
      </c>
      <c r="D37" s="1246"/>
      <c r="E37" s="1247"/>
      <c r="F37" s="36" t="s">
        <v>525</v>
      </c>
      <c r="G37" s="37" t="s">
        <v>525</v>
      </c>
      <c r="H37" s="37" t="s">
        <v>525</v>
      </c>
      <c r="I37" s="37">
        <v>1.25</v>
      </c>
      <c r="J37" s="38">
        <v>2.13</v>
      </c>
      <c r="K37" s="22"/>
      <c r="L37" s="22"/>
      <c r="M37" s="22"/>
      <c r="N37" s="22"/>
      <c r="O37" s="22"/>
      <c r="P37" s="22"/>
    </row>
    <row r="38" spans="1:16" ht="39" customHeight="1" x14ac:dyDescent="0.15">
      <c r="A38" s="22"/>
      <c r="B38" s="35"/>
      <c r="C38" s="1245" t="s">
        <v>579</v>
      </c>
      <c r="D38" s="1246"/>
      <c r="E38" s="1247"/>
      <c r="F38" s="36">
        <v>1.69</v>
      </c>
      <c r="G38" s="37">
        <v>1.24</v>
      </c>
      <c r="H38" s="37">
        <v>1.02</v>
      </c>
      <c r="I38" s="37">
        <v>0.97</v>
      </c>
      <c r="J38" s="38">
        <v>0.93</v>
      </c>
      <c r="K38" s="22"/>
      <c r="L38" s="22"/>
      <c r="M38" s="22"/>
      <c r="N38" s="22"/>
      <c r="O38" s="22"/>
      <c r="P38" s="22"/>
    </row>
    <row r="39" spans="1:16" ht="39" customHeight="1" x14ac:dyDescent="0.15">
      <c r="A39" s="22"/>
      <c r="B39" s="35"/>
      <c r="C39" s="1245" t="s">
        <v>580</v>
      </c>
      <c r="D39" s="1246"/>
      <c r="E39" s="1247"/>
      <c r="F39" s="36">
        <v>1.68</v>
      </c>
      <c r="G39" s="37">
        <v>2.6</v>
      </c>
      <c r="H39" s="37">
        <v>0.89</v>
      </c>
      <c r="I39" s="37">
        <v>0.77</v>
      </c>
      <c r="J39" s="38">
        <v>0.64</v>
      </c>
      <c r="K39" s="22"/>
      <c r="L39" s="22"/>
      <c r="M39" s="22"/>
      <c r="N39" s="22"/>
      <c r="O39" s="22"/>
      <c r="P39" s="22"/>
    </row>
    <row r="40" spans="1:16" ht="39" customHeight="1" x14ac:dyDescent="0.15">
      <c r="A40" s="22"/>
      <c r="B40" s="35"/>
      <c r="C40" s="1245" t="s">
        <v>581</v>
      </c>
      <c r="D40" s="1246"/>
      <c r="E40" s="1247"/>
      <c r="F40" s="36">
        <v>0.01</v>
      </c>
      <c r="G40" s="37">
        <v>0.01</v>
      </c>
      <c r="H40" s="37">
        <v>0.03</v>
      </c>
      <c r="I40" s="37">
        <v>0.01</v>
      </c>
      <c r="J40" s="38">
        <v>0.01</v>
      </c>
      <c r="K40" s="22"/>
      <c r="L40" s="22"/>
      <c r="M40" s="22"/>
      <c r="N40" s="22"/>
      <c r="O40" s="22"/>
      <c r="P40" s="22"/>
    </row>
    <row r="41" spans="1:16" ht="39" customHeight="1" x14ac:dyDescent="0.15">
      <c r="A41" s="22"/>
      <c r="B41" s="35"/>
      <c r="C41" s="1245" t="s">
        <v>582</v>
      </c>
      <c r="D41" s="1246"/>
      <c r="E41" s="1247"/>
      <c r="F41" s="36">
        <v>0</v>
      </c>
      <c r="G41" s="37">
        <v>0</v>
      </c>
      <c r="H41" s="37">
        <v>0</v>
      </c>
      <c r="I41" s="37">
        <v>0</v>
      </c>
      <c r="J41" s="38">
        <v>0</v>
      </c>
      <c r="K41" s="22"/>
      <c r="L41" s="22"/>
      <c r="M41" s="22"/>
      <c r="N41" s="22"/>
      <c r="O41" s="22"/>
      <c r="P41" s="22"/>
    </row>
    <row r="42" spans="1:16" ht="39" customHeight="1" x14ac:dyDescent="0.15">
      <c r="A42" s="22"/>
      <c r="B42" s="39"/>
      <c r="C42" s="1245" t="s">
        <v>583</v>
      </c>
      <c r="D42" s="1246"/>
      <c r="E42" s="1247"/>
      <c r="F42" s="36" t="s">
        <v>525</v>
      </c>
      <c r="G42" s="37" t="s">
        <v>525</v>
      </c>
      <c r="H42" s="37" t="s">
        <v>584</v>
      </c>
      <c r="I42" s="37" t="s">
        <v>525</v>
      </c>
      <c r="J42" s="38" t="s">
        <v>525</v>
      </c>
      <c r="K42" s="22"/>
      <c r="L42" s="22"/>
      <c r="M42" s="22"/>
      <c r="N42" s="22"/>
      <c r="O42" s="22"/>
      <c r="P42" s="22"/>
    </row>
    <row r="43" spans="1:16" ht="39" customHeight="1" thickBot="1" x14ac:dyDescent="0.2">
      <c r="A43" s="22"/>
      <c r="B43" s="40"/>
      <c r="C43" s="1248" t="s">
        <v>585</v>
      </c>
      <c r="D43" s="1249"/>
      <c r="E43" s="1250"/>
      <c r="F43" s="41">
        <v>0.49</v>
      </c>
      <c r="G43" s="42">
        <v>0.27</v>
      </c>
      <c r="H43" s="42">
        <v>0.05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3bdaSCXibYK5p8/jIUtD9JG3bZ63/j17Kjmd9pPzpyK+vaqZlQGyjawsEc30pJvDcOCnoKieTvBae7SIm3LQ==" saltValue="RpEtLy7GwBv1RRHvc2h3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6937</v>
      </c>
      <c r="L45" s="60">
        <v>6671</v>
      </c>
      <c r="M45" s="60">
        <v>5711</v>
      </c>
      <c r="N45" s="60">
        <v>5583</v>
      </c>
      <c r="O45" s="61">
        <v>5656</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525</v>
      </c>
      <c r="L46" s="64" t="s">
        <v>525</v>
      </c>
      <c r="M46" s="64" t="s">
        <v>525</v>
      </c>
      <c r="N46" s="64" t="s">
        <v>525</v>
      </c>
      <c r="O46" s="65" t="s">
        <v>525</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525</v>
      </c>
      <c r="L47" s="64" t="s">
        <v>525</v>
      </c>
      <c r="M47" s="64" t="s">
        <v>525</v>
      </c>
      <c r="N47" s="64" t="s">
        <v>525</v>
      </c>
      <c r="O47" s="65" t="s">
        <v>525</v>
      </c>
      <c r="P47" s="48"/>
      <c r="Q47" s="48"/>
      <c r="R47" s="48"/>
      <c r="S47" s="48"/>
      <c r="T47" s="48"/>
      <c r="U47" s="48"/>
    </row>
    <row r="48" spans="1:21" ht="30.75" customHeight="1" x14ac:dyDescent="0.15">
      <c r="A48" s="48"/>
      <c r="B48" s="1255"/>
      <c r="C48" s="1256"/>
      <c r="D48" s="62"/>
      <c r="E48" s="1261" t="s">
        <v>15</v>
      </c>
      <c r="F48" s="1261"/>
      <c r="G48" s="1261"/>
      <c r="H48" s="1261"/>
      <c r="I48" s="1261"/>
      <c r="J48" s="1262"/>
      <c r="K48" s="63">
        <v>3085</v>
      </c>
      <c r="L48" s="64">
        <v>3258</v>
      </c>
      <c r="M48" s="64">
        <v>3168</v>
      </c>
      <c r="N48" s="64">
        <v>2941</v>
      </c>
      <c r="O48" s="65">
        <v>2754</v>
      </c>
      <c r="P48" s="48"/>
      <c r="Q48" s="48"/>
      <c r="R48" s="48"/>
      <c r="S48" s="48"/>
      <c r="T48" s="48"/>
      <c r="U48" s="48"/>
    </row>
    <row r="49" spans="1:21" ht="30.75" customHeight="1" x14ac:dyDescent="0.15">
      <c r="A49" s="48"/>
      <c r="B49" s="1255"/>
      <c r="C49" s="1256"/>
      <c r="D49" s="62"/>
      <c r="E49" s="1261" t="s">
        <v>16</v>
      </c>
      <c r="F49" s="1261"/>
      <c r="G49" s="1261"/>
      <c r="H49" s="1261"/>
      <c r="I49" s="1261"/>
      <c r="J49" s="1262"/>
      <c r="K49" s="63">
        <v>174</v>
      </c>
      <c r="L49" s="64">
        <v>177</v>
      </c>
      <c r="M49" s="64">
        <v>177</v>
      </c>
      <c r="N49" s="64">
        <v>134</v>
      </c>
      <c r="O49" s="65">
        <v>157</v>
      </c>
      <c r="P49" s="48"/>
      <c r="Q49" s="48"/>
      <c r="R49" s="48"/>
      <c r="S49" s="48"/>
      <c r="T49" s="48"/>
      <c r="U49" s="48"/>
    </row>
    <row r="50" spans="1:21" ht="30.75" customHeight="1" x14ac:dyDescent="0.15">
      <c r="A50" s="48"/>
      <c r="B50" s="1255"/>
      <c r="C50" s="1256"/>
      <c r="D50" s="62"/>
      <c r="E50" s="1261" t="s">
        <v>17</v>
      </c>
      <c r="F50" s="1261"/>
      <c r="G50" s="1261"/>
      <c r="H50" s="1261"/>
      <c r="I50" s="1261"/>
      <c r="J50" s="1262"/>
      <c r="K50" s="63">
        <v>167</v>
      </c>
      <c r="L50" s="64">
        <v>173</v>
      </c>
      <c r="M50" s="64">
        <v>127</v>
      </c>
      <c r="N50" s="64">
        <v>141</v>
      </c>
      <c r="O50" s="65">
        <v>125</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525</v>
      </c>
      <c r="L51" s="64" t="s">
        <v>525</v>
      </c>
      <c r="M51" s="64" t="s">
        <v>525</v>
      </c>
      <c r="N51" s="64" t="s">
        <v>525</v>
      </c>
      <c r="O51" s="65" t="s">
        <v>525</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8597</v>
      </c>
      <c r="L52" s="64">
        <v>8466</v>
      </c>
      <c r="M52" s="64">
        <v>7835</v>
      </c>
      <c r="N52" s="64">
        <v>7760</v>
      </c>
      <c r="O52" s="65">
        <v>7818</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1766</v>
      </c>
      <c r="L53" s="69">
        <v>1813</v>
      </c>
      <c r="M53" s="69">
        <v>1348</v>
      </c>
      <c r="N53" s="69">
        <v>1039</v>
      </c>
      <c r="O53" s="70">
        <v>874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EFz181bcWITwf+aN2driq1PRKd9UrzjkIcqBTEMSxhPkZAdXJzwEeI7qf/x2BKWAka7wfaEzIfPZOwAe4OBQ==" saltValue="VehHFN1Xltv1aQF6nDXB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9" t="s">
        <v>30</v>
      </c>
      <c r="C41" s="1280"/>
      <c r="D41" s="102"/>
      <c r="E41" s="1285" t="s">
        <v>31</v>
      </c>
      <c r="F41" s="1285"/>
      <c r="G41" s="1285"/>
      <c r="H41" s="1286"/>
      <c r="I41" s="103">
        <v>52420</v>
      </c>
      <c r="J41" s="104">
        <v>51244</v>
      </c>
      <c r="K41" s="104">
        <v>51140</v>
      </c>
      <c r="L41" s="104">
        <v>50445</v>
      </c>
      <c r="M41" s="105">
        <v>53372</v>
      </c>
    </row>
    <row r="42" spans="2:13" ht="27.75" customHeight="1" x14ac:dyDescent="0.15">
      <c r="B42" s="1281"/>
      <c r="C42" s="1282"/>
      <c r="D42" s="106"/>
      <c r="E42" s="1287" t="s">
        <v>32</v>
      </c>
      <c r="F42" s="1287"/>
      <c r="G42" s="1287"/>
      <c r="H42" s="1288"/>
      <c r="I42" s="107">
        <v>832</v>
      </c>
      <c r="J42" s="108">
        <v>958</v>
      </c>
      <c r="K42" s="108">
        <v>964</v>
      </c>
      <c r="L42" s="108">
        <v>894</v>
      </c>
      <c r="M42" s="109">
        <v>840</v>
      </c>
    </row>
    <row r="43" spans="2:13" ht="27.75" customHeight="1" x14ac:dyDescent="0.15">
      <c r="B43" s="1281"/>
      <c r="C43" s="1282"/>
      <c r="D43" s="106"/>
      <c r="E43" s="1287" t="s">
        <v>33</v>
      </c>
      <c r="F43" s="1287"/>
      <c r="G43" s="1287"/>
      <c r="H43" s="1288"/>
      <c r="I43" s="107">
        <v>35713</v>
      </c>
      <c r="J43" s="108">
        <v>33607</v>
      </c>
      <c r="K43" s="108">
        <v>31798</v>
      </c>
      <c r="L43" s="108">
        <v>29963</v>
      </c>
      <c r="M43" s="109">
        <v>28080</v>
      </c>
    </row>
    <row r="44" spans="2:13" ht="27.75" customHeight="1" x14ac:dyDescent="0.15">
      <c r="B44" s="1281"/>
      <c r="C44" s="1282"/>
      <c r="D44" s="106"/>
      <c r="E44" s="1287" t="s">
        <v>34</v>
      </c>
      <c r="F44" s="1287"/>
      <c r="G44" s="1287"/>
      <c r="H44" s="1288"/>
      <c r="I44" s="107">
        <v>726</v>
      </c>
      <c r="J44" s="108">
        <v>570</v>
      </c>
      <c r="K44" s="108">
        <v>431</v>
      </c>
      <c r="L44" s="108">
        <v>376</v>
      </c>
      <c r="M44" s="109">
        <v>271</v>
      </c>
    </row>
    <row r="45" spans="2:13" ht="27.75" customHeight="1" x14ac:dyDescent="0.15">
      <c r="B45" s="1281"/>
      <c r="C45" s="1282"/>
      <c r="D45" s="106"/>
      <c r="E45" s="1287" t="s">
        <v>35</v>
      </c>
      <c r="F45" s="1287"/>
      <c r="G45" s="1287"/>
      <c r="H45" s="1288"/>
      <c r="I45" s="107">
        <v>9959</v>
      </c>
      <c r="J45" s="108">
        <v>9712</v>
      </c>
      <c r="K45" s="108">
        <v>9639</v>
      </c>
      <c r="L45" s="108">
        <v>9696</v>
      </c>
      <c r="M45" s="109">
        <v>9655</v>
      </c>
    </row>
    <row r="46" spans="2:13" ht="27.75" customHeight="1" x14ac:dyDescent="0.15">
      <c r="B46" s="1281"/>
      <c r="C46" s="1282"/>
      <c r="D46" s="110"/>
      <c r="E46" s="1287" t="s">
        <v>36</v>
      </c>
      <c r="F46" s="1287"/>
      <c r="G46" s="1287"/>
      <c r="H46" s="1288"/>
      <c r="I46" s="107">
        <v>182</v>
      </c>
      <c r="J46" s="108">
        <v>177</v>
      </c>
      <c r="K46" s="108">
        <v>164</v>
      </c>
      <c r="L46" s="108">
        <v>179</v>
      </c>
      <c r="M46" s="109">
        <v>202</v>
      </c>
    </row>
    <row r="47" spans="2:13" ht="27.75" customHeight="1" x14ac:dyDescent="0.15">
      <c r="B47" s="1281"/>
      <c r="C47" s="1282"/>
      <c r="D47" s="111"/>
      <c r="E47" s="1289" t="s">
        <v>37</v>
      </c>
      <c r="F47" s="1290"/>
      <c r="G47" s="1290"/>
      <c r="H47" s="1291"/>
      <c r="I47" s="107" t="s">
        <v>525</v>
      </c>
      <c r="J47" s="108" t="s">
        <v>525</v>
      </c>
      <c r="K47" s="108" t="s">
        <v>525</v>
      </c>
      <c r="L47" s="108" t="s">
        <v>525</v>
      </c>
      <c r="M47" s="109" t="s">
        <v>525</v>
      </c>
    </row>
    <row r="48" spans="2:13" ht="27.75" customHeight="1" x14ac:dyDescent="0.15">
      <c r="B48" s="1281"/>
      <c r="C48" s="1282"/>
      <c r="D48" s="106"/>
      <c r="E48" s="1287" t="s">
        <v>38</v>
      </c>
      <c r="F48" s="1287"/>
      <c r="G48" s="1287"/>
      <c r="H48" s="1288"/>
      <c r="I48" s="107" t="s">
        <v>525</v>
      </c>
      <c r="J48" s="108" t="s">
        <v>525</v>
      </c>
      <c r="K48" s="108" t="s">
        <v>525</v>
      </c>
      <c r="L48" s="108" t="s">
        <v>525</v>
      </c>
      <c r="M48" s="109" t="s">
        <v>525</v>
      </c>
    </row>
    <row r="49" spans="2:13" ht="27.75" customHeight="1" x14ac:dyDescent="0.15">
      <c r="B49" s="1283"/>
      <c r="C49" s="1284"/>
      <c r="D49" s="106"/>
      <c r="E49" s="1287" t="s">
        <v>39</v>
      </c>
      <c r="F49" s="1287"/>
      <c r="G49" s="1287"/>
      <c r="H49" s="1288"/>
      <c r="I49" s="107" t="s">
        <v>525</v>
      </c>
      <c r="J49" s="108" t="s">
        <v>525</v>
      </c>
      <c r="K49" s="108" t="s">
        <v>525</v>
      </c>
      <c r="L49" s="108" t="s">
        <v>525</v>
      </c>
      <c r="M49" s="109" t="s">
        <v>525</v>
      </c>
    </row>
    <row r="50" spans="2:13" ht="27.75" customHeight="1" x14ac:dyDescent="0.15">
      <c r="B50" s="1292" t="s">
        <v>40</v>
      </c>
      <c r="C50" s="1293"/>
      <c r="D50" s="112"/>
      <c r="E50" s="1287" t="s">
        <v>41</v>
      </c>
      <c r="F50" s="1287"/>
      <c r="G50" s="1287"/>
      <c r="H50" s="1288"/>
      <c r="I50" s="107">
        <v>15897</v>
      </c>
      <c r="J50" s="108">
        <v>15851</v>
      </c>
      <c r="K50" s="108">
        <v>16070</v>
      </c>
      <c r="L50" s="108">
        <v>15394</v>
      </c>
      <c r="M50" s="109">
        <v>15141</v>
      </c>
    </row>
    <row r="51" spans="2:13" ht="27.75" customHeight="1" x14ac:dyDescent="0.15">
      <c r="B51" s="1281"/>
      <c r="C51" s="1282"/>
      <c r="D51" s="106"/>
      <c r="E51" s="1287" t="s">
        <v>42</v>
      </c>
      <c r="F51" s="1287"/>
      <c r="G51" s="1287"/>
      <c r="H51" s="1288"/>
      <c r="I51" s="107">
        <v>11720</v>
      </c>
      <c r="J51" s="108">
        <v>11357</v>
      </c>
      <c r="K51" s="108">
        <v>10726</v>
      </c>
      <c r="L51" s="108">
        <v>10362</v>
      </c>
      <c r="M51" s="109">
        <v>10576</v>
      </c>
    </row>
    <row r="52" spans="2:13" ht="27.75" customHeight="1" x14ac:dyDescent="0.15">
      <c r="B52" s="1283"/>
      <c r="C52" s="1284"/>
      <c r="D52" s="106"/>
      <c r="E52" s="1287" t="s">
        <v>43</v>
      </c>
      <c r="F52" s="1287"/>
      <c r="G52" s="1287"/>
      <c r="H52" s="1288"/>
      <c r="I52" s="107">
        <v>69738</v>
      </c>
      <c r="J52" s="108">
        <v>67690</v>
      </c>
      <c r="K52" s="108">
        <v>67306</v>
      </c>
      <c r="L52" s="108">
        <v>65674</v>
      </c>
      <c r="M52" s="109">
        <v>66779</v>
      </c>
    </row>
    <row r="53" spans="2:13" ht="27.75" customHeight="1" thickBot="1" x14ac:dyDescent="0.2">
      <c r="B53" s="1294" t="s">
        <v>44</v>
      </c>
      <c r="C53" s="1295"/>
      <c r="D53" s="113"/>
      <c r="E53" s="1296" t="s">
        <v>45</v>
      </c>
      <c r="F53" s="1296"/>
      <c r="G53" s="1296"/>
      <c r="H53" s="1297"/>
      <c r="I53" s="114">
        <v>2477</v>
      </c>
      <c r="J53" s="115">
        <v>1371</v>
      </c>
      <c r="K53" s="115">
        <v>35</v>
      </c>
      <c r="L53" s="115">
        <v>123</v>
      </c>
      <c r="M53" s="116">
        <v>-77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wfk1KKAQEp0/LBOwpGL+sb+mwCkQPe8+Tn+FzNJxPCTiSj48V9cODt48n4C/7EoE45J2F8/4uZIZDeMSXINbA==" saltValue="5ZxCSGZoT8rx1vo40H3e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6" t="s">
        <v>48</v>
      </c>
      <c r="D55" s="1306"/>
      <c r="E55" s="1307"/>
      <c r="F55" s="128">
        <v>7856</v>
      </c>
      <c r="G55" s="128">
        <v>8256</v>
      </c>
      <c r="H55" s="129">
        <v>7370</v>
      </c>
    </row>
    <row r="56" spans="2:8" ht="52.5" customHeight="1" x14ac:dyDescent="0.15">
      <c r="B56" s="130"/>
      <c r="C56" s="1308" t="s">
        <v>49</v>
      </c>
      <c r="D56" s="1308"/>
      <c r="E56" s="1309"/>
      <c r="F56" s="131" t="s">
        <v>525</v>
      </c>
      <c r="G56" s="131" t="s">
        <v>525</v>
      </c>
      <c r="H56" s="132" t="s">
        <v>525</v>
      </c>
    </row>
    <row r="57" spans="2:8" ht="53.25" customHeight="1" x14ac:dyDescent="0.15">
      <c r="B57" s="130"/>
      <c r="C57" s="1310" t="s">
        <v>50</v>
      </c>
      <c r="D57" s="1310"/>
      <c r="E57" s="1311"/>
      <c r="F57" s="133">
        <v>8192</v>
      </c>
      <c r="G57" s="133">
        <v>5912</v>
      </c>
      <c r="H57" s="134">
        <v>6828</v>
      </c>
    </row>
    <row r="58" spans="2:8" ht="45.75" customHeight="1" x14ac:dyDescent="0.15">
      <c r="B58" s="135"/>
      <c r="C58" s="1298" t="s">
        <v>592</v>
      </c>
      <c r="D58" s="1299"/>
      <c r="E58" s="1300"/>
      <c r="F58" s="136">
        <v>1020</v>
      </c>
      <c r="G58" s="136">
        <v>749</v>
      </c>
      <c r="H58" s="137">
        <v>3531</v>
      </c>
    </row>
    <row r="59" spans="2:8" ht="45.75" customHeight="1" x14ac:dyDescent="0.15">
      <c r="B59" s="135"/>
      <c r="C59" s="1298" t="s">
        <v>593</v>
      </c>
      <c r="D59" s="1299"/>
      <c r="E59" s="1300"/>
      <c r="F59" s="136">
        <v>4143</v>
      </c>
      <c r="G59" s="136">
        <v>3976</v>
      </c>
      <c r="H59" s="137">
        <v>1733</v>
      </c>
    </row>
    <row r="60" spans="2:8" ht="45.75" customHeight="1" x14ac:dyDescent="0.15">
      <c r="B60" s="135"/>
      <c r="C60" s="1298" t="s">
        <v>594</v>
      </c>
      <c r="D60" s="1299"/>
      <c r="E60" s="1300"/>
      <c r="F60" s="136">
        <v>711</v>
      </c>
      <c r="G60" s="136">
        <v>569</v>
      </c>
      <c r="H60" s="137">
        <v>669</v>
      </c>
    </row>
    <row r="61" spans="2:8" ht="45.75" customHeight="1" x14ac:dyDescent="0.15">
      <c r="B61" s="135"/>
      <c r="C61" s="1298" t="s">
        <v>595</v>
      </c>
      <c r="D61" s="1299"/>
      <c r="E61" s="1300"/>
      <c r="F61" s="136">
        <v>566</v>
      </c>
      <c r="G61" s="136">
        <v>569</v>
      </c>
      <c r="H61" s="137">
        <v>572</v>
      </c>
    </row>
    <row r="62" spans="2:8" ht="45.75" customHeight="1" thickBot="1" x14ac:dyDescent="0.2">
      <c r="B62" s="138"/>
      <c r="C62" s="1301" t="s">
        <v>596</v>
      </c>
      <c r="D62" s="1302"/>
      <c r="E62" s="1303"/>
      <c r="F62" s="387" t="s">
        <v>525</v>
      </c>
      <c r="G62" s="387" t="s">
        <v>525</v>
      </c>
      <c r="H62" s="139">
        <v>254</v>
      </c>
    </row>
    <row r="63" spans="2:8" ht="52.5" customHeight="1" thickBot="1" x14ac:dyDescent="0.2">
      <c r="B63" s="140"/>
      <c r="C63" s="1304" t="s">
        <v>51</v>
      </c>
      <c r="D63" s="1304"/>
      <c r="E63" s="1305"/>
      <c r="F63" s="141">
        <v>16048</v>
      </c>
      <c r="G63" s="141">
        <v>14168</v>
      </c>
      <c r="H63" s="142">
        <v>14198</v>
      </c>
    </row>
    <row r="64" spans="2:8" ht="15" customHeight="1" x14ac:dyDescent="0.15"/>
  </sheetData>
  <sheetProtection algorithmName="SHA-512" hashValue="2swNaOp30cOZcUf9cu4zd1q7YYNx6oPL6QhghoVNEAzUtpZMlknhaeeksT2+whspElPRnLK2vyeakdPdsWATYA==" saltValue="b1RIgjhC+8Mi4dFa82wR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566</v>
      </c>
      <c r="BQ50" s="1326"/>
      <c r="BR50" s="1326"/>
      <c r="BS50" s="1326"/>
      <c r="BT50" s="1326"/>
      <c r="BU50" s="1326"/>
      <c r="BV50" s="1326"/>
      <c r="BW50" s="1326"/>
      <c r="BX50" s="1326" t="s">
        <v>567</v>
      </c>
      <c r="BY50" s="1326"/>
      <c r="BZ50" s="1326"/>
      <c r="CA50" s="1326"/>
      <c r="CB50" s="1326"/>
      <c r="CC50" s="1326"/>
      <c r="CD50" s="1326"/>
      <c r="CE50" s="1326"/>
      <c r="CF50" s="1326" t="s">
        <v>568</v>
      </c>
      <c r="CG50" s="1326"/>
      <c r="CH50" s="1326"/>
      <c r="CI50" s="1326"/>
      <c r="CJ50" s="1326"/>
      <c r="CK50" s="1326"/>
      <c r="CL50" s="1326"/>
      <c r="CM50" s="1326"/>
      <c r="CN50" s="1326" t="s">
        <v>569</v>
      </c>
      <c r="CO50" s="1326"/>
      <c r="CP50" s="1326"/>
      <c r="CQ50" s="1326"/>
      <c r="CR50" s="1326"/>
      <c r="CS50" s="1326"/>
      <c r="CT50" s="1326"/>
      <c r="CU50" s="1326"/>
      <c r="CV50" s="1326" t="s">
        <v>570</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614</v>
      </c>
      <c r="AO51" s="1329"/>
      <c r="AP51" s="1329"/>
      <c r="AQ51" s="1329"/>
      <c r="AR51" s="1329"/>
      <c r="AS51" s="1329"/>
      <c r="AT51" s="1329"/>
      <c r="AU51" s="1329"/>
      <c r="AV51" s="1329"/>
      <c r="AW51" s="1329"/>
      <c r="AX51" s="1329"/>
      <c r="AY51" s="1329"/>
      <c r="AZ51" s="1329"/>
      <c r="BA51" s="1329"/>
      <c r="BB51" s="1329" t="s">
        <v>615</v>
      </c>
      <c r="BC51" s="1329"/>
      <c r="BD51" s="1329"/>
      <c r="BE51" s="1329"/>
      <c r="BF51" s="1329"/>
      <c r="BG51" s="1329"/>
      <c r="BH51" s="1329"/>
      <c r="BI51" s="1329"/>
      <c r="BJ51" s="1329"/>
      <c r="BK51" s="1329"/>
      <c r="BL51" s="1329"/>
      <c r="BM51" s="1329"/>
      <c r="BN51" s="1329"/>
      <c r="BO51" s="1329"/>
      <c r="BP51" s="1312">
        <v>7.7</v>
      </c>
      <c r="BQ51" s="1312"/>
      <c r="BR51" s="1312"/>
      <c r="BS51" s="1312"/>
      <c r="BT51" s="1312"/>
      <c r="BU51" s="1312"/>
      <c r="BV51" s="1312"/>
      <c r="BW51" s="1312"/>
      <c r="BX51" s="1312">
        <v>4.3</v>
      </c>
      <c r="BY51" s="1312"/>
      <c r="BZ51" s="1312"/>
      <c r="CA51" s="1312"/>
      <c r="CB51" s="1312"/>
      <c r="CC51" s="1312"/>
      <c r="CD51" s="1312"/>
      <c r="CE51" s="1312"/>
      <c r="CF51" s="1312">
        <v>0.1</v>
      </c>
      <c r="CG51" s="1312"/>
      <c r="CH51" s="1312"/>
      <c r="CI51" s="1312"/>
      <c r="CJ51" s="1312"/>
      <c r="CK51" s="1312"/>
      <c r="CL51" s="1312"/>
      <c r="CM51" s="1312"/>
      <c r="CN51" s="1312">
        <v>0.3</v>
      </c>
      <c r="CO51" s="1312"/>
      <c r="CP51" s="1312"/>
      <c r="CQ51" s="1312"/>
      <c r="CR51" s="1312"/>
      <c r="CS51" s="1312"/>
      <c r="CT51" s="1312"/>
      <c r="CU51" s="1312"/>
      <c r="CV51" s="1312"/>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616</v>
      </c>
      <c r="BC53" s="1329"/>
      <c r="BD53" s="1329"/>
      <c r="BE53" s="1329"/>
      <c r="BF53" s="1329"/>
      <c r="BG53" s="1329"/>
      <c r="BH53" s="1329"/>
      <c r="BI53" s="1329"/>
      <c r="BJ53" s="1329"/>
      <c r="BK53" s="1329"/>
      <c r="BL53" s="1329"/>
      <c r="BM53" s="1329"/>
      <c r="BN53" s="1329"/>
      <c r="BO53" s="1329"/>
      <c r="BP53" s="1312">
        <v>59.2</v>
      </c>
      <c r="BQ53" s="1312"/>
      <c r="BR53" s="1312"/>
      <c r="BS53" s="1312"/>
      <c r="BT53" s="1312"/>
      <c r="BU53" s="1312"/>
      <c r="BV53" s="1312"/>
      <c r="BW53" s="1312"/>
      <c r="BX53" s="1312">
        <v>62.2</v>
      </c>
      <c r="BY53" s="1312"/>
      <c r="BZ53" s="1312"/>
      <c r="CA53" s="1312"/>
      <c r="CB53" s="1312"/>
      <c r="CC53" s="1312"/>
      <c r="CD53" s="1312"/>
      <c r="CE53" s="1312"/>
      <c r="CF53" s="1312">
        <v>63.8</v>
      </c>
      <c r="CG53" s="1312"/>
      <c r="CH53" s="1312"/>
      <c r="CI53" s="1312"/>
      <c r="CJ53" s="1312"/>
      <c r="CK53" s="1312"/>
      <c r="CL53" s="1312"/>
      <c r="CM53" s="1312"/>
      <c r="CN53" s="1312">
        <v>64.900000000000006</v>
      </c>
      <c r="CO53" s="1312"/>
      <c r="CP53" s="1312"/>
      <c r="CQ53" s="1312"/>
      <c r="CR53" s="1312"/>
      <c r="CS53" s="1312"/>
      <c r="CT53" s="1312"/>
      <c r="CU53" s="1312"/>
      <c r="CV53" s="1312">
        <v>65.8</v>
      </c>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617</v>
      </c>
      <c r="AO55" s="1326"/>
      <c r="AP55" s="1326"/>
      <c r="AQ55" s="1326"/>
      <c r="AR55" s="1326"/>
      <c r="AS55" s="1326"/>
      <c r="AT55" s="1326"/>
      <c r="AU55" s="1326"/>
      <c r="AV55" s="1326"/>
      <c r="AW55" s="1326"/>
      <c r="AX55" s="1326"/>
      <c r="AY55" s="1326"/>
      <c r="AZ55" s="1326"/>
      <c r="BA55" s="1326"/>
      <c r="BB55" s="1329" t="s">
        <v>615</v>
      </c>
      <c r="BC55" s="1329"/>
      <c r="BD55" s="1329"/>
      <c r="BE55" s="1329"/>
      <c r="BF55" s="1329"/>
      <c r="BG55" s="1329"/>
      <c r="BH55" s="1329"/>
      <c r="BI55" s="1329"/>
      <c r="BJ55" s="1329"/>
      <c r="BK55" s="1329"/>
      <c r="BL55" s="1329"/>
      <c r="BM55" s="1329"/>
      <c r="BN55" s="1329"/>
      <c r="BO55" s="1329"/>
      <c r="BP55" s="1312">
        <v>24.1</v>
      </c>
      <c r="BQ55" s="1312"/>
      <c r="BR55" s="1312"/>
      <c r="BS55" s="1312"/>
      <c r="BT55" s="1312"/>
      <c r="BU55" s="1312"/>
      <c r="BV55" s="1312"/>
      <c r="BW55" s="1312"/>
      <c r="BX55" s="1312">
        <v>20.100000000000001</v>
      </c>
      <c r="BY55" s="1312"/>
      <c r="BZ55" s="1312"/>
      <c r="CA55" s="1312"/>
      <c r="CB55" s="1312"/>
      <c r="CC55" s="1312"/>
      <c r="CD55" s="1312"/>
      <c r="CE55" s="1312"/>
      <c r="CF55" s="1312">
        <v>16</v>
      </c>
      <c r="CG55" s="1312"/>
      <c r="CH55" s="1312"/>
      <c r="CI55" s="1312"/>
      <c r="CJ55" s="1312"/>
      <c r="CK55" s="1312"/>
      <c r="CL55" s="1312"/>
      <c r="CM55" s="1312"/>
      <c r="CN55" s="1312">
        <v>18.399999999999999</v>
      </c>
      <c r="CO55" s="1312"/>
      <c r="CP55" s="1312"/>
      <c r="CQ55" s="1312"/>
      <c r="CR55" s="1312"/>
      <c r="CS55" s="1312"/>
      <c r="CT55" s="1312"/>
      <c r="CU55" s="1312"/>
      <c r="CV55" s="1312">
        <v>13.5</v>
      </c>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616</v>
      </c>
      <c r="BC57" s="1329"/>
      <c r="BD57" s="1329"/>
      <c r="BE57" s="1329"/>
      <c r="BF57" s="1329"/>
      <c r="BG57" s="1329"/>
      <c r="BH57" s="1329"/>
      <c r="BI57" s="1329"/>
      <c r="BJ57" s="1329"/>
      <c r="BK57" s="1329"/>
      <c r="BL57" s="1329"/>
      <c r="BM57" s="1329"/>
      <c r="BN57" s="1329"/>
      <c r="BO57" s="1329"/>
      <c r="BP57" s="1312">
        <v>57.1</v>
      </c>
      <c r="BQ57" s="1312"/>
      <c r="BR57" s="1312"/>
      <c r="BS57" s="1312"/>
      <c r="BT57" s="1312"/>
      <c r="BU57" s="1312"/>
      <c r="BV57" s="1312"/>
      <c r="BW57" s="1312"/>
      <c r="BX57" s="1312">
        <v>57.7</v>
      </c>
      <c r="BY57" s="1312"/>
      <c r="BZ57" s="1312"/>
      <c r="CA57" s="1312"/>
      <c r="CB57" s="1312"/>
      <c r="CC57" s="1312"/>
      <c r="CD57" s="1312"/>
      <c r="CE57" s="1312"/>
      <c r="CF57" s="1312">
        <v>58.8</v>
      </c>
      <c r="CG57" s="1312"/>
      <c r="CH57" s="1312"/>
      <c r="CI57" s="1312"/>
      <c r="CJ57" s="1312"/>
      <c r="CK57" s="1312"/>
      <c r="CL57" s="1312"/>
      <c r="CM57" s="1312"/>
      <c r="CN57" s="1312">
        <v>59.8</v>
      </c>
      <c r="CO57" s="1312"/>
      <c r="CP57" s="1312"/>
      <c r="CQ57" s="1312"/>
      <c r="CR57" s="1312"/>
      <c r="CS57" s="1312"/>
      <c r="CT57" s="1312"/>
      <c r="CU57" s="1312"/>
      <c r="CV57" s="1312">
        <v>58.7</v>
      </c>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566</v>
      </c>
      <c r="BQ72" s="1326"/>
      <c r="BR72" s="1326"/>
      <c r="BS72" s="1326"/>
      <c r="BT72" s="1326"/>
      <c r="BU72" s="1326"/>
      <c r="BV72" s="1326"/>
      <c r="BW72" s="1326"/>
      <c r="BX72" s="1326" t="s">
        <v>567</v>
      </c>
      <c r="BY72" s="1326"/>
      <c r="BZ72" s="1326"/>
      <c r="CA72" s="1326"/>
      <c r="CB72" s="1326"/>
      <c r="CC72" s="1326"/>
      <c r="CD72" s="1326"/>
      <c r="CE72" s="1326"/>
      <c r="CF72" s="1326" t="s">
        <v>568</v>
      </c>
      <c r="CG72" s="1326"/>
      <c r="CH72" s="1326"/>
      <c r="CI72" s="1326"/>
      <c r="CJ72" s="1326"/>
      <c r="CK72" s="1326"/>
      <c r="CL72" s="1326"/>
      <c r="CM72" s="1326"/>
      <c r="CN72" s="1326" t="s">
        <v>569</v>
      </c>
      <c r="CO72" s="1326"/>
      <c r="CP72" s="1326"/>
      <c r="CQ72" s="1326"/>
      <c r="CR72" s="1326"/>
      <c r="CS72" s="1326"/>
      <c r="CT72" s="1326"/>
      <c r="CU72" s="1326"/>
      <c r="CV72" s="1326" t="s">
        <v>570</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614</v>
      </c>
      <c r="AO73" s="1329"/>
      <c r="AP73" s="1329"/>
      <c r="AQ73" s="1329"/>
      <c r="AR73" s="1329"/>
      <c r="AS73" s="1329"/>
      <c r="AT73" s="1329"/>
      <c r="AU73" s="1329"/>
      <c r="AV73" s="1329"/>
      <c r="AW73" s="1329"/>
      <c r="AX73" s="1329"/>
      <c r="AY73" s="1329"/>
      <c r="AZ73" s="1329"/>
      <c r="BA73" s="1329"/>
      <c r="BB73" s="1329" t="s">
        <v>615</v>
      </c>
      <c r="BC73" s="1329"/>
      <c r="BD73" s="1329"/>
      <c r="BE73" s="1329"/>
      <c r="BF73" s="1329"/>
      <c r="BG73" s="1329"/>
      <c r="BH73" s="1329"/>
      <c r="BI73" s="1329"/>
      <c r="BJ73" s="1329"/>
      <c r="BK73" s="1329"/>
      <c r="BL73" s="1329"/>
      <c r="BM73" s="1329"/>
      <c r="BN73" s="1329"/>
      <c r="BO73" s="1329"/>
      <c r="BP73" s="1312">
        <v>7.7</v>
      </c>
      <c r="BQ73" s="1312"/>
      <c r="BR73" s="1312"/>
      <c r="BS73" s="1312"/>
      <c r="BT73" s="1312"/>
      <c r="BU73" s="1312"/>
      <c r="BV73" s="1312"/>
      <c r="BW73" s="1312"/>
      <c r="BX73" s="1312">
        <v>4.3</v>
      </c>
      <c r="BY73" s="1312"/>
      <c r="BZ73" s="1312"/>
      <c r="CA73" s="1312"/>
      <c r="CB73" s="1312"/>
      <c r="CC73" s="1312"/>
      <c r="CD73" s="1312"/>
      <c r="CE73" s="1312"/>
      <c r="CF73" s="1312">
        <v>0.1</v>
      </c>
      <c r="CG73" s="1312"/>
      <c r="CH73" s="1312"/>
      <c r="CI73" s="1312"/>
      <c r="CJ73" s="1312"/>
      <c r="CK73" s="1312"/>
      <c r="CL73" s="1312"/>
      <c r="CM73" s="1312"/>
      <c r="CN73" s="1312">
        <v>0.3</v>
      </c>
      <c r="CO73" s="1312"/>
      <c r="CP73" s="1312"/>
      <c r="CQ73" s="1312"/>
      <c r="CR73" s="1312"/>
      <c r="CS73" s="1312"/>
      <c r="CT73" s="1312"/>
      <c r="CU73" s="1312"/>
      <c r="CV73" s="1312"/>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619</v>
      </c>
      <c r="BC75" s="1329"/>
      <c r="BD75" s="1329"/>
      <c r="BE75" s="1329"/>
      <c r="BF75" s="1329"/>
      <c r="BG75" s="1329"/>
      <c r="BH75" s="1329"/>
      <c r="BI75" s="1329"/>
      <c r="BJ75" s="1329"/>
      <c r="BK75" s="1329"/>
      <c r="BL75" s="1329"/>
      <c r="BM75" s="1329"/>
      <c r="BN75" s="1329"/>
      <c r="BO75" s="1329"/>
      <c r="BP75" s="1312">
        <v>6.3</v>
      </c>
      <c r="BQ75" s="1312"/>
      <c r="BR75" s="1312"/>
      <c r="BS75" s="1312"/>
      <c r="BT75" s="1312"/>
      <c r="BU75" s="1312"/>
      <c r="BV75" s="1312"/>
      <c r="BW75" s="1312"/>
      <c r="BX75" s="1312">
        <v>5.9</v>
      </c>
      <c r="BY75" s="1312"/>
      <c r="BZ75" s="1312"/>
      <c r="CA75" s="1312"/>
      <c r="CB75" s="1312"/>
      <c r="CC75" s="1312"/>
      <c r="CD75" s="1312"/>
      <c r="CE75" s="1312"/>
      <c r="CF75" s="1312">
        <v>5.0999999999999996</v>
      </c>
      <c r="CG75" s="1312"/>
      <c r="CH75" s="1312"/>
      <c r="CI75" s="1312"/>
      <c r="CJ75" s="1312"/>
      <c r="CK75" s="1312"/>
      <c r="CL75" s="1312"/>
      <c r="CM75" s="1312"/>
      <c r="CN75" s="1312">
        <v>4.4000000000000004</v>
      </c>
      <c r="CO75" s="1312"/>
      <c r="CP75" s="1312"/>
      <c r="CQ75" s="1312"/>
      <c r="CR75" s="1312"/>
      <c r="CS75" s="1312"/>
      <c r="CT75" s="1312"/>
      <c r="CU75" s="1312"/>
      <c r="CV75" s="1312">
        <v>3.3</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617</v>
      </c>
      <c r="AO77" s="1326"/>
      <c r="AP77" s="1326"/>
      <c r="AQ77" s="1326"/>
      <c r="AR77" s="1326"/>
      <c r="AS77" s="1326"/>
      <c r="AT77" s="1326"/>
      <c r="AU77" s="1326"/>
      <c r="AV77" s="1326"/>
      <c r="AW77" s="1326"/>
      <c r="AX77" s="1326"/>
      <c r="AY77" s="1326"/>
      <c r="AZ77" s="1326"/>
      <c r="BA77" s="1326"/>
      <c r="BB77" s="1329" t="s">
        <v>615</v>
      </c>
      <c r="BC77" s="1329"/>
      <c r="BD77" s="1329"/>
      <c r="BE77" s="1329"/>
      <c r="BF77" s="1329"/>
      <c r="BG77" s="1329"/>
      <c r="BH77" s="1329"/>
      <c r="BI77" s="1329"/>
      <c r="BJ77" s="1329"/>
      <c r="BK77" s="1329"/>
      <c r="BL77" s="1329"/>
      <c r="BM77" s="1329"/>
      <c r="BN77" s="1329"/>
      <c r="BO77" s="1329"/>
      <c r="BP77" s="1312">
        <v>24.1</v>
      </c>
      <c r="BQ77" s="1312"/>
      <c r="BR77" s="1312"/>
      <c r="BS77" s="1312"/>
      <c r="BT77" s="1312"/>
      <c r="BU77" s="1312"/>
      <c r="BV77" s="1312"/>
      <c r="BW77" s="1312"/>
      <c r="BX77" s="1312">
        <v>20.100000000000001</v>
      </c>
      <c r="BY77" s="1312"/>
      <c r="BZ77" s="1312"/>
      <c r="CA77" s="1312"/>
      <c r="CB77" s="1312"/>
      <c r="CC77" s="1312"/>
      <c r="CD77" s="1312"/>
      <c r="CE77" s="1312"/>
      <c r="CF77" s="1312">
        <v>16</v>
      </c>
      <c r="CG77" s="1312"/>
      <c r="CH77" s="1312"/>
      <c r="CI77" s="1312"/>
      <c r="CJ77" s="1312"/>
      <c r="CK77" s="1312"/>
      <c r="CL77" s="1312"/>
      <c r="CM77" s="1312"/>
      <c r="CN77" s="1312">
        <v>18.399999999999999</v>
      </c>
      <c r="CO77" s="1312"/>
      <c r="CP77" s="1312"/>
      <c r="CQ77" s="1312"/>
      <c r="CR77" s="1312"/>
      <c r="CS77" s="1312"/>
      <c r="CT77" s="1312"/>
      <c r="CU77" s="1312"/>
      <c r="CV77" s="1312">
        <v>13.5</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619</v>
      </c>
      <c r="BC79" s="1329"/>
      <c r="BD79" s="1329"/>
      <c r="BE79" s="1329"/>
      <c r="BF79" s="1329"/>
      <c r="BG79" s="1329"/>
      <c r="BH79" s="1329"/>
      <c r="BI79" s="1329"/>
      <c r="BJ79" s="1329"/>
      <c r="BK79" s="1329"/>
      <c r="BL79" s="1329"/>
      <c r="BM79" s="1329"/>
      <c r="BN79" s="1329"/>
      <c r="BO79" s="1329"/>
      <c r="BP79" s="1312">
        <v>6</v>
      </c>
      <c r="BQ79" s="1312"/>
      <c r="BR79" s="1312"/>
      <c r="BS79" s="1312"/>
      <c r="BT79" s="1312"/>
      <c r="BU79" s="1312"/>
      <c r="BV79" s="1312"/>
      <c r="BW79" s="1312"/>
      <c r="BX79" s="1312">
        <v>5.8</v>
      </c>
      <c r="BY79" s="1312"/>
      <c r="BZ79" s="1312"/>
      <c r="CA79" s="1312"/>
      <c r="CB79" s="1312"/>
      <c r="CC79" s="1312"/>
      <c r="CD79" s="1312"/>
      <c r="CE79" s="1312"/>
      <c r="CF79" s="1312">
        <v>5.3</v>
      </c>
      <c r="CG79" s="1312"/>
      <c r="CH79" s="1312"/>
      <c r="CI79" s="1312"/>
      <c r="CJ79" s="1312"/>
      <c r="CK79" s="1312"/>
      <c r="CL79" s="1312"/>
      <c r="CM79" s="1312"/>
      <c r="CN79" s="1312">
        <v>5</v>
      </c>
      <c r="CO79" s="1312"/>
      <c r="CP79" s="1312"/>
      <c r="CQ79" s="1312"/>
      <c r="CR79" s="1312"/>
      <c r="CS79" s="1312"/>
      <c r="CT79" s="1312"/>
      <c r="CU79" s="1312"/>
      <c r="CV79" s="1312">
        <v>4.3</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0YPI1ORiluhU/Dra2w5jOI/rfbHReeWa89Tr9WDfS6c+XjfAOcj4S3LsDEqS36JdT8oOs3ZlXcQzxQBTWCNPg==" saltValue="eWiCGfZ5QiR2LX4R5dKn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gntY39E273nWiRXGV9jDUJUT3WP6/qL2as8C4YEmjMgHFV6IWkvO+QQj8EyTw6baH2eqR6jGKENxD5v2lOeYAw==" saltValue="OdCik1bnN1bXhVI6rDex5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8fk4qaEUwPaJ3f/T7NGAZzdDvgWFcj62WvxE3oP5uC1SphjSeyKCyrXDHI3IKfb7dSlSs2mY+tYE2dcNpuaoGw==" saltValue="P380dPJdul7RjJtPjovd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36602</v>
      </c>
      <c r="E3" s="161"/>
      <c r="F3" s="162">
        <v>52619</v>
      </c>
      <c r="G3" s="163"/>
      <c r="H3" s="164"/>
    </row>
    <row r="4" spans="1:8" x14ac:dyDescent="0.15">
      <c r="A4" s="165"/>
      <c r="B4" s="166"/>
      <c r="C4" s="167"/>
      <c r="D4" s="168">
        <v>21600</v>
      </c>
      <c r="E4" s="169"/>
      <c r="F4" s="170">
        <v>31149</v>
      </c>
      <c r="G4" s="171"/>
      <c r="H4" s="172"/>
    </row>
    <row r="5" spans="1:8" x14ac:dyDescent="0.15">
      <c r="A5" s="153" t="s">
        <v>558</v>
      </c>
      <c r="B5" s="158"/>
      <c r="C5" s="159"/>
      <c r="D5" s="160">
        <v>52253</v>
      </c>
      <c r="E5" s="161"/>
      <c r="F5" s="162">
        <v>51875</v>
      </c>
      <c r="G5" s="163"/>
      <c r="H5" s="164"/>
    </row>
    <row r="6" spans="1:8" x14ac:dyDescent="0.15">
      <c r="A6" s="165"/>
      <c r="B6" s="166"/>
      <c r="C6" s="167"/>
      <c r="D6" s="168">
        <v>30352</v>
      </c>
      <c r="E6" s="169"/>
      <c r="F6" s="170">
        <v>29372</v>
      </c>
      <c r="G6" s="171"/>
      <c r="H6" s="172"/>
    </row>
    <row r="7" spans="1:8" x14ac:dyDescent="0.15">
      <c r="A7" s="153" t="s">
        <v>559</v>
      </c>
      <c r="B7" s="158"/>
      <c r="C7" s="159"/>
      <c r="D7" s="160">
        <v>67679</v>
      </c>
      <c r="E7" s="161"/>
      <c r="F7" s="162">
        <v>48064</v>
      </c>
      <c r="G7" s="163"/>
      <c r="H7" s="164"/>
    </row>
    <row r="8" spans="1:8" x14ac:dyDescent="0.15">
      <c r="A8" s="165"/>
      <c r="B8" s="166"/>
      <c r="C8" s="167"/>
      <c r="D8" s="168">
        <v>39196</v>
      </c>
      <c r="E8" s="169"/>
      <c r="F8" s="170">
        <v>30373</v>
      </c>
      <c r="G8" s="171"/>
      <c r="H8" s="172"/>
    </row>
    <row r="9" spans="1:8" x14ac:dyDescent="0.15">
      <c r="A9" s="153" t="s">
        <v>560</v>
      </c>
      <c r="B9" s="158"/>
      <c r="C9" s="159"/>
      <c r="D9" s="160">
        <v>79752</v>
      </c>
      <c r="E9" s="161"/>
      <c r="F9" s="162">
        <v>56662</v>
      </c>
      <c r="G9" s="163"/>
      <c r="H9" s="164"/>
    </row>
    <row r="10" spans="1:8" x14ac:dyDescent="0.15">
      <c r="A10" s="165"/>
      <c r="B10" s="166"/>
      <c r="C10" s="167"/>
      <c r="D10" s="168">
        <v>39509</v>
      </c>
      <c r="E10" s="169"/>
      <c r="F10" s="170">
        <v>34709</v>
      </c>
      <c r="G10" s="171"/>
      <c r="H10" s="172"/>
    </row>
    <row r="11" spans="1:8" x14ac:dyDescent="0.15">
      <c r="A11" s="153" t="s">
        <v>561</v>
      </c>
      <c r="B11" s="158"/>
      <c r="C11" s="159"/>
      <c r="D11" s="160">
        <v>87743</v>
      </c>
      <c r="E11" s="161"/>
      <c r="F11" s="162">
        <v>60285</v>
      </c>
      <c r="G11" s="163"/>
      <c r="H11" s="164"/>
    </row>
    <row r="12" spans="1:8" x14ac:dyDescent="0.15">
      <c r="A12" s="165"/>
      <c r="B12" s="166"/>
      <c r="C12" s="173"/>
      <c r="D12" s="168">
        <v>59726</v>
      </c>
      <c r="E12" s="169"/>
      <c r="F12" s="170">
        <v>36445</v>
      </c>
      <c r="G12" s="171"/>
      <c r="H12" s="172"/>
    </row>
    <row r="13" spans="1:8" x14ac:dyDescent="0.15">
      <c r="A13" s="153"/>
      <c r="B13" s="158"/>
      <c r="C13" s="174"/>
      <c r="D13" s="175">
        <v>64806</v>
      </c>
      <c r="E13" s="176"/>
      <c r="F13" s="177">
        <v>53901</v>
      </c>
      <c r="G13" s="178"/>
      <c r="H13" s="164"/>
    </row>
    <row r="14" spans="1:8" x14ac:dyDescent="0.15">
      <c r="A14" s="165"/>
      <c r="B14" s="166"/>
      <c r="C14" s="167"/>
      <c r="D14" s="168">
        <v>38077</v>
      </c>
      <c r="E14" s="169"/>
      <c r="F14" s="170">
        <v>32410</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1.65</v>
      </c>
      <c r="C19" s="179">
        <f>ROUND(VALUE(SUBSTITUTE(実質収支比率等に係る経年分析!G$48,"▲","-")),2)</f>
        <v>5.0999999999999996</v>
      </c>
      <c r="D19" s="179">
        <f>ROUND(VALUE(SUBSTITUTE(実質収支比率等に係る経年分析!H$48,"▲","-")),2)</f>
        <v>4.4400000000000004</v>
      </c>
      <c r="E19" s="179">
        <f>ROUND(VALUE(SUBSTITUTE(実質収支比率等に係る経年分析!I$48,"▲","-")),2)</f>
        <v>2.29</v>
      </c>
      <c r="F19" s="179">
        <f>ROUND(VALUE(SUBSTITUTE(実質収支比率等に係る経年分析!J$48,"▲","-")),2)</f>
        <v>2.71</v>
      </c>
    </row>
    <row r="20" spans="1:11" x14ac:dyDescent="0.15">
      <c r="A20" s="179" t="s">
        <v>55</v>
      </c>
      <c r="B20" s="179">
        <f>ROUND(VALUE(SUBSTITUTE(実質収支比率等に係る経年分析!F$47,"▲","-")),2)</f>
        <v>19.32</v>
      </c>
      <c r="C20" s="179">
        <f>ROUND(VALUE(SUBSTITUTE(実質収支比率等に係る経年分析!G$47,"▲","-")),2)</f>
        <v>18.579999999999998</v>
      </c>
      <c r="D20" s="179">
        <f>ROUND(VALUE(SUBSTITUTE(実質収支比率等に係る経年分析!H$47,"▲","-")),2)</f>
        <v>20.46</v>
      </c>
      <c r="E20" s="179">
        <f>ROUND(VALUE(SUBSTITUTE(実質収支比率等に係る経年分析!I$47,"▲","-")),2)</f>
        <v>21.56</v>
      </c>
      <c r="F20" s="179">
        <f>ROUND(VALUE(SUBSTITUTE(実質収支比率等に係る経年分析!J$47,"▲","-")),2)</f>
        <v>18.82</v>
      </c>
    </row>
    <row r="21" spans="1:11" x14ac:dyDescent="0.15">
      <c r="A21" s="179" t="s">
        <v>56</v>
      </c>
      <c r="B21" s="179">
        <f>IF(ISNUMBER(VALUE(SUBSTITUTE(実質収支比率等に係る経年分析!F$49,"▲","-"))),ROUND(VALUE(SUBSTITUTE(実質収支比率等に係る経年分析!F$49,"▲","-")),2),NA())</f>
        <v>-8.61</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-1.61</v>
      </c>
      <c r="E21" s="179">
        <f>IF(ISNUMBER(VALUE(SUBSTITUTE(実質収支比率等に係る経年分析!I$49,"▲","-"))),ROUND(VALUE(SUBSTITUTE(実質収支比率等に係る経年分析!I$49,"▲","-")),2),NA())</f>
        <v>-3.37</v>
      </c>
      <c r="F21" s="179">
        <f>IF(ISNUMBER(VALUE(SUBSTITUTE(実質収支比率等に係る経年分析!J$49,"▲","-"))),ROUND(VALUE(SUBSTITUTE(実質収支比率等に係る経年分析!J$49,"▲","-")),2),NA())</f>
        <v>-2.91</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0.04</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0.64</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0.93</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5.0999999999999996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4.4400000000000004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5.55</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8597</v>
      </c>
      <c r="E42" s="181"/>
      <c r="F42" s="181"/>
      <c r="G42" s="181">
        <f>'実質公債費比率（分子）の構造'!L$52</f>
        <v>8466</v>
      </c>
      <c r="H42" s="181"/>
      <c r="I42" s="181"/>
      <c r="J42" s="181">
        <f>'実質公債費比率（分子）の構造'!M$52</f>
        <v>7835</v>
      </c>
      <c r="K42" s="181"/>
      <c r="L42" s="181"/>
      <c r="M42" s="181">
        <f>'実質公債費比率（分子）の構造'!N$52</f>
        <v>7760</v>
      </c>
      <c r="N42" s="181"/>
      <c r="O42" s="181"/>
      <c r="P42" s="181">
        <f>'実質公債費比率（分子）の構造'!O$52</f>
        <v>7818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167</v>
      </c>
      <c r="C44" s="181"/>
      <c r="D44" s="181"/>
      <c r="E44" s="181">
        <f>'実質公債費比率（分子）の構造'!L$50</f>
        <v>173</v>
      </c>
      <c r="F44" s="181"/>
      <c r="G44" s="181"/>
      <c r="H44" s="181">
        <f>'実質公債費比率（分子）の構造'!M$50</f>
        <v>127</v>
      </c>
      <c r="I44" s="181"/>
      <c r="J44" s="181"/>
      <c r="K44" s="181">
        <f>'実質公債費比率（分子）の構造'!N$50</f>
        <v>141</v>
      </c>
      <c r="L44" s="181"/>
      <c r="M44" s="181"/>
      <c r="N44" s="181">
        <f>'実質公債費比率（分子）の構造'!O$50</f>
        <v>125</v>
      </c>
      <c r="O44" s="181"/>
      <c r="P44" s="181"/>
    </row>
    <row r="45" spans="1:16" x14ac:dyDescent="0.15">
      <c r="A45" s="181" t="s">
        <v>66</v>
      </c>
      <c r="B45" s="181">
        <f>'実質公債費比率（分子）の構造'!K$49</f>
        <v>174</v>
      </c>
      <c r="C45" s="181"/>
      <c r="D45" s="181"/>
      <c r="E45" s="181">
        <f>'実質公債費比率（分子）の構造'!L$49</f>
        <v>177</v>
      </c>
      <c r="F45" s="181"/>
      <c r="G45" s="181"/>
      <c r="H45" s="181">
        <f>'実質公債費比率（分子）の構造'!M$49</f>
        <v>177</v>
      </c>
      <c r="I45" s="181"/>
      <c r="J45" s="181"/>
      <c r="K45" s="181">
        <f>'実質公債費比率（分子）の構造'!N$49</f>
        <v>134</v>
      </c>
      <c r="L45" s="181"/>
      <c r="M45" s="181"/>
      <c r="N45" s="181">
        <f>'実質公債費比率（分子）の構造'!O$49</f>
        <v>157</v>
      </c>
      <c r="O45" s="181"/>
      <c r="P45" s="181"/>
    </row>
    <row r="46" spans="1:16" x14ac:dyDescent="0.15">
      <c r="A46" s="181" t="s">
        <v>67</v>
      </c>
      <c r="B46" s="181">
        <f>'実質公債費比率（分子）の構造'!K$48</f>
        <v>3085</v>
      </c>
      <c r="C46" s="181"/>
      <c r="D46" s="181"/>
      <c r="E46" s="181">
        <f>'実質公債費比率（分子）の構造'!L$48</f>
        <v>3258</v>
      </c>
      <c r="F46" s="181"/>
      <c r="G46" s="181"/>
      <c r="H46" s="181">
        <f>'実質公債費比率（分子）の構造'!M$48</f>
        <v>3168</v>
      </c>
      <c r="I46" s="181"/>
      <c r="J46" s="181"/>
      <c r="K46" s="181">
        <f>'実質公債費比率（分子）の構造'!N$48</f>
        <v>2941</v>
      </c>
      <c r="L46" s="181"/>
      <c r="M46" s="181"/>
      <c r="N46" s="181">
        <f>'実質公債費比率（分子）の構造'!O$48</f>
        <v>2754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6937</v>
      </c>
      <c r="C49" s="181"/>
      <c r="D49" s="181"/>
      <c r="E49" s="181">
        <f>'実質公債費比率（分子）の構造'!L$45</f>
        <v>6671</v>
      </c>
      <c r="F49" s="181"/>
      <c r="G49" s="181"/>
      <c r="H49" s="181">
        <f>'実質公債費比率（分子）の構造'!M$45</f>
        <v>5711</v>
      </c>
      <c r="I49" s="181"/>
      <c r="J49" s="181"/>
      <c r="K49" s="181">
        <f>'実質公債費比率（分子）の構造'!N$45</f>
        <v>5583</v>
      </c>
      <c r="L49" s="181"/>
      <c r="M49" s="181"/>
      <c r="N49" s="181">
        <f>'実質公債費比率（分子）の構造'!O$45</f>
        <v>5656</v>
      </c>
      <c r="O49" s="181"/>
      <c r="P49" s="181"/>
    </row>
    <row r="50" spans="1:16" x14ac:dyDescent="0.15">
      <c r="A50" s="181" t="s">
        <v>71</v>
      </c>
      <c r="B50" s="181" t="e">
        <f>NA()</f>
        <v>#N/A</v>
      </c>
      <c r="C50" s="181">
        <f>IF(ISNUMBER('実質公債費比率（分子）の構造'!K$53),'実質公債費比率（分子）の構造'!K$53,NA())</f>
        <v>1766</v>
      </c>
      <c r="D50" s="181" t="e">
        <f>NA()</f>
        <v>#N/A</v>
      </c>
      <c r="E50" s="181" t="e">
        <f>NA()</f>
        <v>#N/A</v>
      </c>
      <c r="F50" s="181">
        <f>IF(ISNUMBER('実質公債費比率（分子）の構造'!L$53),'実質公債費比率（分子）の構造'!L$53,NA())</f>
        <v>1813</v>
      </c>
      <c r="G50" s="181" t="e">
        <f>NA()</f>
        <v>#N/A</v>
      </c>
      <c r="H50" s="181" t="e">
        <f>NA()</f>
        <v>#N/A</v>
      </c>
      <c r="I50" s="181">
        <f>IF(ISNUMBER('実質公債費比率（分子）の構造'!M$53),'実質公債費比率（分子）の構造'!M$53,NA())</f>
        <v>1348</v>
      </c>
      <c r="J50" s="181" t="e">
        <f>NA()</f>
        <v>#N/A</v>
      </c>
      <c r="K50" s="181" t="e">
        <f>NA()</f>
        <v>#N/A</v>
      </c>
      <c r="L50" s="181">
        <f>IF(ISNUMBER('実質公債費比率（分子）の構造'!N$53),'実質公債費比率（分子）の構造'!N$53,NA())</f>
        <v>1039</v>
      </c>
      <c r="M50" s="181" t="e">
        <f>NA()</f>
        <v>#N/A</v>
      </c>
      <c r="N50" s="181" t="e">
        <f>NA()</f>
        <v>#N/A</v>
      </c>
      <c r="O50" s="181">
        <f>IF(ISNUMBER('実質公債費比率（分子）の構造'!O$53),'実質公債費比率（分子）の構造'!O$53,NA())</f>
        <v>874</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69738</v>
      </c>
      <c r="E56" s="180"/>
      <c r="F56" s="180"/>
      <c r="G56" s="180">
        <f>'将来負担比率（分子）の構造'!J$52</f>
        <v>67690</v>
      </c>
      <c r="H56" s="180"/>
      <c r="I56" s="180"/>
      <c r="J56" s="180">
        <f>'将来負担比率（分子）の構造'!K$52</f>
        <v>67306</v>
      </c>
      <c r="K56" s="180"/>
      <c r="L56" s="180"/>
      <c r="M56" s="180">
        <f>'将来負担比率（分子）の構造'!L$52</f>
        <v>65674</v>
      </c>
      <c r="N56" s="180"/>
      <c r="O56" s="180"/>
      <c r="P56" s="180">
        <f>'将来負担比率（分子）の構造'!M$52</f>
        <v>66779</v>
      </c>
    </row>
    <row r="57" spans="1:16" x14ac:dyDescent="0.15">
      <c r="A57" s="180" t="s">
        <v>42</v>
      </c>
      <c r="B57" s="180"/>
      <c r="C57" s="180"/>
      <c r="D57" s="180">
        <f>'将来負担比率（分子）の構造'!I$51</f>
        <v>11720</v>
      </c>
      <c r="E57" s="180"/>
      <c r="F57" s="180"/>
      <c r="G57" s="180">
        <f>'将来負担比率（分子）の構造'!J$51</f>
        <v>11357</v>
      </c>
      <c r="H57" s="180"/>
      <c r="I57" s="180"/>
      <c r="J57" s="180">
        <f>'将来負担比率（分子）の構造'!K$51</f>
        <v>10726</v>
      </c>
      <c r="K57" s="180"/>
      <c r="L57" s="180"/>
      <c r="M57" s="180">
        <f>'将来負担比率（分子）の構造'!L$51</f>
        <v>10362</v>
      </c>
      <c r="N57" s="180"/>
      <c r="O57" s="180"/>
      <c r="P57" s="180">
        <f>'将来負担比率（分子）の構造'!M$51</f>
        <v>10576</v>
      </c>
    </row>
    <row r="58" spans="1:16" x14ac:dyDescent="0.15">
      <c r="A58" s="180" t="s">
        <v>41</v>
      </c>
      <c r="B58" s="180"/>
      <c r="C58" s="180"/>
      <c r="D58" s="180">
        <f>'将来負担比率（分子）の構造'!I$50</f>
        <v>15897</v>
      </c>
      <c r="E58" s="180"/>
      <c r="F58" s="180"/>
      <c r="G58" s="180">
        <f>'将来負担比率（分子）の構造'!J$50</f>
        <v>15851</v>
      </c>
      <c r="H58" s="180"/>
      <c r="I58" s="180"/>
      <c r="J58" s="180">
        <f>'将来負担比率（分子）の構造'!K$50</f>
        <v>16070</v>
      </c>
      <c r="K58" s="180"/>
      <c r="L58" s="180"/>
      <c r="M58" s="180">
        <f>'将来負担比率（分子）の構造'!L$50</f>
        <v>15394</v>
      </c>
      <c r="N58" s="180"/>
      <c r="O58" s="180"/>
      <c r="P58" s="180">
        <f>'将来負担比率（分子）の構造'!M$50</f>
        <v>15141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182</v>
      </c>
      <c r="C61" s="180"/>
      <c r="D61" s="180"/>
      <c r="E61" s="180">
        <f>'将来負担比率（分子）の構造'!J$46</f>
        <v>177</v>
      </c>
      <c r="F61" s="180"/>
      <c r="G61" s="180"/>
      <c r="H61" s="180">
        <f>'将来負担比率（分子）の構造'!K$46</f>
        <v>164</v>
      </c>
      <c r="I61" s="180"/>
      <c r="J61" s="180"/>
      <c r="K61" s="180">
        <f>'将来負担比率（分子）の構造'!L$46</f>
        <v>179</v>
      </c>
      <c r="L61" s="180"/>
      <c r="M61" s="180"/>
      <c r="N61" s="180">
        <f>'将来負担比率（分子）の構造'!M$46</f>
        <v>202</v>
      </c>
      <c r="O61" s="180"/>
      <c r="P61" s="180"/>
    </row>
    <row r="62" spans="1:16" x14ac:dyDescent="0.15">
      <c r="A62" s="180" t="s">
        <v>35</v>
      </c>
      <c r="B62" s="180">
        <f>'将来負担比率（分子）の構造'!I$45</f>
        <v>9959</v>
      </c>
      <c r="C62" s="180"/>
      <c r="D62" s="180"/>
      <c r="E62" s="180">
        <f>'将来負担比率（分子）の構造'!J$45</f>
        <v>9712</v>
      </c>
      <c r="F62" s="180"/>
      <c r="G62" s="180"/>
      <c r="H62" s="180">
        <f>'将来負担比率（分子）の構造'!K$45</f>
        <v>9639</v>
      </c>
      <c r="I62" s="180"/>
      <c r="J62" s="180"/>
      <c r="K62" s="180">
        <f>'将来負担比率（分子）の構造'!L$45</f>
        <v>9696</v>
      </c>
      <c r="L62" s="180"/>
      <c r="M62" s="180"/>
      <c r="N62" s="180">
        <f>'将来負担比率（分子）の構造'!M$45</f>
        <v>9655</v>
      </c>
      <c r="O62" s="180"/>
      <c r="P62" s="180"/>
    </row>
    <row r="63" spans="1:16" x14ac:dyDescent="0.15">
      <c r="A63" s="180" t="s">
        <v>34</v>
      </c>
      <c r="B63" s="180">
        <f>'将来負担比率（分子）の構造'!I$44</f>
        <v>726</v>
      </c>
      <c r="C63" s="180"/>
      <c r="D63" s="180"/>
      <c r="E63" s="180">
        <f>'将来負担比率（分子）の構造'!J$44</f>
        <v>570</v>
      </c>
      <c r="F63" s="180"/>
      <c r="G63" s="180"/>
      <c r="H63" s="180">
        <f>'将来負担比率（分子）の構造'!K$44</f>
        <v>431</v>
      </c>
      <c r="I63" s="180"/>
      <c r="J63" s="180"/>
      <c r="K63" s="180">
        <f>'将来負担比率（分子）の構造'!L$44</f>
        <v>376</v>
      </c>
      <c r="L63" s="180"/>
      <c r="M63" s="180"/>
      <c r="N63" s="180">
        <f>'将来負担比率（分子）の構造'!M$44</f>
        <v>271</v>
      </c>
      <c r="O63" s="180"/>
      <c r="P63" s="180"/>
    </row>
    <row r="64" spans="1:16" x14ac:dyDescent="0.15">
      <c r="A64" s="180" t="s">
        <v>33</v>
      </c>
      <c r="B64" s="180">
        <f>'将来負担比率（分子）の構造'!I$43</f>
        <v>35713</v>
      </c>
      <c r="C64" s="180"/>
      <c r="D64" s="180"/>
      <c r="E64" s="180">
        <f>'将来負担比率（分子）の構造'!J$43</f>
        <v>33607</v>
      </c>
      <c r="F64" s="180"/>
      <c r="G64" s="180"/>
      <c r="H64" s="180">
        <f>'将来負担比率（分子）の構造'!K$43</f>
        <v>31798</v>
      </c>
      <c r="I64" s="180"/>
      <c r="J64" s="180"/>
      <c r="K64" s="180">
        <f>'将来負担比率（分子）の構造'!L$43</f>
        <v>29963</v>
      </c>
      <c r="L64" s="180"/>
      <c r="M64" s="180"/>
      <c r="N64" s="180">
        <f>'将来負担比率（分子）の構造'!M$43</f>
        <v>28080</v>
      </c>
      <c r="O64" s="180"/>
      <c r="P64" s="180"/>
    </row>
    <row r="65" spans="1:16" x14ac:dyDescent="0.15">
      <c r="A65" s="180" t="s">
        <v>32</v>
      </c>
      <c r="B65" s="180">
        <f>'将来負担比率（分子）の構造'!I$42</f>
        <v>832</v>
      </c>
      <c r="C65" s="180"/>
      <c r="D65" s="180"/>
      <c r="E65" s="180">
        <f>'将来負担比率（分子）の構造'!J$42</f>
        <v>958</v>
      </c>
      <c r="F65" s="180"/>
      <c r="G65" s="180"/>
      <c r="H65" s="180">
        <f>'将来負担比率（分子）の構造'!K$42</f>
        <v>964</v>
      </c>
      <c r="I65" s="180"/>
      <c r="J65" s="180"/>
      <c r="K65" s="180">
        <f>'将来負担比率（分子）の構造'!L$42</f>
        <v>894</v>
      </c>
      <c r="L65" s="180"/>
      <c r="M65" s="180"/>
      <c r="N65" s="180">
        <f>'将来負担比率（分子）の構造'!M$42</f>
        <v>840</v>
      </c>
      <c r="O65" s="180"/>
      <c r="P65" s="180"/>
    </row>
    <row r="66" spans="1:16" x14ac:dyDescent="0.15">
      <c r="A66" s="180" t="s">
        <v>31</v>
      </c>
      <c r="B66" s="180">
        <f>'将来負担比率（分子）の構造'!I$41</f>
        <v>52420</v>
      </c>
      <c r="C66" s="180"/>
      <c r="D66" s="180"/>
      <c r="E66" s="180">
        <f>'将来負担比率（分子）の構造'!J$41</f>
        <v>51244</v>
      </c>
      <c r="F66" s="180"/>
      <c r="G66" s="180"/>
      <c r="H66" s="180">
        <f>'将来負担比率（分子）の構造'!K$41</f>
        <v>51140</v>
      </c>
      <c r="I66" s="180"/>
      <c r="J66" s="180"/>
      <c r="K66" s="180">
        <f>'将来負担比率（分子）の構造'!L$41</f>
        <v>50445</v>
      </c>
      <c r="L66" s="180"/>
      <c r="M66" s="180"/>
      <c r="N66" s="180">
        <f>'将来負担比率（分子）の構造'!M$41</f>
        <v>53372</v>
      </c>
      <c r="O66" s="180"/>
      <c r="P66" s="180"/>
    </row>
    <row r="67" spans="1:16" x14ac:dyDescent="0.15">
      <c r="A67" s="180" t="s">
        <v>75</v>
      </c>
      <c r="B67" s="180" t="e">
        <f>NA()</f>
        <v>#N/A</v>
      </c>
      <c r="C67" s="180">
        <f>IF(ISNUMBER('将来負担比率（分子）の構造'!I$53), IF('将来負担比率（分子）の構造'!I$53 &lt; 0, 0, '将来負担比率（分子）の構造'!I$53), NA())</f>
        <v>2477</v>
      </c>
      <c r="D67" s="180" t="e">
        <f>NA()</f>
        <v>#N/A</v>
      </c>
      <c r="E67" s="180" t="e">
        <f>NA()</f>
        <v>#N/A</v>
      </c>
      <c r="F67" s="180">
        <f>IF(ISNUMBER('将来負担比率（分子）の構造'!J$53), IF('将来負担比率（分子）の構造'!J$53 &lt; 0, 0, '将来負担比率（分子）の構造'!J$53), NA())</f>
        <v>1371</v>
      </c>
      <c r="G67" s="180" t="e">
        <f>NA()</f>
        <v>#N/A</v>
      </c>
      <c r="H67" s="180" t="e">
        <f>NA()</f>
        <v>#N/A</v>
      </c>
      <c r="I67" s="180">
        <f>IF(ISNUMBER('将来負担比率（分子）の構造'!K$53), IF('将来負担比率（分子）の構造'!K$53 &lt; 0, 0, '将来負担比率（分子）の構造'!K$53), NA())</f>
        <v>35</v>
      </c>
      <c r="J67" s="180" t="e">
        <f>NA()</f>
        <v>#N/A</v>
      </c>
      <c r="K67" s="180" t="e">
        <f>NA()</f>
        <v>#N/A</v>
      </c>
      <c r="L67" s="180">
        <f>IF(ISNUMBER('将来負担比率（分子）の構造'!L$53), IF('将来負担比率（分子）の構造'!L$53 &lt; 0, 0, '将来負担比率（分子）の構造'!L$53), NA())</f>
        <v>123</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7856</v>
      </c>
      <c r="C72" s="184">
        <f>基金残高に係る経年分析!G55</f>
        <v>8256</v>
      </c>
      <c r="D72" s="184">
        <f>基金残高に係る経年分析!H55</f>
        <v>7370</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8192</v>
      </c>
      <c r="C74" s="184">
        <f>基金残高に係る経年分析!G57</f>
        <v>5912</v>
      </c>
      <c r="D74" s="184">
        <f>基金残高に係る経年分析!H57</f>
        <v>6828</v>
      </c>
    </row>
  </sheetData>
  <sheetProtection algorithmName="SHA-512" hashValue="Q6lN/n9Y+KFlYc9nHAdUxjN/QAohkedyft6TqoAwAzNHjLtvjCfBmVwGKdhHTHiIXOKMy0nzgUj954w45YAD8A==" saltValue="ukswteT5St5NV7/PJRkt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2022-09-22T08:45:14Z</cp:lastPrinted>
  <dcterms:created xsi:type="dcterms:W3CDTF">2022-02-02T05:22:23Z</dcterms:created>
  <dcterms:modified xsi:type="dcterms:W3CDTF">2022-09-26T06:22:23Z</dcterms:modified>
  <cp:category/>
</cp:coreProperties>
</file>